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6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7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9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2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Género\Violencia contra Mujer\MODELOS\"/>
    </mc:Choice>
  </mc:AlternateContent>
  <xr:revisionPtr revIDLastSave="0" documentId="13_ncr:1_{9663A391-69DC-4277-8415-12DDFFE36621}" xr6:coauthVersionLast="47" xr6:coauthVersionMax="47" xr10:uidLastSave="{00000000-0000-0000-0000-000000000000}"/>
  <bookViews>
    <workbookView xWindow="-108" yWindow="-108" windowWidth="23256" windowHeight="12720" firstSheet="4" activeTab="8" xr2:uid="{31C6B60C-928E-4B38-BAAC-718A79AA4037}"/>
  </bookViews>
  <sheets>
    <sheet name="RESUMEN" sheetId="13" r:id="rId1"/>
    <sheet name="Región" sheetId="20" r:id="rId2"/>
    <sheet name="PRODUCTO" sheetId="23" r:id="rId3"/>
    <sheet name="CATEGORÍA" sheetId="24" r:id="rId4"/>
    <sheet name="Juzgado de Garantía" sheetId="25" r:id="rId5"/>
    <sheet name="Estructura" sheetId="9" r:id="rId6"/>
    <sheet name="REG-PROV-COM" sheetId="18" r:id="rId7"/>
    <sheet name="Dinamica" sheetId="15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BD!$A$1:$T$237</definedName>
    <definedName name="_xlnm._FilterDatabase" localSheetId="0" hidden="1">RESUMEN!$A$1:$AQ$23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unidad_medida!$A$10:$E$89</definedName>
    <definedName name="DatosExternos_2" localSheetId="13" hidden="1">Tipo_Gráfico!$A$1:$D$5</definedName>
    <definedName name="DatosExternos_3" localSheetId="15" hidden="1">Categorias!$A$12:$M$279</definedName>
    <definedName name="DatosExternos_3" localSheetId="12" hidden="1">Territorio!$B$10:$H$3171</definedName>
    <definedName name="DatosExternos_4" localSheetId="11" hidden="1">Temporalidad!$A$11:$G$1791</definedName>
    <definedName name="DatosExternos_5" localSheetId="10" hidden="1">Parametros!$A$10:$E$129</definedName>
    <definedName name="Destinos">Destino[Destino]</definedName>
    <definedName name="Procesamiento">Tamaño[Juzgado de Garantía]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4" r:id="rId18"/>
    <pivotCache cacheId="15" r:id="rId1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" i="13" l="1"/>
  <c r="B22" i="13"/>
  <c r="B21" i="13"/>
  <c r="B20" i="13"/>
  <c r="W20" i="13" s="1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Z24" i="13"/>
  <c r="Z23" i="13"/>
  <c r="Z21" i="13"/>
  <c r="Z22" i="13"/>
  <c r="Z5" i="13"/>
  <c r="Z6" i="13"/>
  <c r="Z4" i="13"/>
  <c r="M24" i="13"/>
  <c r="M23" i="13"/>
  <c r="M22" i="13"/>
  <c r="M20" i="13"/>
  <c r="M19" i="13"/>
  <c r="M18" i="13"/>
  <c r="M17" i="13"/>
  <c r="M14" i="13"/>
  <c r="M15" i="13"/>
  <c r="M16" i="13"/>
  <c r="M13" i="13"/>
  <c r="M12" i="13"/>
  <c r="M11" i="13"/>
  <c r="M10" i="13"/>
  <c r="M8" i="13"/>
  <c r="M9" i="13"/>
  <c r="M7" i="13"/>
  <c r="M6" i="13"/>
  <c r="M5" i="13"/>
  <c r="M4" i="13"/>
  <c r="S13" i="13"/>
  <c r="S11" i="13"/>
  <c r="S10" i="13"/>
  <c r="S8" i="13"/>
  <c r="S9" i="13"/>
  <c r="S7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Q4" i="13"/>
  <c r="AI23" i="13"/>
  <c r="N21" i="13"/>
  <c r="N16" i="13"/>
  <c r="N15" i="13"/>
  <c r="N14" i="13"/>
  <c r="N6" i="13"/>
  <c r="N5" i="13"/>
  <c r="M21" i="13"/>
  <c r="AQ24" i="13"/>
  <c r="AO24" i="13"/>
  <c r="AN24" i="13"/>
  <c r="AM24" i="13"/>
  <c r="AK24" i="13"/>
  <c r="AJ24" i="13"/>
  <c r="AH24" i="13"/>
  <c r="AF24" i="13"/>
  <c r="AE24" i="13"/>
  <c r="AD24" i="13"/>
  <c r="W24" i="13"/>
  <c r="U24" i="13"/>
  <c r="S24" i="13"/>
  <c r="T24" i="13" s="1"/>
  <c r="AG24" i="13"/>
  <c r="AI24" i="13"/>
  <c r="A24" i="13"/>
  <c r="AQ23" i="13"/>
  <c r="AK23" i="13"/>
  <c r="AJ23" i="13"/>
  <c r="AG23" i="13"/>
  <c r="U23" i="13"/>
  <c r="S23" i="13"/>
  <c r="T23" i="13" s="1"/>
  <c r="W23" i="13"/>
  <c r="A23" i="13"/>
  <c r="AQ22" i="13"/>
  <c r="AK22" i="13"/>
  <c r="AJ22" i="13"/>
  <c r="U22" i="13"/>
  <c r="S22" i="13"/>
  <c r="AG22" i="13"/>
  <c r="AI22" i="13"/>
  <c r="W22" i="13"/>
  <c r="A22" i="13"/>
  <c r="AQ21" i="13"/>
  <c r="AK21" i="13"/>
  <c r="AJ21" i="13"/>
  <c r="U21" i="13"/>
  <c r="S21" i="13"/>
  <c r="T21" i="13" s="1"/>
  <c r="AG21" i="13"/>
  <c r="AI21" i="13"/>
  <c r="A21" i="13"/>
  <c r="AK20" i="13"/>
  <c r="AJ20" i="13"/>
  <c r="AG20" i="13"/>
  <c r="Z20" i="13"/>
  <c r="U20" i="13"/>
  <c r="S20" i="13"/>
  <c r="T20" i="13" s="1"/>
  <c r="AI20" i="13"/>
  <c r="A20" i="13"/>
  <c r="AK19" i="13"/>
  <c r="AJ19" i="13"/>
  <c r="AG19" i="13"/>
  <c r="Z19" i="13"/>
  <c r="U19" i="13"/>
  <c r="S19" i="13"/>
  <c r="T19" i="13" s="1"/>
  <c r="AI19" i="13"/>
  <c r="W19" i="13"/>
  <c r="A19" i="13"/>
  <c r="F11" i="6"/>
  <c r="F13" i="6"/>
  <c r="F14" i="6"/>
  <c r="F15" i="6"/>
  <c r="F16" i="6"/>
  <c r="F17" i="6"/>
  <c r="F18" i="6"/>
  <c r="F19" i="6"/>
  <c r="F20" i="6"/>
  <c r="F21" i="6"/>
  <c r="F22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40" i="6"/>
  <c r="F41" i="6"/>
  <c r="F42" i="6"/>
  <c r="F44" i="6"/>
  <c r="F45" i="6"/>
  <c r="F46" i="6"/>
  <c r="F47" i="6"/>
  <c r="F48" i="6"/>
  <c r="F49" i="6"/>
  <c r="F50" i="6"/>
  <c r="F51" i="6"/>
  <c r="F52" i="6"/>
  <c r="F53" i="6"/>
  <c r="F54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4" i="6"/>
  <c r="F105" i="6"/>
  <c r="F106" i="6"/>
  <c r="F108" i="6"/>
  <c r="F109" i="6"/>
  <c r="F110" i="6"/>
  <c r="F111" i="6"/>
  <c r="F112" i="6"/>
  <c r="F114" i="6"/>
  <c r="F113" i="6"/>
  <c r="F115" i="6"/>
  <c r="F116" i="6"/>
  <c r="F117" i="6"/>
  <c r="F118" i="6"/>
  <c r="F119" i="6"/>
  <c r="F120" i="6"/>
  <c r="F121" i="6"/>
  <c r="F122" i="6"/>
  <c r="F123" i="6"/>
  <c r="F124" i="6"/>
  <c r="F127" i="6"/>
  <c r="F128" i="6"/>
  <c r="F129" i="6"/>
  <c r="F103" i="6"/>
  <c r="F125" i="6"/>
  <c r="F23" i="6"/>
  <c r="F55" i="6"/>
  <c r="F39" i="6"/>
  <c r="F43" i="6"/>
  <c r="F12" i="6"/>
  <c r="F126" i="6"/>
  <c r="F107" i="6"/>
  <c r="F24" i="6"/>
  <c r="T22" i="13" l="1"/>
  <c r="N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S5" i="13"/>
  <c r="S6" i="13"/>
  <c r="S12" i="13"/>
  <c r="S14" i="13"/>
  <c r="S15" i="13"/>
  <c r="S16" i="13"/>
  <c r="S17" i="13"/>
  <c r="S18" i="13"/>
  <c r="S4" i="13"/>
  <c r="Z7" i="13"/>
  <c r="Z8" i="13"/>
  <c r="Z10" i="13"/>
  <c r="Z11" i="13"/>
  <c r="Z12" i="13"/>
  <c r="Z13" i="13"/>
  <c r="Z9" i="13"/>
  <c r="Z15" i="13"/>
  <c r="Z16" i="13"/>
  <c r="Z17" i="13"/>
  <c r="Z18" i="13"/>
  <c r="Z14" i="13"/>
  <c r="AK18" i="13" l="1"/>
  <c r="AJ18" i="13"/>
  <c r="AI18" i="13"/>
  <c r="U18" i="13"/>
  <c r="T18" i="13"/>
  <c r="A18" i="13"/>
  <c r="AK17" i="13"/>
  <c r="AJ17" i="13"/>
  <c r="AI17" i="13"/>
  <c r="U17" i="13"/>
  <c r="T17" i="13"/>
  <c r="A17" i="13"/>
  <c r="AK16" i="13"/>
  <c r="AJ16" i="13"/>
  <c r="AI16" i="13"/>
  <c r="U16" i="13"/>
  <c r="T16" i="13"/>
  <c r="A16" i="13"/>
  <c r="AO15" i="13"/>
  <c r="AN15" i="13"/>
  <c r="AM15" i="13"/>
  <c r="AK15" i="13"/>
  <c r="AJ15" i="13"/>
  <c r="AI15" i="13"/>
  <c r="AH15" i="13"/>
  <c r="AF15" i="13"/>
  <c r="AE15" i="13"/>
  <c r="AD15" i="13"/>
  <c r="U15" i="13"/>
  <c r="T15" i="13"/>
  <c r="R15" i="13"/>
  <c r="AQ15" i="13" s="1"/>
  <c r="A15" i="13"/>
  <c r="AQ14" i="13"/>
  <c r="AK14" i="13"/>
  <c r="AJ14" i="13"/>
  <c r="AI14" i="13"/>
  <c r="U14" i="13"/>
  <c r="T14" i="13"/>
  <c r="A14" i="13"/>
  <c r="U9" i="13"/>
  <c r="U10" i="13"/>
  <c r="U11" i="13"/>
  <c r="U12" i="13"/>
  <c r="U13" i="13"/>
  <c r="AK13" i="13"/>
  <c r="AJ13" i="13"/>
  <c r="AI13" i="13"/>
  <c r="T13" i="13"/>
  <c r="A13" i="13"/>
  <c r="AK12" i="13"/>
  <c r="AJ12" i="13"/>
  <c r="AI12" i="13"/>
  <c r="T12" i="13"/>
  <c r="A12" i="13"/>
  <c r="AK11" i="13"/>
  <c r="AJ11" i="13"/>
  <c r="AI11" i="13"/>
  <c r="T11" i="13"/>
  <c r="A11" i="13"/>
  <c r="AO10" i="13"/>
  <c r="AO11" i="13" s="1"/>
  <c r="AN10" i="13"/>
  <c r="AN11" i="13" s="1"/>
  <c r="AM10" i="13"/>
  <c r="AM11" i="13" s="1"/>
  <c r="AK10" i="13"/>
  <c r="AJ10" i="13"/>
  <c r="AI10" i="13"/>
  <c r="AH10" i="13"/>
  <c r="AH11" i="13" s="1"/>
  <c r="AF10" i="13"/>
  <c r="AF11" i="13" s="1"/>
  <c r="AE10" i="13"/>
  <c r="AE11" i="13" s="1"/>
  <c r="AD10" i="13"/>
  <c r="AD11" i="13" s="1"/>
  <c r="T10" i="13"/>
  <c r="R10" i="13"/>
  <c r="AQ10" i="13" s="1"/>
  <c r="A10" i="13"/>
  <c r="AQ9" i="13"/>
  <c r="AK9" i="13"/>
  <c r="AJ9" i="13"/>
  <c r="AI9" i="13"/>
  <c r="T9" i="13"/>
  <c r="A9" i="13"/>
  <c r="AM12" i="13" l="1"/>
  <c r="AM22" i="13" s="1"/>
  <c r="AM21" i="13"/>
  <c r="AD12" i="13"/>
  <c r="AD22" i="13" s="1"/>
  <c r="AD21" i="13"/>
  <c r="AN12" i="13"/>
  <c r="AN22" i="13" s="1"/>
  <c r="AN21" i="13"/>
  <c r="AH12" i="13"/>
  <c r="AH22" i="13" s="1"/>
  <c r="AH21" i="13"/>
  <c r="AE12" i="13"/>
  <c r="AE22" i="13" s="1"/>
  <c r="AE21" i="13"/>
  <c r="AO12" i="13"/>
  <c r="AO22" i="13" s="1"/>
  <c r="AO21" i="13"/>
  <c r="AF12" i="13"/>
  <c r="AF22" i="13" s="1"/>
  <c r="AF21" i="13"/>
  <c r="AF13" i="13"/>
  <c r="AF23" i="13" s="1"/>
  <c r="AD16" i="13"/>
  <c r="AD17" i="13" s="1"/>
  <c r="AD18" i="13" s="1"/>
  <c r="AD19" i="13" s="1"/>
  <c r="AD20" i="13" s="1"/>
  <c r="AN16" i="13"/>
  <c r="AN17" i="13" s="1"/>
  <c r="AN18" i="13" s="1"/>
  <c r="AN19" i="13" s="1"/>
  <c r="AN20" i="13" s="1"/>
  <c r="AH13" i="13"/>
  <c r="AH23" i="13" s="1"/>
  <c r="AM13" i="13"/>
  <c r="AM23" i="13" s="1"/>
  <c r="AE16" i="13"/>
  <c r="AE17" i="13" s="1"/>
  <c r="AE18" i="13" s="1"/>
  <c r="AE19" i="13" s="1"/>
  <c r="AE20" i="13" s="1"/>
  <c r="AO16" i="13"/>
  <c r="AO17" i="13" s="1"/>
  <c r="AO18" i="13" s="1"/>
  <c r="AO19" i="13" s="1"/>
  <c r="AO20" i="13" s="1"/>
  <c r="AM16" i="13"/>
  <c r="AM17" i="13" s="1"/>
  <c r="AM18" i="13" s="1"/>
  <c r="AM19" i="13" s="1"/>
  <c r="AM20" i="13" s="1"/>
  <c r="AD13" i="13"/>
  <c r="AD23" i="13" s="1"/>
  <c r="AF16" i="13"/>
  <c r="AF17" i="13" s="1"/>
  <c r="AF18" i="13" s="1"/>
  <c r="AF19" i="13" s="1"/>
  <c r="AF20" i="13" s="1"/>
  <c r="AE13" i="13"/>
  <c r="AE23" i="13" s="1"/>
  <c r="AO13" i="13"/>
  <c r="AO23" i="13" s="1"/>
  <c r="AH16" i="13"/>
  <c r="AH17" i="13" s="1"/>
  <c r="AH18" i="13" s="1"/>
  <c r="AH19" i="13" s="1"/>
  <c r="AH20" i="13" s="1"/>
  <c r="R16" i="13"/>
  <c r="AQ16" i="13" s="1"/>
  <c r="R11" i="13"/>
  <c r="AQ11" i="13" s="1"/>
  <c r="AJ4" i="13"/>
  <c r="AN13" i="13" l="1"/>
  <c r="AN23" i="13" s="1"/>
  <c r="R17" i="13"/>
  <c r="AQ17" i="13" s="1"/>
  <c r="R12" i="13"/>
  <c r="AQ12" i="13" s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A5" i="13"/>
  <c r="A6" i="13"/>
  <c r="A7" i="13"/>
  <c r="A8" i="13"/>
  <c r="A4" i="13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" i="20"/>
  <c r="R18" i="13" l="1"/>
  <c r="R13" i="13"/>
  <c r="AQ13" i="13" s="1"/>
  <c r="AQ18" i="13" l="1"/>
  <c r="R19" i="13"/>
  <c r="T6" i="13"/>
  <c r="U6" i="13"/>
  <c r="AI6" i="13"/>
  <c r="AK6" i="13"/>
  <c r="T7" i="13"/>
  <c r="U7" i="13"/>
  <c r="AI7" i="13"/>
  <c r="AK7" i="13"/>
  <c r="T8" i="13"/>
  <c r="U8" i="13"/>
  <c r="AI8" i="13"/>
  <c r="AK8" i="13"/>
  <c r="U5" i="13"/>
  <c r="AK5" i="13"/>
  <c r="AK4" i="13"/>
  <c r="C1" i="13"/>
  <c r="AQ19" i="13" l="1"/>
  <c r="R20" i="13"/>
  <c r="AQ20" i="13" l="1"/>
  <c r="AG9" i="13"/>
  <c r="AG14" i="13"/>
  <c r="AG16" i="13"/>
  <c r="AG10" i="13"/>
  <c r="AG11" i="13"/>
  <c r="AG15" i="13"/>
  <c r="AG12" i="13"/>
  <c r="AG17" i="13"/>
  <c r="AG18" i="13"/>
  <c r="AG13" i="13"/>
  <c r="AJ6" i="13"/>
  <c r="AJ7" i="13"/>
  <c r="AJ5" i="13"/>
  <c r="AJ8" i="13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T5" i="13" l="1"/>
  <c r="R5" i="13" l="1"/>
  <c r="R6" i="13" l="1"/>
  <c r="AJ1" i="9"/>
  <c r="AB1" i="9"/>
  <c r="G1" i="9"/>
  <c r="B1" i="9"/>
  <c r="W21" i="13" s="1"/>
  <c r="AP4" i="13"/>
  <c r="AQ4" i="13"/>
  <c r="T4" i="13"/>
  <c r="AH5" i="13"/>
  <c r="AG4" i="13"/>
  <c r="W16" i="13" l="1"/>
  <c r="W15" i="13"/>
  <c r="W14" i="13"/>
  <c r="W5" i="13"/>
  <c r="W18" i="13"/>
  <c r="W17" i="13"/>
  <c r="W9" i="13"/>
  <c r="W13" i="13"/>
  <c r="W12" i="13"/>
  <c r="W10" i="13"/>
  <c r="W11" i="13"/>
  <c r="W6" i="13"/>
  <c r="W7" i="13"/>
  <c r="W4" i="13"/>
  <c r="W8" i="13"/>
  <c r="AH6" i="13"/>
  <c r="AH7" i="13" s="1"/>
  <c r="AH8" i="13" s="1"/>
  <c r="AQ6" i="13"/>
  <c r="R7" i="13"/>
  <c r="AG6" i="13"/>
  <c r="AQ5" i="13"/>
  <c r="AG7" i="13" l="1"/>
  <c r="R8" i="13"/>
  <c r="AQ7" i="13"/>
  <c r="X5" i="13"/>
  <c r="X6" i="13" s="1"/>
  <c r="X7" i="13" s="1"/>
  <c r="X8" i="13" s="1"/>
  <c r="U4" i="13"/>
  <c r="X9" i="13" l="1"/>
  <c r="X10" i="13" s="1"/>
  <c r="X11" i="13" s="1"/>
  <c r="AG8" i="13"/>
  <c r="AQ8" i="13"/>
  <c r="AI4" i="13"/>
  <c r="AM5" i="13"/>
  <c r="AF5" i="13"/>
  <c r="AE5" i="13"/>
  <c r="AD5" i="13"/>
  <c r="AC5" i="13"/>
  <c r="AC6" i="13" s="1"/>
  <c r="AC7" i="13" s="1"/>
  <c r="AC8" i="13" s="1"/>
  <c r="AC9" i="13" s="1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AI5" i="13"/>
  <c r="AO5" i="13"/>
  <c r="AO6" i="13" s="1"/>
  <c r="AO7" i="13" s="1"/>
  <c r="AO8" i="13" s="1"/>
  <c r="AN5" i="13"/>
  <c r="AN6" i="13" s="1"/>
  <c r="AN7" i="13" s="1"/>
  <c r="AN8" i="13" s="1"/>
  <c r="X12" i="13" l="1"/>
  <c r="X22" i="13" s="1"/>
  <c r="X21" i="13"/>
  <c r="AA12" i="13"/>
  <c r="AA22" i="13" s="1"/>
  <c r="AA21" i="13"/>
  <c r="AB12" i="13"/>
  <c r="AB22" i="13" s="1"/>
  <c r="AB21" i="13"/>
  <c r="AB13" i="13"/>
  <c r="AB23" i="13" s="1"/>
  <c r="X13" i="13"/>
  <c r="X23" i="13" s="1"/>
  <c r="X14" i="13"/>
  <c r="X24" i="13" s="1"/>
  <c r="AP9" i="13"/>
  <c r="AC10" i="13"/>
  <c r="AP6" i="13"/>
  <c r="AD6" i="13"/>
  <c r="AD7" i="13" s="1"/>
  <c r="AD8" i="13" s="1"/>
  <c r="AE6" i="13"/>
  <c r="AE7" i="13" s="1"/>
  <c r="AE8" i="13" s="1"/>
  <c r="AF6" i="13"/>
  <c r="AF7" i="13" s="1"/>
  <c r="AF8" i="13" s="1"/>
  <c r="AM6" i="13"/>
  <c r="AM7" i="13" s="1"/>
  <c r="AM8" i="13" s="1"/>
  <c r="AP5" i="13"/>
  <c r="AG5" i="13"/>
  <c r="AA13" i="13" l="1"/>
  <c r="AA23" i="13" s="1"/>
  <c r="X15" i="13"/>
  <c r="AB14" i="13"/>
  <c r="AB24" i="13" s="1"/>
  <c r="AC11" i="13"/>
  <c r="AC21" i="13" s="1"/>
  <c r="AP21" i="13" s="1"/>
  <c r="AP10" i="13"/>
  <c r="AP7" i="13"/>
  <c r="AA14" i="13" l="1"/>
  <c r="AA24" i="13" s="1"/>
  <c r="AA15" i="13"/>
  <c r="AB15" i="13"/>
  <c r="X16" i="13"/>
  <c r="X17" i="13" s="1"/>
  <c r="X18" i="13" s="1"/>
  <c r="X19" i="13" s="1"/>
  <c r="X20" i="13" s="1"/>
  <c r="AP11" i="13"/>
  <c r="AC12" i="13"/>
  <c r="AC22" i="13" s="1"/>
  <c r="AP22" i="13" s="1"/>
  <c r="AP8" i="13"/>
  <c r="AA16" i="13" l="1"/>
  <c r="AA17" i="13" s="1"/>
  <c r="AA18" i="13" s="1"/>
  <c r="AA19" i="13" s="1"/>
  <c r="AA20" i="13" s="1"/>
  <c r="AB16" i="13"/>
  <c r="AB17" i="13" s="1"/>
  <c r="AB18" i="13" s="1"/>
  <c r="AB19" i="13" s="1"/>
  <c r="AB20" i="13" s="1"/>
  <c r="AC13" i="13"/>
  <c r="AC23" i="13" s="1"/>
  <c r="AP23" i="13" s="1"/>
  <c r="AP12" i="13"/>
  <c r="AP13" i="13" l="1"/>
  <c r="AC14" i="13"/>
  <c r="AC24" i="13" s="1"/>
  <c r="AP24" i="13" s="1"/>
  <c r="AC15" i="13" l="1"/>
  <c r="AP14" i="13"/>
  <c r="AC16" i="13" l="1"/>
  <c r="AP15" i="13"/>
  <c r="AC17" i="13" l="1"/>
  <c r="AP16" i="13"/>
  <c r="AC18" i="13" l="1"/>
  <c r="AC19" i="13" s="1"/>
  <c r="AP17" i="13"/>
  <c r="AC20" i="13" l="1"/>
  <c r="AP19" i="13"/>
  <c r="AP18" i="13"/>
  <c r="AP20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<sst xmlns="http://schemas.openxmlformats.org/spreadsheetml/2006/main" count="35785" uniqueCount="14163">
  <si>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</si>
  <si>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</si>
  <si>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</si>
  <si>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</si>
  <si>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</si>
  <si>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</si>
  <si>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</si>
  <si>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</si>
  <si>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</si>
  <si>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</si>
  <si>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</si>
  <si>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</si>
  <si>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</si>
  <si>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</si>
  <si>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</si>
  <si>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</si>
  <si>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</si>
  <si>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</si>
  <si>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</si>
  <si>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</si>
  <si>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</si>
  <si>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</si>
  <si>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</si>
  <si>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</si>
  <si>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</si>
  <si>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</si>
  <si>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</si>
  <si>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</si>
  <si>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</si>
  <si>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</si>
  <si>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</si>
  <si>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</si>
  <si>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</si>
  <si>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</si>
  <si>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</si>
  <si>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</si>
  <si>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</si>
  <si>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</si>
  <si>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</si>
  <si>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</si>
  <si>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</si>
  <si>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</si>
  <si>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</si>
  <si>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</si>
  <si>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</si>
  <si>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</si>
  <si>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</si>
  <si>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</si>
  <si>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</si>
  <si>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</si>
  <si>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</si>
  <si>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</si>
  <si>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</si>
  <si>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</si>
  <si>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</si>
  <si>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</si>
  <si>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</si>
  <si>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</si>
  <si>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</si>
  <si>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</si>
  <si>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</si>
  <si>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</si>
  <si>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</si>
  <si>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</si>
  <si>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</si>
  <si>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</si>
  <si>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</si>
  <si>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</si>
  <si>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</si>
  <si>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</si>
  <si>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</si>
  <si>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</si>
  <si>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</si>
  <si>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</si>
  <si>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</si>
  <si>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</si>
  <si>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</si>
  <si>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</si>
  <si>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</si>
  <si>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</si>
  <si>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</si>
  <si>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</si>
  <si>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</si>
  <si>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</si>
  <si>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</si>
  <si>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</si>
  <si>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</si>
  <si>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</si>
  <si>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</si>
  <si>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</si>
  <si>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</si>
  <si>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</si>
  <si>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</si>
  <si>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</si>
  <si>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</si>
  <si>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</si>
  <si>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</si>
  <si>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</si>
  <si>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</si>
  <si>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</si>
  <si>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</si>
  <si>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</si>
  <si>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</si>
  <si>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</si>
  <si>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</si>
  <si>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</si>
  <si>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</si>
  <si>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</si>
  <si>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</si>
  <si>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</si>
  <si>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</si>
  <si>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</si>
  <si>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</si>
  <si>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</si>
  <si>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</si>
  <si>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</si>
  <si>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</si>
  <si>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</si>
  <si>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</si>
  <si>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</si>
  <si>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</si>
  <si>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</si>
  <si>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</si>
  <si>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</si>
  <si>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</si>
  <si>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</si>
  <si>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</si>
  <si>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</si>
  <si>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</si>
  <si>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</si>
  <si>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</si>
  <si>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</si>
  <si>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</si>
  <si>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</si>
  <si>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</si>
  <si>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</si>
  <si>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</si>
  <si>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</si>
  <si>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</si>
  <si>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</si>
  <si>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</si>
  <si>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</si>
  <si>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</si>
  <si>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</si>
  <si>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</si>
  <si>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</si>
  <si>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</si>
  <si>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</si>
  <si>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</si>
  <si>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</si>
  <si>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</si>
  <si>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</si>
  <si>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</si>
  <si>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</si>
  <si>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</si>
  <si>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</si>
  <si>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</si>
  <si>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</si>
  <si>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</si>
  <si>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</si>
  <si>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</si>
  <si>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</si>
  <si>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</si>
  <si>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</si>
  <si>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</si>
  <si>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</si>
  <si>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</si>
  <si>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</si>
  <si>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</si>
  <si>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</si>
  <si>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</si>
  <si>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</si>
  <si>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</si>
  <si>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</si>
  <si>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</si>
  <si>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</si>
  <si>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</si>
  <si>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</si>
  <si>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</si>
  <si>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</si>
  <si>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</si>
  <si>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</si>
  <si>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</si>
  <si>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</si>
  <si>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</si>
  <si>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</si>
  <si>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</si>
  <si>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</si>
  <si>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</si>
  <si>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</si>
  <si>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</si>
  <si>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</si>
  <si>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</si>
  <si>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</si>
  <si>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</si>
  <si>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</si>
  <si>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</si>
  <si>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</si>
  <si>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</si>
  <si>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</si>
  <si>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</si>
  <si>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</si>
  <si>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</si>
  <si>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</si>
  <si>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</si>
  <si>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</si>
  <si>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</si>
  <si>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</si>
  <si>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</si>
  <si>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</si>
  <si>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</si>
  <si>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</si>
  <si>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</si>
  <si>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</si>
  <si>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</si>
  <si>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</si>
  <si>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</si>
  <si>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</si>
  <si>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</si>
  <si>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</si>
  <si>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</si>
  <si>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</si>
  <si>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</si>
  <si>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</si>
  <si>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</si>
  <si>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</si>
  <si>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</si>
  <si>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</si>
  <si>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</si>
  <si>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</si>
  <si>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</si>
  <si>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</si>
  <si>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</si>
  <si>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</si>
  <si>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</si>
  <si>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</si>
  <si>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</si>
  <si>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</si>
  <si>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</si>
  <si>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</si>
  <si>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</si>
  <si>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</si>
  <si>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</si>
  <si>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</si>
  <si>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</si>
  <si>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</si>
  <si>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</si>
  <si>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</si>
  <si>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</si>
  <si>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</si>
  <si>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</si>
  <si>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</si>
  <si>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</si>
  <si>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</si>
  <si>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</si>
  <si>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</si>
  <si>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</si>
  <si>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</si>
  <si>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</si>
  <si>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</si>
  <si>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</si>
  <si>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</si>
  <si>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</si>
  <si>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</si>
  <si>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</si>
  <si>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</si>
  <si>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</si>
  <si>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</si>
  <si>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</si>
  <si>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</si>
  <si>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</si>
  <si>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</si>
  <si>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</si>
  <si>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</si>
  <si>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</si>
  <si>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</si>
  <si>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</si>
  <si>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</si>
  <si>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</si>
  <si>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</si>
  <si>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</si>
  <si>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</si>
  <si>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</si>
  <si>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</si>
  <si>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</si>
  <si>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</si>
  <si>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</si>
  <si>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</si>
  <si>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</si>
  <si>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</si>
  <si>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</si>
  <si>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</si>
  <si>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</si>
  <si>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</si>
  <si>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</si>
  <si>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</si>
  <si>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</si>
  <si>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</si>
  <si>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</si>
  <si>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</si>
  <si>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</si>
  <si>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</si>
  <si>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</si>
  <si>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</si>
  <si>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</si>
  <si>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</si>
  <si>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</si>
  <si>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</si>
  <si>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</si>
  <si>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</si>
  <si>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</si>
  <si>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</si>
  <si>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</si>
  <si>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</si>
  <si>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</si>
  <si>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</si>
  <si>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</si>
  <si>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</si>
  <si>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</si>
  <si>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</si>
  <si>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</si>
  <si>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</si>
  <si>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</si>
  <si>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</si>
  <si>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</si>
  <si>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</si>
  <si>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</si>
  <si>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</si>
  <si>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</si>
  <si>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</si>
  <si>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</si>
  <si>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</si>
  <si>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</si>
  <si>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</si>
  <si>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</si>
  <si>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</si>
  <si>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</si>
  <si>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</si>
  <si>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</si>
  <si>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</si>
  <si>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</si>
  <si>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</si>
  <si>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</si>
  <si>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</si>
  <si>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</si>
  <si>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</si>
  <si>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</si>
  <si>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</si>
  <si>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</si>
  <si>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</si>
  <si>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</si>
  <si>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</si>
  <si>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</si>
  <si>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</si>
  <si>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</si>
  <si>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</si>
  <si>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</si>
  <si>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</si>
  <si>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</si>
  <si>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</si>
  <si>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</si>
  <si>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</si>
  <si>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</si>
  <si>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</si>
  <si>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</si>
  <si>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</si>
  <si>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</si>
  <si>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</si>
  <si>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</si>
  <si>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</si>
  <si>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</si>
  <si>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</si>
  <si>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</si>
  <si>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</si>
  <si>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</si>
  <si>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</si>
  <si>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</si>
  <si>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</si>
  <si>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</si>
  <si>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</si>
  <si>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</si>
  <si>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</si>
  <si>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</si>
  <si>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</si>
  <si>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</si>
  <si>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</si>
  <si>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</si>
  <si>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</si>
  <si>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</si>
  <si>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</si>
  <si>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</si>
  <si>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</si>
  <si>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</si>
  <si>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</si>
  <si>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</si>
  <si>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</si>
  <si>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</si>
  <si>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</si>
  <si>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</si>
  <si>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</si>
  <si>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</si>
  <si>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</si>
  <si>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</si>
  <si>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</si>
  <si>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</si>
  <si>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</si>
  <si>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</si>
  <si>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</si>
  <si>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</si>
  <si>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</si>
  <si>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</si>
  <si>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</si>
  <si>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</si>
  <si>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</si>
  <si>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</si>
  <si>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</si>
  <si>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</si>
  <si>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</si>
  <si>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</si>
  <si>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</si>
  <si>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</si>
  <si>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</si>
  <si>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</si>
  <si>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</si>
  <si>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</si>
  <si>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</si>
  <si>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</si>
  <si>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</si>
  <si>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</si>
  <si>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</si>
  <si>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</si>
  <si>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</si>
  <si>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</si>
  <si>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</si>
  <si>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</si>
  <si>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</si>
  <si>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</si>
  <si>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</si>
  <si>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</si>
  <si>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</si>
  <si>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</si>
  <si>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</si>
  <si>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</si>
  <si>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</si>
  <si>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</si>
  <si>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</si>
  <si>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</si>
  <si>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</si>
  <si>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</si>
  <si>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</si>
  <si>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</si>
  <si>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</si>
  <si>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</si>
  <si>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</si>
  <si>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</si>
  <si>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</si>
  <si>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</si>
  <si>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</si>
  <si>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</si>
  <si>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</si>
  <si>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</si>
  <si>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</si>
  <si>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</si>
  <si>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</si>
  <si>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</si>
  <si>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</si>
  <si>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</si>
  <si>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</si>
  <si>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</si>
  <si>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</si>
  <si>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</si>
  <si>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</si>
  <si>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</si>
  <si>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</si>
  <si>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</si>
  <si>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</si>
  <si>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</si>
  <si>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</si>
  <si>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</si>
  <si>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</si>
  <si>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</si>
  <si>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</si>
  <si>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</si>
  <si>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</si>
  <si>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</si>
  <si>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</si>
  <si>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</si>
  <si>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</si>
  <si>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</si>
  <si>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</si>
  <si>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</si>
  <si>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</si>
  <si>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</si>
  <si>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</si>
  <si>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</si>
  <si>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</si>
  <si>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</si>
  <si>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</si>
  <si>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</si>
  <si>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</si>
  <si>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</si>
  <si>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</si>
  <si>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</si>
  <si>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</si>
  <si>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</si>
  <si>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</si>
  <si>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</si>
  <si>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</si>
  <si>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</si>
  <si>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</si>
  <si>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</si>
  <si>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</si>
  <si>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</si>
  <si>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</si>
  <si>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</si>
  <si>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</si>
  <si>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</si>
  <si>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</si>
  <si>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</si>
  <si>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</si>
  <si>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</si>
  <si>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</si>
  <si>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</si>
  <si>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</si>
  <si>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</si>
  <si>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</si>
  <si>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</si>
  <si>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</si>
  <si>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</si>
  <si>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</si>
  <si>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</si>
  <si>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</si>
  <si>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</si>
  <si>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</si>
  <si>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</si>
  <si>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</si>
  <si>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</si>
  <si>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</si>
  <si>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</si>
  <si>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</si>
  <si>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</si>
  <si>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</si>
  <si>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</si>
  <si>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</si>
  <si>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</si>
  <si>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</si>
  <si>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</si>
  <si>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</si>
  <si>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</si>
  <si>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</si>
  <si>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</si>
  <si>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</si>
  <si>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</si>
  <si>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</si>
  <si>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</si>
  <si>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</si>
  <si>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</si>
  <si>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</si>
  <si>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</si>
  <si>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</si>
  <si>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</si>
  <si>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</si>
  <si>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</si>
  <si>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</si>
  <si>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</si>
  <si>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</si>
  <si>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</si>
  <si>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</si>
  <si>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</si>
  <si>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</si>
  <si>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</si>
  <si>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</si>
  <si>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</si>
  <si>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</si>
  <si>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</si>
  <si>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</si>
  <si>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</si>
  <si>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</si>
  <si>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</si>
  <si>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</si>
  <si>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</si>
  <si>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</si>
  <si>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</si>
  <si>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</si>
  <si>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</si>
  <si>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</si>
  <si>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</si>
  <si>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</si>
  <si>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</si>
  <si>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</si>
  <si>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</si>
  <si>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</si>
  <si>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</si>
  <si>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</si>
  <si>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</si>
  <si>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</si>
  <si>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</si>
  <si>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</si>
  <si>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</si>
  <si>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</si>
  <si>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</si>
  <si>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</si>
  <si>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</si>
  <si>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</si>
  <si>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</si>
  <si>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</si>
  <si>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</si>
  <si>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</si>
  <si>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</si>
  <si>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</si>
  <si>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</si>
  <si>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</si>
  <si>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</si>
  <si>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</si>
  <si>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</si>
  <si>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</si>
  <si>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</si>
  <si>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</si>
  <si>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</si>
  <si>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</si>
  <si>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</si>
  <si>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</si>
  <si>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</si>
  <si>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</si>
  <si>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</si>
  <si>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</si>
  <si>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</si>
  <si>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</si>
  <si>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</si>
  <si>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</si>
  <si>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</si>
  <si>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</si>
  <si>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</si>
  <si>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</si>
  <si>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</si>
  <si>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</si>
  <si>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</si>
  <si>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</si>
  <si>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</si>
  <si>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</si>
  <si>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</si>
  <si>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</si>
  <si>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</si>
  <si>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</si>
  <si>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</si>
  <si>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</si>
  <si>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</si>
  <si>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</si>
  <si>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</si>
  <si>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</si>
  <si>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</si>
  <si>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</si>
  <si>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</si>
  <si>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</si>
  <si>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</si>
  <si>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</si>
  <si>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</si>
  <si>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</si>
  <si>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</si>
  <si>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</si>
  <si>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</si>
  <si>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</si>
  <si>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</si>
  <si>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</si>
  <si>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</si>
  <si>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</si>
  <si>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</si>
  <si>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</si>
  <si>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</si>
  <si>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</si>
  <si>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</si>
  <si>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</si>
  <si>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</si>
  <si>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</si>
  <si>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</si>
  <si>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</si>
  <si>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</si>
  <si>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</si>
  <si>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</si>
  <si>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</si>
  <si>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</si>
  <si>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</si>
  <si>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</si>
  <si>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</si>
  <si>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</si>
  <si>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</si>
  <si>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</si>
  <si>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</si>
  <si>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</si>
  <si>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</si>
  <si>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</si>
  <si>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</si>
  <si>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</si>
  <si>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</si>
  <si>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</si>
  <si>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</si>
  <si>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</si>
  <si>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</si>
  <si>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</si>
  <si>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</si>
  <si>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</si>
  <si>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</si>
  <si>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</si>
  <si>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</si>
  <si>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</si>
  <si>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</si>
  <si>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</si>
  <si>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</si>
  <si>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</si>
  <si>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</si>
  <si>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</si>
  <si>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</si>
  <si>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</si>
  <si>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</si>
  <si>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</si>
  <si>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</si>
  <si>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</si>
  <si>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</si>
  <si>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</si>
  <si>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</si>
  <si>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</si>
  <si>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</si>
  <si>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</si>
  <si>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</si>
  <si>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</si>
  <si>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</si>
  <si>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</si>
  <si>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</si>
  <si>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</si>
  <si>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</si>
  <si>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</si>
  <si>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</si>
  <si>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</si>
  <si>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</si>
  <si>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</si>
  <si>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</si>
  <si>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</si>
  <si>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</si>
  <si>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</si>
  <si>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</si>
  <si>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</si>
  <si>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</si>
  <si>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</si>
  <si>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</si>
  <si>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</si>
  <si>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</si>
  <si>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</si>
  <si>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</si>
  <si>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</si>
  <si>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</si>
  <si>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</si>
  <si>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</si>
  <si>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</si>
  <si>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</si>
  <si>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</si>
  <si>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</si>
  <si>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</si>
  <si>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</si>
  <si>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</si>
  <si>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</si>
  <si>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</si>
  <si>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</si>
  <si>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</si>
  <si>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</si>
  <si>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</si>
  <si>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</si>
  <si>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</si>
  <si>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</si>
  <si>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</si>
  <si>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</si>
  <si>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</si>
  <si>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</si>
  <si>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</si>
  <si>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</si>
  <si>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</si>
  <si>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</si>
  <si>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</si>
  <si>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</si>
  <si>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</si>
  <si>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</si>
  <si>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</si>
  <si>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</si>
  <si>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</si>
  <si>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</si>
  <si>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</si>
  <si>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</si>
  <si>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</si>
  <si>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</si>
  <si>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</si>
  <si>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</si>
  <si>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</si>
  <si>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</si>
  <si>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</si>
  <si>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</si>
  <si>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</si>
  <si>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</si>
  <si>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</si>
  <si>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</si>
  <si>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</si>
  <si>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</si>
  <si>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</si>
  <si>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</si>
  <si>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</si>
  <si>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</si>
  <si>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</si>
  <si>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</si>
  <si>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</si>
  <si>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</si>
  <si>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</si>
  <si>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</si>
  <si>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</si>
  <si>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</si>
  <si>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</si>
  <si>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</si>
  <si>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</si>
  <si>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</si>
  <si>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</si>
  <si>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</si>
  <si>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</si>
  <si>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</si>
  <si>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</si>
  <si>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</si>
  <si>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</si>
  <si>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</si>
  <si>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</si>
  <si>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</si>
  <si>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</si>
  <si>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</si>
  <si>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</si>
  <si>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</si>
  <si>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</si>
  <si>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</si>
  <si>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</si>
  <si>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</si>
  <si>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</si>
  <si>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</si>
  <si>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</si>
  <si>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</si>
  <si>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</si>
  <si>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</si>
  <si>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</si>
  <si>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</si>
  <si>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</si>
  <si>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</si>
  <si>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</si>
  <si>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</si>
  <si>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</si>
  <si>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</si>
  <si>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</si>
  <si>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</si>
  <si>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</si>
  <si>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</si>
  <si>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</si>
  <si>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</si>
  <si>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</si>
  <si>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</si>
  <si>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</si>
  <si>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</si>
  <si>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</si>
  <si>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</si>
  <si>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</si>
  <si>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</si>
  <si>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</si>
  <si>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</si>
  <si>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</si>
  <si>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</si>
  <si>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</si>
  <si>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</si>
  <si>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</si>
  <si>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</si>
  <si>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</si>
  <si>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</si>
  <si>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</si>
  <si>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</si>
  <si>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</si>
  <si>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</si>
  <si>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</si>
  <si>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</si>
  <si>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</si>
  <si>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</si>
  <si>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</si>
  <si>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</si>
  <si>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</si>
  <si>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</si>
  <si>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</si>
  <si>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</si>
  <si>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</si>
  <si>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</si>
  <si>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</si>
  <si>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</si>
  <si>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</si>
  <si>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</si>
  <si>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</si>
  <si>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</si>
  <si>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</si>
  <si>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</si>
  <si>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</si>
  <si>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</si>
  <si>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</si>
  <si>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</si>
  <si>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</si>
  <si>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</si>
  <si>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</si>
  <si>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</si>
  <si>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</si>
  <si>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</si>
  <si>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</si>
  <si>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</si>
  <si>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</si>
  <si>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</si>
  <si>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</si>
  <si>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</si>
  <si>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</si>
  <si>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</si>
  <si>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</si>
  <si>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</si>
  <si>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</si>
  <si>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</si>
  <si>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</si>
  <si>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</si>
  <si>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</si>
  <si>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</si>
  <si>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</si>
  <si>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</si>
  <si>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</si>
  <si>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</si>
  <si>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</si>
  <si>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</si>
  <si>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</si>
  <si>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</si>
  <si>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</si>
  <si>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</si>
  <si>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</si>
  <si>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</si>
  <si>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</si>
  <si>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</si>
  <si>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</si>
  <si>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</si>
  <si>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</si>
  <si>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</si>
  <si>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</si>
  <si>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</si>
  <si>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</si>
  <si>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</si>
  <si>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</si>
  <si>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</si>
  <si>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</si>
  <si>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</si>
  <si>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</si>
  <si>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</si>
  <si>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</si>
  <si>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</si>
  <si>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</si>
  <si>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</si>
  <si>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</si>
  <si>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</si>
  <si>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</si>
  <si>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</si>
  <si>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</si>
  <si>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</si>
  <si>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</si>
  <si>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</si>
  <si>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</si>
  <si>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</si>
  <si>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</si>
  <si>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</si>
  <si>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</si>
  <si>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</si>
  <si>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</si>
  <si>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</si>
  <si>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</si>
  <si>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</si>
  <si>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</si>
  <si>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</si>
  <si>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</si>
  <si>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</si>
  <si>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</si>
  <si>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</si>
  <si>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</si>
  <si>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</si>
  <si>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</si>
  <si>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</si>
  <si>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</si>
  <si>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</si>
  <si>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</si>
  <si>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</si>
  <si>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</si>
  <si>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</si>
  <si>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</si>
  <si>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</si>
  <si>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</si>
  <si>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</si>
  <si>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</si>
  <si>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</si>
  <si>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</si>
  <si>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</si>
  <si>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</si>
  <si>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</si>
  <si>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</si>
  <si>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</si>
  <si>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</si>
  <si>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</si>
  <si>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</si>
  <si>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</si>
  <si>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</si>
  <si>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</si>
  <si>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</si>
  <si>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</si>
  <si>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</si>
  <si>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</si>
  <si>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</si>
  <si>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</si>
  <si>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</si>
  <si>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</si>
  <si>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</si>
  <si>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</si>
  <si>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</si>
  <si>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</si>
  <si>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</si>
  <si>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</si>
  <si>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</si>
  <si>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</si>
  <si>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</si>
  <si>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</si>
  <si>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</si>
  <si>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</si>
  <si>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</si>
  <si>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</si>
  <si>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</si>
  <si>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</si>
  <si>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</si>
  <si>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</si>
  <si>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</si>
  <si>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</si>
  <si>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</si>
  <si>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</si>
  <si>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</si>
  <si>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</si>
  <si>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</si>
  <si>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</si>
  <si>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</si>
  <si>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</si>
  <si>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</si>
  <si>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</si>
  <si>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</si>
  <si>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</si>
  <si>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</si>
  <si>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</si>
  <si>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</si>
  <si>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</si>
  <si>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</si>
  <si>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</si>
  <si>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</si>
  <si>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</si>
  <si>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</si>
  <si>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</si>
  <si>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</si>
  <si>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</si>
  <si>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</si>
  <si>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</si>
  <si>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</si>
  <si>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</si>
  <si>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</si>
  <si>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</si>
  <si>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</si>
  <si>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</si>
  <si>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</si>
  <si>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</si>
  <si>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</si>
  <si>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</si>
  <si>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</si>
  <si>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</si>
  <si>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</si>
  <si>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</si>
  <si>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</si>
  <si>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</si>
  <si>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</si>
  <si>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</si>
  <si>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</si>
  <si>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</si>
  <si>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</si>
  <si>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</si>
  <si>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</si>
  <si>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</si>
  <si>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</si>
  <si>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</si>
  <si>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</si>
  <si>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</si>
  <si>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</si>
  <si>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</si>
  <si>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</si>
  <si>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</si>
  <si>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</si>
  <si>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</si>
  <si>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</si>
  <si>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</si>
  <si>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</si>
  <si>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</si>
  <si>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</si>
  <si>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</si>
  <si>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</si>
  <si>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</si>
  <si>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</si>
  <si>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</si>
  <si>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</si>
  <si>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</si>
  <si>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</si>
  <si>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</si>
  <si>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</si>
  <si>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</si>
  <si>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</si>
  <si>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</si>
  <si>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</si>
  <si>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</si>
  <si>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</si>
  <si>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</si>
  <si>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</si>
  <si>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</si>
  <si>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</si>
  <si>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</si>
  <si>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</si>
  <si>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</si>
  <si>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</si>
  <si>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</si>
  <si>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</si>
  <si>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</si>
  <si>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</si>
  <si>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</si>
  <si>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</si>
  <si>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</si>
  <si>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</si>
  <si>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</si>
  <si>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</si>
  <si>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</si>
  <si>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</si>
  <si>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</si>
  <si>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</si>
  <si>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</si>
  <si>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</si>
  <si>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</si>
  <si>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</si>
  <si>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</si>
  <si>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</si>
  <si>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</si>
  <si>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</si>
  <si>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</si>
  <si>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</si>
  <si>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</si>
  <si>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</si>
  <si>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</si>
  <si>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</si>
  <si>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</si>
  <si>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</si>
  <si>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</si>
  <si>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</si>
  <si>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</si>
  <si>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</si>
  <si>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</si>
  <si>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</si>
  <si>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</si>
  <si>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</si>
  <si>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</si>
  <si>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</si>
  <si>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</si>
  <si>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</si>
  <si>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</si>
  <si>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</si>
  <si>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</si>
  <si>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</si>
  <si>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</si>
  <si>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</si>
  <si>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</si>
  <si>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</si>
  <si>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</si>
  <si>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</si>
  <si>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</si>
  <si>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</si>
  <si>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</si>
  <si>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</si>
  <si>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</si>
  <si>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</si>
  <si>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</si>
  <si>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</si>
  <si>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</si>
  <si>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</si>
  <si>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</si>
  <si>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</si>
  <si>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</si>
  <si>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</si>
  <si>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</si>
  <si>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</si>
  <si>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</si>
  <si>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</si>
  <si>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</si>
  <si>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</si>
  <si>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</si>
  <si>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</si>
  <si>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</si>
  <si>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</si>
  <si>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</si>
  <si>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</si>
  <si>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</si>
  <si>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</si>
  <si>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</si>
  <si>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</si>
  <si>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</si>
  <si>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</si>
  <si>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</si>
  <si>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</si>
  <si>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</si>
  <si>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</si>
  <si>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</si>
  <si>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</si>
  <si>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</si>
  <si>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</si>
  <si>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</si>
  <si>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</si>
  <si>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</si>
  <si>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</si>
  <si>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</si>
  <si>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</si>
  <si>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</si>
  <si>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</si>
  <si>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</si>
  <si>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</si>
  <si>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</si>
  <si>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</si>
  <si>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</si>
  <si>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</si>
  <si>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</si>
  <si>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</si>
  <si>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</si>
  <si>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</si>
  <si>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</si>
  <si>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</si>
  <si>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</si>
  <si>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</si>
  <si>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</si>
  <si>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</si>
  <si>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</si>
  <si>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</si>
  <si>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</si>
  <si>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</si>
  <si>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</si>
  <si>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</si>
  <si>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</si>
  <si>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</si>
  <si>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</si>
  <si>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</si>
  <si>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</si>
  <si>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</si>
  <si>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</si>
  <si>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</si>
  <si>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</si>
  <si>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</si>
  <si>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</si>
  <si>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</si>
  <si>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</si>
  <si>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</si>
  <si>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</si>
  <si>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</si>
  <si>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</si>
  <si>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</si>
  <si>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</si>
  <si>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</si>
  <si>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</si>
  <si>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</si>
  <si>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</si>
  <si>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</si>
  <si>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</si>
  <si>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</si>
  <si>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</si>
  <si>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</si>
  <si>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</si>
  <si>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</si>
  <si>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</si>
  <si>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</si>
  <si>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</si>
  <si>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</si>
  <si>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</si>
  <si>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</si>
  <si>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</si>
  <si>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</si>
  <si>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</si>
  <si>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</si>
  <si>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</si>
  <si>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</si>
  <si>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</si>
  <si>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</si>
  <si>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</si>
  <si>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</si>
  <si>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</si>
  <si>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</si>
  <si>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</si>
  <si>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</si>
  <si>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</si>
  <si>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</si>
  <si>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</si>
  <si>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</si>
  <si>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</si>
  <si>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</si>
  <si>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</si>
  <si>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</si>
  <si>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</si>
  <si>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</si>
  <si>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</si>
  <si>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</si>
  <si>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</si>
  <si>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</si>
  <si>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</si>
  <si>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</si>
  <si>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</si>
  <si>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</si>
  <si>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</si>
  <si>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</si>
  <si>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</si>
  <si>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</si>
  <si>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</si>
  <si>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</si>
  <si>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</si>
  <si>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</si>
  <si>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</si>
  <si>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</si>
  <si>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</si>
  <si>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</si>
  <si>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</si>
  <si>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</si>
  <si>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</si>
  <si>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</si>
  <si>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</si>
  <si>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</si>
  <si>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</si>
  <si>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</si>
  <si>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</si>
  <si>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</si>
  <si>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</si>
  <si>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</si>
  <si>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</si>
  <si>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</si>
  <si>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</si>
  <si>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</si>
  <si>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</si>
  <si>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</si>
  <si>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</si>
  <si>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</si>
  <si>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</si>
  <si>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</si>
  <si>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</si>
  <si>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</si>
  <si>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</si>
  <si>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</si>
  <si>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</si>
  <si>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</si>
  <si>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</si>
  <si>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</si>
  <si>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</si>
  <si>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</si>
  <si>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</si>
  <si>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</si>
  <si>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</si>
  <si>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</si>
  <si>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</si>
  <si>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</si>
  <si>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</si>
  <si>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</si>
  <si>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</si>
  <si>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</si>
  <si>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</si>
  <si>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</si>
  <si>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</si>
  <si>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</si>
  <si>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</si>
  <si>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</si>
  <si>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</si>
  <si>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</si>
  <si>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</si>
  <si>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</si>
  <si>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</si>
  <si>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</si>
  <si>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</si>
  <si>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</si>
  <si>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</si>
  <si>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</si>
  <si>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</si>
  <si>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</si>
  <si>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</si>
  <si>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</si>
  <si>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</si>
  <si>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</si>
  <si>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</si>
  <si>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</si>
  <si>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</si>
  <si>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</si>
  <si>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</si>
  <si>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</si>
  <si>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</si>
  <si>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</si>
  <si>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</si>
  <si>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</si>
  <si>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</si>
  <si>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</si>
  <si>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</si>
  <si>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</si>
  <si>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</si>
  <si>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</si>
  <si>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</si>
  <si>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</si>
  <si>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</si>
  <si>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</si>
  <si>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</si>
  <si>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</si>
  <si>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</si>
  <si>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</si>
  <si>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</si>
  <si>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</si>
  <si>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</si>
  <si>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</si>
  <si>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</si>
  <si>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</si>
  <si>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</si>
  <si>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</si>
  <si>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</si>
  <si>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</si>
  <si>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</si>
  <si>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</si>
  <si>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</si>
  <si>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</si>
  <si>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</si>
  <si>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</si>
  <si>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</si>
  <si>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</si>
  <si>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</si>
  <si>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</si>
  <si>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</si>
  <si>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</si>
  <si>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</si>
  <si>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</si>
  <si>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</si>
  <si>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</si>
  <si>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</si>
  <si>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</si>
  <si>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</si>
  <si>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</si>
  <si>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</si>
  <si>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</si>
  <si>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</si>
  <si>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</si>
  <si>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</si>
  <si>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</si>
  <si>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</si>
  <si>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</si>
  <si>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</si>
  <si>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</si>
  <si>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</si>
  <si>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</si>
  <si>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</si>
  <si>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</si>
  <si>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</si>
  <si>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</si>
  <si>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</si>
  <si>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</si>
  <si>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</si>
  <si>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</si>
  <si>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</si>
  <si>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</si>
  <si>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</si>
  <si>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</si>
  <si>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</si>
  <si>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</si>
  <si>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</si>
  <si>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</si>
  <si>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</si>
  <si>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</si>
  <si>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</si>
  <si>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</si>
  <si>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</si>
  <si>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</si>
  <si>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</si>
  <si>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</si>
  <si>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</si>
  <si>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</si>
  <si>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</si>
  <si>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</si>
  <si>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</si>
  <si>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</si>
  <si>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</si>
  <si>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</si>
  <si>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</si>
  <si>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</si>
  <si>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</si>
  <si>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</si>
  <si>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</si>
  <si>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</si>
  <si>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</si>
  <si>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</si>
  <si>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</si>
  <si>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</si>
  <si>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</si>
  <si>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</si>
  <si>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</si>
  <si>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</si>
  <si>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</si>
  <si>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</si>
  <si>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</si>
  <si>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</si>
  <si>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</si>
  <si>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</si>
  <si>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</si>
  <si>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</si>
  <si>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</si>
  <si>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</si>
  <si>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</si>
  <si>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</si>
  <si>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</si>
  <si>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</si>
  <si>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</si>
  <si>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</si>
  <si>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</si>
  <si>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</si>
  <si>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</si>
  <si>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</si>
  <si>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</si>
  <si>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</si>
  <si>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</si>
  <si>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</si>
  <si>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</si>
  <si>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</si>
  <si>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</si>
  <si>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</si>
  <si>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</si>
  <si>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</si>
  <si>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</si>
  <si>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</si>
  <si>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</si>
  <si>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</si>
  <si>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</si>
  <si>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</si>
  <si>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</si>
  <si>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</si>
  <si>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</si>
  <si>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</si>
  <si>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</si>
  <si>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</si>
  <si>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</si>
  <si>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</si>
  <si>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</si>
  <si>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</si>
  <si>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</si>
  <si>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</si>
  <si>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</si>
  <si>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</si>
  <si>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</si>
  <si>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</si>
  <si>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</si>
  <si>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</si>
  <si>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</si>
  <si>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</si>
  <si>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</si>
  <si>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</si>
  <si>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</si>
  <si>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</si>
  <si>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</si>
  <si>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</si>
  <si>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</si>
  <si>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</si>
  <si>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</si>
  <si>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</si>
  <si>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</si>
  <si>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</si>
  <si>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</si>
  <si>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</si>
  <si>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</si>
  <si>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</si>
  <si>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</si>
  <si>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</si>
  <si>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</si>
  <si>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</si>
  <si>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</si>
  <si>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</si>
  <si>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</si>
  <si>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</si>
  <si>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</si>
  <si>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</si>
  <si>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</si>
  <si>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</si>
  <si>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</si>
  <si>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</si>
  <si>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</si>
  <si>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</si>
  <si>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</si>
  <si>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</si>
  <si>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</si>
  <si>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</si>
  <si>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</si>
  <si>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</si>
  <si>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</si>
  <si>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</si>
  <si>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</si>
  <si>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</si>
  <si>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</si>
  <si>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</si>
  <si>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</si>
  <si>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</si>
  <si>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</si>
  <si>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</si>
  <si>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</si>
  <si>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</si>
  <si>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</si>
  <si>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</si>
  <si>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</si>
  <si>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</si>
  <si>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</si>
  <si>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</si>
  <si>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</si>
  <si>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</si>
  <si>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</si>
  <si>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</si>
  <si>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</si>
  <si>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</si>
  <si>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</si>
  <si>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</si>
  <si>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</si>
  <si>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</si>
  <si>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</si>
  <si>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</si>
  <si>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</si>
  <si>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</si>
  <si>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</si>
  <si>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</si>
  <si>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</si>
  <si>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</si>
  <si>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</si>
  <si>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</si>
  <si>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</si>
  <si>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</si>
  <si>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</si>
  <si>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</si>
  <si>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</si>
  <si>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</si>
  <si>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</si>
  <si>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</si>
  <si>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</si>
  <si>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</si>
  <si>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</si>
  <si>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</si>
  <si>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</si>
  <si>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</si>
  <si>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</si>
  <si>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</si>
  <si>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</si>
  <si>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</si>
  <si>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</si>
  <si>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</si>
  <si>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</si>
  <si>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</si>
  <si>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</si>
  <si>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</si>
  <si>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</si>
  <si>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</si>
  <si>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</si>
  <si>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</si>
  <si>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</si>
  <si>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</si>
  <si>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</si>
  <si>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</si>
  <si>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</si>
  <si>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</si>
  <si>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</si>
  <si>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</si>
  <si>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</si>
  <si>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</si>
  <si>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</si>
  <si>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</si>
  <si>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</si>
  <si>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</si>
  <si>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</si>
  <si>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</si>
  <si>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</si>
  <si>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</si>
  <si>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</si>
  <si>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</si>
  <si>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</si>
  <si>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</si>
  <si>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</si>
  <si>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</si>
  <si>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</si>
  <si>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</si>
  <si>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</si>
  <si>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</si>
  <si>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</si>
  <si>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</si>
  <si>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</si>
  <si>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</si>
  <si>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</si>
  <si>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</si>
  <si>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</si>
  <si>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</si>
  <si>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</si>
  <si>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</si>
  <si>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</si>
  <si>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</si>
  <si>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</si>
  <si>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</si>
  <si>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</si>
  <si>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</si>
  <si>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</si>
  <si>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</si>
  <si>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</si>
  <si>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</si>
  <si>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</si>
  <si>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</si>
  <si>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</si>
  <si>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</si>
  <si>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</si>
  <si>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</si>
  <si>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</si>
  <si>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</si>
  <si>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</si>
  <si>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</si>
  <si>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</si>
  <si>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</si>
  <si>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</si>
  <si>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</si>
  <si>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</si>
  <si>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</si>
  <si>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</si>
  <si>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</si>
  <si>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</si>
  <si>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</si>
  <si>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</si>
  <si>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</si>
  <si>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</si>
  <si>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</si>
  <si>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</si>
  <si>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</si>
  <si>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</si>
  <si>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</si>
  <si>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</si>
  <si>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</si>
  <si>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</si>
  <si>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</si>
  <si>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</si>
  <si>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</si>
  <si>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</si>
  <si>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</si>
  <si>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</si>
  <si>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</si>
  <si>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</si>
  <si>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</si>
  <si>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</si>
  <si>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</si>
  <si>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</si>
  <si>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</si>
  <si>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</si>
  <si>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</si>
  <si>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</si>
  <si>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</si>
  <si>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</si>
  <si>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</si>
  <si>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</si>
  <si>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</si>
  <si>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</si>
  <si>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</si>
  <si>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</si>
  <si>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</si>
  <si>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</si>
  <si>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</si>
  <si>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</si>
  <si>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</si>
  <si>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</si>
  <si>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</si>
  <si>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</si>
  <si>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</si>
  <si>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</si>
  <si>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</si>
  <si>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</si>
  <si>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</si>
  <si>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</si>
  <si>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</si>
  <si>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</si>
  <si>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</si>
  <si>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</si>
  <si>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</si>
  <si>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</si>
  <si>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</si>
  <si>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</si>
  <si>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</si>
  <si>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</si>
  <si>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</si>
  <si>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</si>
  <si>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</si>
  <si>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</si>
  <si>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</si>
  <si>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</si>
  <si>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</si>
  <si>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</si>
  <si>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</si>
  <si>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</si>
  <si>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</si>
  <si>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</si>
  <si>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</si>
  <si>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</si>
  <si>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</si>
  <si>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</si>
  <si>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</si>
  <si>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</si>
  <si>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</si>
  <si>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</si>
  <si>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</si>
  <si>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</si>
  <si>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</si>
  <si>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</si>
  <si>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</si>
  <si>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</si>
  <si>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</si>
  <si>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</si>
  <si>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</si>
  <si>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</si>
  <si>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</si>
  <si>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</si>
  <si>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</si>
  <si>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</si>
  <si>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</si>
  <si>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</si>
  <si>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</si>
  <si>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</si>
  <si>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</si>
  <si>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</si>
  <si>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</si>
  <si>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</si>
  <si>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</si>
  <si>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</si>
  <si>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</si>
  <si>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</si>
  <si>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</si>
  <si>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</si>
  <si>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</si>
  <si>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</si>
  <si>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</si>
  <si>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</si>
  <si>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</si>
  <si>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</si>
  <si>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</si>
  <si>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</si>
  <si>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</si>
  <si>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</si>
  <si>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</si>
  <si>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</si>
  <si>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</si>
  <si>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</si>
  <si>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</si>
  <si>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</si>
  <si>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</si>
  <si>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</si>
  <si>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</si>
  <si>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</si>
  <si>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</si>
  <si>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</si>
  <si>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</si>
  <si>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</si>
  <si>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</si>
  <si>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</si>
  <si>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</si>
  <si>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</si>
  <si>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</si>
  <si>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</si>
  <si>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</si>
  <si>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</si>
  <si>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</si>
  <si>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</si>
  <si>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</si>
  <si>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</si>
  <si>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</si>
  <si>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</si>
  <si>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</si>
  <si>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</si>
  <si>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</si>
  <si>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</si>
  <si>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</si>
  <si>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</si>
  <si>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</si>
  <si>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</si>
  <si>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</si>
  <si>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</si>
  <si>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</si>
  <si>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</si>
  <si>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</si>
  <si>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</si>
  <si>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</si>
  <si>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</si>
  <si>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</si>
  <si>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</si>
  <si>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</si>
  <si>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</si>
  <si>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</si>
  <si>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</si>
  <si>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</si>
  <si>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</si>
  <si>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</si>
  <si>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</si>
  <si>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</si>
  <si>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</si>
  <si>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</si>
  <si>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</si>
  <si>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</si>
  <si>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</si>
  <si>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</si>
  <si>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</si>
  <si>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</si>
  <si>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</si>
  <si>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</si>
  <si>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</si>
  <si>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</si>
  <si>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</si>
  <si>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</si>
  <si>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</si>
  <si>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</si>
  <si>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</si>
  <si>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</si>
  <si>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</si>
  <si>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</si>
  <si>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</si>
  <si>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</si>
  <si>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</si>
  <si>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</si>
  <si>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</si>
  <si>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</si>
  <si>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</si>
  <si>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</si>
  <si>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</si>
  <si>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</si>
  <si>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</si>
  <si>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</si>
  <si>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</si>
  <si>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</si>
  <si>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</si>
  <si>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</si>
  <si>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</si>
  <si>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</si>
  <si>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</si>
  <si>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</si>
  <si>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</si>
  <si>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</si>
  <si>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</si>
  <si>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</si>
  <si>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</si>
  <si>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</si>
  <si>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</si>
  <si>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</si>
  <si>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</si>
  <si>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</si>
  <si>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</si>
  <si>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</si>
  <si>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</si>
  <si>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</si>
  <si>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</si>
  <si>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</si>
  <si>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</si>
  <si>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</si>
  <si>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</si>
  <si>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</si>
  <si>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</si>
  <si>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</si>
  <si>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</si>
  <si>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</si>
  <si>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</si>
  <si>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</si>
  <si>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</si>
  <si>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</si>
  <si>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</si>
  <si>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</si>
  <si>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</si>
  <si>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</si>
  <si>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</si>
  <si>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</si>
  <si>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</si>
  <si>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</si>
  <si>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</si>
  <si>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</si>
  <si>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</si>
  <si>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</si>
  <si>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</si>
  <si>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</si>
  <si>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</si>
  <si>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</si>
  <si>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</si>
  <si>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</si>
  <si>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</si>
  <si>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</si>
  <si>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</si>
  <si>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</si>
  <si>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</si>
  <si>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</si>
  <si>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</si>
  <si>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</si>
  <si>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</si>
  <si>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</si>
  <si>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</si>
  <si>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</si>
  <si>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</si>
  <si>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</si>
  <si>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</si>
  <si>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</si>
  <si>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</si>
  <si>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</si>
  <si>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</si>
  <si>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</si>
  <si>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</si>
  <si>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</si>
  <si>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</si>
  <si>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</si>
  <si>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</si>
  <si>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</si>
  <si>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</si>
  <si>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</si>
  <si>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</si>
  <si>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</si>
  <si>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</si>
  <si>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</si>
  <si>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</si>
  <si>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</si>
  <si>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</si>
  <si>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</si>
  <si>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</si>
  <si>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</si>
  <si>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</si>
  <si>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</si>
  <si>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</si>
  <si>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</si>
  <si>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</si>
  <si>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</si>
  <si>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</si>
  <si>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</si>
  <si>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</si>
  <si>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</si>
  <si>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</si>
  <si>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</si>
  <si>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</si>
  <si>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</si>
  <si>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</si>
  <si>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</si>
  <si>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</si>
  <si>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</si>
  <si>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</si>
  <si>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</si>
  <si>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</si>
  <si>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</si>
  <si>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</si>
  <si>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</si>
  <si>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</si>
  <si>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</si>
  <si>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</si>
  <si>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</si>
  <si>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</si>
  <si>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</si>
  <si>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</si>
  <si>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</si>
  <si>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</si>
  <si>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</si>
  <si>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</si>
  <si>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</si>
  <si>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</si>
  <si>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</si>
  <si>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</si>
  <si>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</si>
  <si>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</si>
  <si>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</si>
  <si>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</si>
  <si>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</si>
  <si>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</si>
  <si>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</si>
  <si>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</si>
  <si>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</si>
  <si>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</si>
  <si>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</si>
  <si>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</si>
  <si>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</si>
  <si>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</si>
  <si>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</si>
  <si>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</si>
  <si>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</si>
  <si>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</si>
  <si>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</si>
  <si>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</si>
  <si>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</si>
  <si>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</si>
  <si>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</si>
  <si>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</si>
  <si>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</si>
  <si>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</si>
  <si>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</si>
  <si>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</si>
  <si>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</si>
  <si>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</si>
  <si>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</si>
  <si>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</si>
  <si>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</si>
  <si>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</si>
  <si>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</si>
  <si>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</si>
  <si>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</si>
  <si>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</si>
  <si>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</si>
  <si>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</si>
  <si>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</si>
  <si>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</si>
  <si>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</si>
  <si>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</si>
  <si>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</si>
  <si>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</si>
  <si>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</si>
  <si>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</si>
  <si>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</si>
  <si>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</si>
  <si>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</si>
  <si>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</si>
  <si>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</si>
  <si>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</si>
  <si>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</si>
  <si>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</si>
  <si>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</si>
  <si>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</si>
  <si>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</si>
  <si>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</si>
  <si>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</si>
  <si>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</si>
  <si>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</si>
  <si>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</si>
  <si>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</si>
  <si>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</si>
  <si>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</si>
  <si>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</si>
  <si>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</si>
  <si>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</si>
  <si>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</si>
  <si>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</si>
  <si>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</si>
  <si>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</si>
  <si>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</si>
  <si>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</si>
  <si>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</si>
  <si>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</si>
  <si>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</si>
  <si>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</si>
  <si>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</si>
  <si>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</si>
  <si>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</si>
  <si>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</si>
  <si>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</si>
  <si>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</si>
  <si>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</si>
  <si>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</si>
  <si>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</si>
  <si>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</si>
  <si>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</si>
  <si>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</si>
  <si>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</si>
  <si>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</si>
  <si>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</si>
  <si>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</si>
  <si>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</si>
  <si>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</si>
  <si>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</si>
  <si>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</si>
  <si>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</si>
  <si>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</si>
  <si>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</si>
  <si>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</si>
  <si>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</si>
  <si>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</si>
  <si>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</si>
  <si>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</si>
  <si>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</si>
  <si>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</si>
  <si>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</si>
  <si>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</si>
  <si>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</si>
  <si>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</si>
  <si>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</si>
  <si>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</si>
  <si>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</si>
  <si>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</si>
  <si>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</si>
  <si>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</si>
  <si>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</si>
  <si>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</si>
  <si>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</si>
  <si>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</si>
  <si>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</si>
  <si>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</si>
  <si>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</si>
  <si>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</si>
  <si>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</si>
  <si>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</si>
  <si>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</si>
  <si>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</si>
  <si>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</si>
  <si>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</si>
  <si>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</si>
  <si>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</si>
  <si>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</si>
  <si>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</si>
  <si>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</si>
  <si>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</si>
  <si>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</si>
  <si>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</si>
  <si>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</si>
  <si>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</si>
  <si>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</si>
  <si>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</si>
  <si>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</si>
  <si>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</si>
  <si>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</si>
  <si>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</si>
  <si>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</si>
  <si>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</si>
  <si>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</si>
  <si>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</si>
  <si>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</si>
  <si>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</si>
  <si>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</si>
  <si>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</si>
  <si>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</si>
  <si>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</si>
  <si>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</si>
  <si>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</si>
  <si>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</si>
  <si>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</si>
  <si>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</si>
  <si>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</si>
  <si>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</si>
  <si>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</si>
  <si>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</si>
  <si>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</si>
  <si>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</si>
  <si>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</si>
  <si>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</si>
  <si>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</si>
  <si>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</si>
  <si>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</si>
  <si>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</si>
  <si>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</si>
  <si>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</si>
  <si>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</si>
  <si>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</si>
  <si>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</si>
  <si>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</si>
  <si>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</si>
  <si>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</si>
  <si>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</si>
  <si>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</si>
  <si>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</si>
  <si>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</si>
  <si>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</si>
  <si>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</si>
  <si>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</si>
  <si>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</si>
  <si>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</si>
  <si>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</si>
  <si>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</si>
  <si>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</si>
  <si>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</si>
  <si>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</si>
  <si>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</si>
  <si>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</si>
  <si>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</si>
  <si>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</si>
  <si>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</si>
  <si>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</si>
  <si>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</si>
  <si>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</si>
  <si>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</si>
  <si>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</si>
  <si>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</si>
  <si>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</si>
  <si>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</si>
  <si>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</si>
  <si>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</si>
  <si>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</si>
  <si>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</si>
  <si>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</si>
  <si>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</si>
  <si>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</si>
  <si>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</si>
  <si>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</si>
  <si>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</si>
  <si>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</si>
  <si>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</si>
  <si>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</si>
  <si>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</si>
  <si>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</si>
  <si>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</si>
  <si>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</si>
  <si>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</si>
  <si>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</si>
  <si>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</si>
  <si>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</si>
  <si>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</si>
  <si>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</si>
  <si>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</si>
  <si>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</si>
  <si>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</si>
  <si>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</si>
  <si>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</si>
  <si>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</si>
  <si>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</si>
  <si>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</si>
  <si>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</si>
  <si>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</si>
  <si>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</si>
  <si>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</si>
  <si>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</si>
  <si>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</si>
  <si>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</si>
  <si>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</si>
  <si>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</si>
  <si>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</si>
  <si>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</si>
  <si>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</si>
  <si>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</si>
  <si>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</si>
  <si>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</si>
  <si>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</si>
  <si>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</si>
  <si>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</si>
  <si>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</si>
  <si>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</si>
  <si>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</si>
  <si>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</si>
  <si>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</si>
  <si>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</si>
  <si>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</si>
  <si>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</si>
  <si>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</si>
  <si>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</si>
  <si>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</si>
  <si>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</si>
  <si>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</si>
  <si>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</si>
  <si>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</si>
  <si>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</si>
  <si>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</si>
  <si>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</si>
  <si>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</si>
  <si>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</si>
  <si>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</si>
  <si>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</si>
  <si>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</si>
  <si>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</si>
  <si>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</si>
  <si>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</si>
  <si>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</si>
  <si>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</si>
  <si>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</si>
  <si>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</si>
  <si>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</si>
  <si>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</si>
  <si>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</si>
  <si>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</si>
  <si>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</si>
  <si>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</si>
  <si>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</si>
  <si>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</si>
  <si>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</si>
  <si>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</si>
  <si>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</si>
  <si>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</si>
  <si>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</si>
  <si>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</si>
  <si>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</si>
  <si>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</si>
  <si>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</si>
  <si>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</si>
  <si>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</si>
  <si>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</si>
  <si>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</si>
  <si>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</si>
  <si>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</si>
  <si>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</si>
  <si>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</si>
  <si>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</si>
  <si>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</si>
  <si>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</si>
  <si>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</si>
  <si>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</si>
  <si>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</si>
  <si>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</si>
  <si>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</si>
  <si>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</si>
  <si>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</si>
  <si>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</si>
  <si>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</si>
  <si>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</si>
  <si>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</si>
  <si>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</si>
  <si>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</si>
  <si>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</si>
  <si>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</si>
  <si>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</si>
  <si>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</si>
  <si>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</si>
  <si>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</si>
  <si>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</si>
  <si>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</si>
  <si>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</si>
  <si>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</si>
  <si>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</si>
  <si>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</si>
  <si>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</si>
  <si>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</si>
  <si>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</si>
  <si>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</si>
  <si>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</si>
  <si>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</si>
  <si>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</si>
  <si>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</si>
  <si>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</si>
  <si>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</si>
  <si>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</si>
  <si>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</si>
  <si>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</si>
  <si>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</si>
  <si>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</si>
  <si>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</si>
  <si>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</si>
  <si>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</si>
  <si>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</si>
  <si>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</si>
  <si>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</si>
  <si>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</si>
  <si>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</si>
  <si>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</si>
  <si>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</si>
  <si>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</si>
  <si>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</si>
  <si>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</si>
  <si>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</si>
  <si>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</si>
  <si>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</si>
  <si>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</si>
  <si>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</si>
  <si>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</si>
  <si>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</si>
  <si>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</si>
  <si>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</si>
  <si>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</si>
  <si>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</si>
  <si>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</si>
  <si>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</si>
  <si>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</si>
  <si>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</si>
  <si>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</si>
  <si>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</si>
  <si>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</si>
  <si>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</si>
  <si>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</si>
  <si>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</si>
  <si>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</si>
  <si>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</si>
  <si>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</si>
  <si>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</si>
  <si>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</si>
  <si>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</si>
  <si>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</si>
  <si>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</si>
  <si>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</si>
  <si>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</si>
  <si>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</si>
  <si>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</si>
  <si>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</si>
  <si>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</si>
  <si>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</si>
  <si>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</si>
  <si>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</si>
  <si>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</si>
  <si>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</si>
  <si>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</si>
  <si>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</si>
  <si>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</si>
  <si>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</si>
  <si>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</si>
  <si>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</si>
  <si>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</si>
  <si>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</si>
  <si>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</si>
  <si>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</si>
  <si>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</si>
  <si>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</si>
  <si>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</si>
  <si>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</si>
  <si>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</si>
  <si>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</si>
  <si>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</si>
  <si>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</si>
  <si>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</si>
  <si>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</si>
  <si>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</si>
  <si>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</si>
  <si>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</si>
  <si>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</si>
  <si>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</si>
  <si>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</si>
  <si>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</si>
  <si>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</si>
  <si>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</si>
  <si>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</si>
  <si>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</si>
  <si>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</si>
  <si>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</si>
  <si>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</si>
  <si>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</si>
  <si>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</si>
  <si>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</si>
  <si>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</si>
  <si>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</si>
  <si>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</si>
  <si>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</si>
  <si>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</si>
  <si>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</si>
  <si>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</si>
  <si>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</si>
  <si>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</si>
  <si>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</si>
  <si>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</si>
  <si>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</si>
  <si>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</si>
  <si>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</si>
  <si>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</si>
  <si>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</si>
  <si>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</si>
  <si>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</si>
  <si>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</si>
  <si>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</si>
  <si>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</si>
  <si>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</si>
  <si>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</si>
  <si>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</si>
  <si>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</si>
  <si>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</si>
  <si>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</si>
  <si>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</si>
  <si>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</si>
  <si>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</si>
  <si>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</si>
  <si>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</si>
  <si>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</si>
  <si>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</si>
  <si>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</si>
  <si>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</si>
  <si>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</si>
  <si>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</si>
  <si>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</si>
  <si>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</si>
  <si>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</si>
  <si>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</si>
  <si>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</si>
  <si>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</si>
  <si>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</si>
  <si>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</si>
  <si>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</si>
  <si>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</si>
  <si>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</si>
  <si>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</si>
  <si>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</si>
  <si>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</si>
  <si>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</si>
  <si>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</si>
  <si>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</si>
  <si>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</si>
  <si>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</si>
  <si>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</si>
  <si>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</si>
  <si>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</si>
  <si>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</si>
  <si>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</si>
  <si>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</si>
  <si>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</si>
  <si>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</si>
  <si>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</si>
  <si>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</si>
  <si>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</si>
  <si>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</si>
  <si>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</si>
  <si>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</si>
  <si>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</si>
  <si>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</si>
  <si>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</si>
  <si>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</si>
  <si>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</si>
  <si>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</si>
  <si>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</si>
  <si>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</si>
  <si>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</si>
  <si>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</si>
  <si>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</si>
  <si>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</si>
  <si>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</si>
  <si>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</si>
  <si>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</si>
  <si>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</si>
  <si>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</si>
  <si>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</si>
  <si>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</si>
  <si>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</si>
  <si>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</si>
  <si>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</si>
  <si>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</si>
  <si>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</si>
  <si>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</si>
  <si>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</si>
  <si>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</si>
  <si>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</si>
  <si>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</si>
  <si>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</si>
  <si>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</si>
  <si>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</si>
  <si>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</si>
  <si>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</si>
  <si>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</si>
  <si>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</si>
  <si>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</si>
  <si>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</si>
  <si>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</si>
  <si>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</si>
  <si>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</si>
  <si>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</si>
  <si>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</si>
  <si>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</si>
  <si>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</si>
  <si>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</si>
  <si>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</si>
  <si>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</si>
  <si>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</si>
  <si>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</si>
  <si>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</si>
  <si>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</si>
  <si>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</si>
  <si>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</si>
  <si>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</si>
  <si>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</si>
  <si>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</si>
  <si>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</si>
  <si>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</si>
  <si>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</si>
  <si>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</si>
  <si>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</si>
  <si>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</si>
  <si>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</si>
  <si>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</si>
  <si>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</si>
  <si>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</si>
  <si>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</si>
  <si>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</si>
  <si>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</si>
  <si>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</si>
  <si>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</si>
  <si>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</si>
  <si>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</si>
  <si>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</si>
  <si>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</si>
  <si>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</si>
  <si>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</si>
  <si>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</si>
  <si>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</si>
  <si>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</si>
  <si>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</si>
  <si>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</si>
  <si>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</si>
  <si>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</si>
  <si>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</si>
  <si>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</si>
  <si>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</si>
  <si>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</si>
  <si>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</si>
  <si>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</si>
  <si>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</si>
  <si>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</si>
  <si>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</si>
  <si>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</si>
  <si>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</si>
  <si>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</si>
  <si>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</si>
  <si>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</si>
  <si>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</si>
  <si>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</si>
  <si>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</si>
  <si>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</si>
  <si>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</si>
  <si>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</si>
  <si>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</si>
  <si>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</si>
  <si>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</si>
  <si>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</si>
  <si>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</si>
  <si>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</si>
  <si>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</si>
  <si>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</si>
  <si>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</si>
  <si>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</si>
  <si>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</si>
  <si>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</si>
  <si>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</si>
  <si>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</si>
  <si>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</si>
  <si>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</si>
  <si>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</si>
  <si>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</si>
  <si>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</si>
  <si>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</si>
  <si>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</si>
  <si>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</si>
  <si>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</si>
  <si>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</si>
  <si>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</si>
  <si>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</si>
  <si>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</si>
  <si>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</si>
  <si>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</si>
  <si>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</si>
  <si>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</si>
  <si>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</si>
  <si>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</si>
  <si>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</si>
  <si>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</si>
  <si>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</si>
  <si>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</si>
  <si>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</si>
  <si>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</si>
  <si>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</si>
  <si>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</si>
  <si>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</si>
  <si>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</si>
  <si>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</si>
  <si>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</si>
  <si>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</si>
  <si>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</si>
  <si>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</si>
  <si>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</si>
  <si>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</si>
  <si>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</si>
  <si>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</si>
  <si>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</si>
  <si>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</si>
  <si>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</si>
  <si>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</si>
  <si>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</si>
  <si>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</si>
  <si>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</si>
  <si>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</si>
  <si>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</si>
  <si>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</si>
  <si>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</si>
  <si>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</si>
  <si>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</si>
  <si>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</si>
  <si>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</si>
  <si>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</si>
  <si>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</si>
  <si>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</si>
  <si>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</si>
  <si>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</si>
  <si>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</si>
  <si>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</si>
  <si>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</si>
  <si>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</si>
  <si>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</si>
  <si>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</si>
  <si>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</si>
  <si>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</si>
  <si>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</si>
  <si>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</si>
  <si>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</si>
  <si>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</si>
  <si>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</si>
  <si>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</si>
  <si>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</si>
  <si>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</si>
  <si>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</si>
  <si>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</si>
  <si>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</si>
  <si>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</si>
  <si>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</si>
  <si>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</si>
  <si>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</si>
  <si>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</si>
  <si>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</si>
  <si>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</si>
  <si>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</si>
  <si>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</si>
  <si>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</si>
  <si>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</si>
  <si>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</si>
  <si>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</si>
  <si>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</si>
  <si>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</si>
  <si>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</si>
  <si>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</si>
  <si>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</si>
  <si>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</si>
  <si>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</si>
  <si>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</si>
  <si>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</si>
  <si>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</si>
  <si>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</si>
  <si>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</si>
  <si>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</si>
  <si>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</si>
  <si>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</si>
  <si>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</si>
  <si>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</si>
  <si>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</si>
  <si>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</si>
  <si>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</si>
  <si>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</si>
  <si>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</si>
  <si>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</si>
  <si>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</si>
  <si>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</si>
  <si>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</si>
  <si>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</si>
  <si>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</si>
  <si>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</si>
  <si>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</si>
  <si>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</si>
  <si>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</si>
  <si>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</si>
  <si>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</si>
  <si>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</si>
  <si>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</si>
  <si>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</si>
  <si>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</si>
  <si>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</si>
  <si>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</si>
  <si>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</si>
  <si>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</si>
  <si>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</si>
  <si>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</si>
  <si>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</si>
  <si>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</si>
  <si>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</si>
  <si>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</si>
  <si>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</si>
  <si>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</si>
  <si>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</si>
  <si>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</si>
  <si>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</si>
  <si>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</si>
  <si>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</si>
  <si>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</si>
  <si>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</si>
  <si>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</si>
  <si>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</si>
  <si>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</si>
  <si>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</si>
  <si>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</si>
  <si>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</si>
  <si>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</si>
  <si>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</si>
  <si>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</si>
  <si>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</si>
  <si>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</si>
  <si>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</si>
  <si>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</si>
  <si>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</si>
  <si>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</si>
  <si>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</si>
  <si>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</si>
  <si>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</si>
  <si>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</si>
  <si>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</si>
  <si>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</si>
  <si>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</si>
  <si>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</si>
  <si>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</si>
  <si>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</si>
  <si>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</si>
  <si>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</si>
  <si>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</si>
  <si>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</si>
  <si>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</si>
  <si>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</si>
  <si>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</si>
  <si>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</si>
  <si>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</si>
  <si>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</si>
  <si>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</si>
  <si>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</si>
  <si>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</si>
  <si>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</si>
  <si>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</si>
  <si>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</si>
  <si>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</si>
  <si>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</si>
  <si>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</si>
  <si>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</si>
  <si>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</si>
  <si>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</si>
  <si>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</si>
  <si>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</si>
  <si>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</si>
  <si>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</si>
  <si>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</si>
  <si>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</si>
  <si>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</si>
  <si>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</si>
  <si>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</si>
  <si>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</si>
  <si>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</si>
  <si>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</si>
  <si>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</si>
  <si>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</si>
  <si>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</si>
  <si>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</si>
  <si>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</si>
  <si>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</si>
  <si>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</si>
  <si>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</si>
  <si>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</si>
  <si>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</si>
  <si>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</si>
  <si>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</si>
  <si>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</si>
  <si>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</si>
  <si>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</si>
  <si>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</si>
  <si>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</si>
  <si>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</si>
  <si>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</si>
  <si>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</si>
  <si>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</si>
  <si>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</si>
  <si>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</si>
  <si>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</si>
  <si>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</si>
  <si>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</si>
  <si>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</si>
  <si>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</si>
  <si>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</si>
  <si>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</si>
  <si>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</si>
  <si>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</si>
  <si>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</si>
  <si>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</si>
  <si>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</si>
  <si>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</si>
  <si>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</si>
  <si>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</si>
  <si>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</si>
  <si>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</si>
  <si>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</si>
  <si>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</si>
  <si>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</si>
  <si>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</si>
  <si>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</si>
  <si>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</si>
  <si>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</si>
  <si>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</si>
  <si>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</si>
  <si>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</si>
  <si>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</si>
  <si>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</si>
  <si>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</si>
  <si>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</si>
  <si>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</si>
  <si>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</si>
  <si>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</si>
  <si>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</si>
  <si>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</si>
  <si>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</si>
  <si>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</si>
  <si>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</si>
  <si>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</si>
  <si>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</si>
  <si>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</si>
  <si>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</si>
  <si>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</si>
  <si>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</si>
  <si>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</si>
  <si>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</si>
  <si>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</si>
  <si>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</si>
  <si>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</si>
  <si>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</si>
  <si>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</si>
  <si>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</si>
  <si>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</si>
  <si>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</si>
  <si>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</si>
  <si>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</si>
  <si>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</si>
  <si>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</si>
  <si>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</si>
  <si>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</si>
  <si>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</si>
  <si>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</si>
  <si>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</si>
  <si>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</si>
  <si>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</si>
  <si>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</si>
  <si>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</si>
  <si>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</si>
  <si>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</si>
  <si>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</si>
  <si>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</si>
  <si>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</si>
  <si>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</si>
  <si>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</si>
  <si>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</si>
  <si>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</si>
  <si>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</si>
  <si>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</si>
  <si>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</si>
  <si>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</si>
  <si>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</si>
  <si>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</si>
  <si>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</si>
  <si>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</si>
  <si>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</si>
  <si>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</si>
  <si>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</si>
  <si>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</si>
  <si>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</si>
  <si>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</si>
  <si>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</si>
  <si>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</si>
  <si>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</si>
  <si>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</si>
  <si>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</si>
  <si>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</si>
  <si>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</si>
  <si>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</si>
  <si>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</si>
  <si>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</si>
  <si>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</si>
  <si>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</si>
  <si>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</si>
  <si>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</si>
  <si>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</si>
  <si>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</si>
  <si>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</si>
  <si>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</si>
  <si>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</si>
  <si>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</si>
  <si>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</si>
  <si>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</si>
  <si>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</si>
  <si>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</si>
  <si>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</si>
  <si>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</si>
  <si>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</si>
  <si>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</si>
  <si>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</si>
  <si>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</si>
  <si>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</si>
  <si>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</si>
  <si>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</si>
  <si>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</si>
  <si>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</si>
  <si>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</si>
  <si>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</si>
  <si>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</si>
  <si>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</si>
  <si>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</si>
  <si>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</si>
  <si>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</si>
  <si>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</si>
  <si>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</si>
  <si>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</si>
  <si>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</si>
  <si>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</si>
  <si>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</si>
  <si>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</si>
  <si>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</si>
  <si>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</si>
  <si>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</si>
  <si>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</si>
  <si>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</si>
  <si>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</si>
  <si>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</si>
  <si>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</si>
  <si>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</si>
  <si>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</si>
  <si>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</si>
  <si>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</si>
  <si>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</si>
  <si>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</si>
  <si>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</si>
  <si>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</si>
  <si>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</si>
  <si>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</si>
  <si>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</si>
  <si>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</si>
  <si>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</si>
  <si>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</si>
  <si>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</si>
  <si>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</si>
  <si>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</si>
  <si>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</si>
  <si>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</si>
  <si>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</si>
  <si>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</si>
  <si>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</si>
  <si>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</si>
  <si>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</si>
  <si>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</si>
  <si>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</si>
  <si>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</si>
  <si>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</si>
  <si>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</si>
  <si>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</si>
  <si>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</si>
  <si>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</si>
  <si>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</si>
  <si>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</si>
  <si>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</si>
  <si>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</si>
  <si>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</si>
  <si>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</si>
  <si>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</si>
  <si>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</si>
  <si>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</si>
  <si>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</si>
  <si>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</si>
  <si>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</si>
  <si>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</si>
  <si>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</si>
  <si>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</si>
  <si>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</si>
  <si>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</si>
  <si>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</si>
  <si>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</si>
  <si>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</si>
  <si>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</si>
  <si>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</si>
  <si>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</si>
  <si>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</si>
  <si>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</si>
  <si>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</si>
  <si>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</si>
  <si>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</si>
  <si>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</si>
  <si>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</si>
  <si>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</si>
  <si>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</si>
  <si>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</si>
  <si>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</si>
  <si>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</si>
  <si>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</si>
  <si>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</si>
  <si>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</si>
  <si>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</si>
  <si>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</si>
  <si>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</si>
  <si>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</si>
  <si>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</si>
  <si>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</si>
  <si>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</si>
  <si>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</si>
  <si>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</si>
  <si>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</si>
  <si>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</si>
  <si>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</si>
  <si>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</si>
  <si>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</si>
  <si>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</si>
  <si>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</si>
  <si>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</si>
  <si>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</si>
  <si>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</si>
  <si>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</si>
  <si>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</si>
  <si>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</si>
  <si>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</si>
  <si>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</si>
  <si>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</si>
  <si>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</si>
  <si>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</si>
  <si>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</si>
  <si>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</si>
  <si>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</si>
  <si>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</si>
  <si>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</si>
  <si>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</si>
  <si>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</si>
  <si>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</si>
  <si>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</si>
  <si>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</si>
  <si>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</si>
  <si>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</si>
  <si>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</si>
  <si>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</si>
  <si>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</si>
  <si>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</si>
  <si>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</si>
  <si>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</si>
  <si>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</si>
  <si>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</si>
  <si>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</si>
  <si>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</si>
  <si>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</si>
  <si>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</si>
  <si>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</si>
  <si>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</si>
  <si>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</si>
  <si>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</si>
  <si>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</si>
  <si>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</si>
  <si>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</si>
  <si>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</si>
  <si>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</si>
  <si>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</si>
  <si>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</si>
  <si>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</si>
  <si>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</si>
  <si>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</si>
  <si>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</si>
  <si>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</si>
  <si>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</si>
  <si>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</si>
  <si>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</si>
  <si>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</si>
  <si>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</si>
  <si>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</si>
  <si>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</si>
  <si>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</si>
  <si>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</si>
  <si>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</si>
  <si>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</si>
  <si>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</si>
  <si>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</si>
  <si>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</si>
  <si>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</si>
  <si>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</si>
  <si>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</si>
  <si>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</si>
  <si>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</si>
  <si>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</si>
  <si>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</si>
  <si>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</si>
  <si>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</si>
  <si>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</si>
  <si>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</si>
  <si>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</si>
  <si>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</si>
  <si>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</si>
  <si>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</si>
  <si>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</si>
  <si>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</si>
  <si>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</si>
  <si>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</si>
  <si>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</si>
  <si>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</si>
  <si>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</si>
  <si>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</si>
  <si>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</si>
  <si>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</si>
  <si>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</si>
  <si>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</si>
  <si>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</si>
  <si>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</si>
  <si>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</si>
  <si>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</si>
  <si>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</si>
  <si>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</si>
  <si>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</si>
  <si>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</si>
  <si>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</si>
  <si>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</si>
  <si>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</si>
  <si>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</si>
  <si>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</si>
  <si>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</si>
  <si>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</si>
  <si>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</si>
  <si>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</si>
  <si>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</si>
  <si>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</si>
  <si>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</si>
  <si>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</si>
  <si>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</si>
  <si>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</si>
  <si>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</si>
  <si>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</si>
  <si>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</si>
  <si>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</si>
  <si>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</si>
  <si>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</si>
  <si>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</si>
  <si>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</si>
  <si>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</si>
  <si>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</si>
  <si>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</si>
  <si>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</si>
  <si>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</si>
  <si>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</si>
  <si>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</si>
  <si>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</si>
  <si>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</si>
  <si>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</si>
  <si>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</si>
  <si>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</si>
  <si>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</si>
  <si>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</si>
  <si>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</si>
  <si>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</si>
  <si>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</si>
  <si>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</si>
  <si>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</si>
  <si>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</si>
  <si>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</si>
  <si>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</si>
  <si>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</si>
  <si>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</si>
  <si>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</si>
  <si>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</si>
  <si>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</si>
  <si>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</si>
  <si>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</si>
  <si>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</si>
  <si>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</si>
  <si>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</si>
  <si>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</si>
  <si>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</si>
  <si>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</si>
  <si>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</si>
  <si>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</si>
  <si>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</si>
  <si>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</si>
  <si>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</si>
  <si>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</si>
  <si>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</si>
  <si>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</si>
  <si>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</si>
  <si>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</si>
  <si>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</si>
  <si>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</si>
  <si>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</si>
  <si>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</si>
  <si>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</si>
  <si>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</si>
  <si>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</si>
  <si>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</si>
  <si>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</si>
  <si>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</si>
  <si>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</si>
  <si>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</si>
  <si>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</si>
  <si>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</si>
  <si>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</si>
  <si>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</si>
  <si>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</si>
  <si>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</si>
  <si>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</si>
  <si>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</si>
  <si>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</si>
  <si>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</si>
  <si>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</si>
  <si>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</si>
  <si>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</si>
  <si>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</si>
  <si>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</si>
  <si>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</si>
  <si>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</si>
  <si>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</si>
  <si>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</si>
  <si>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</si>
  <si>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</si>
  <si>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</si>
  <si>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</si>
  <si>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</si>
  <si>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</si>
  <si>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</si>
  <si>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</si>
  <si>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</si>
  <si>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</si>
  <si>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</si>
  <si>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</si>
  <si>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</si>
  <si>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</si>
  <si>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</si>
  <si>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</si>
  <si>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</si>
  <si>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</si>
  <si>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</si>
  <si>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</si>
  <si>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</si>
  <si>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</si>
  <si>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</si>
  <si>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</si>
  <si>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</si>
  <si>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</si>
  <si>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</si>
  <si>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</si>
  <si>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</si>
  <si>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</si>
  <si>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</si>
  <si>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</si>
  <si>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</si>
  <si>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</si>
  <si>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</si>
  <si>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</si>
  <si>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</si>
  <si>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</si>
  <si>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</si>
  <si>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</si>
  <si>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</si>
  <si>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</si>
  <si>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</si>
  <si>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</si>
  <si>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</si>
  <si>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</si>
  <si>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</si>
  <si>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</si>
  <si>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</si>
  <si>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</si>
  <si>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</si>
  <si>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</si>
  <si>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</si>
  <si>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</si>
  <si>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</si>
  <si>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</si>
  <si>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</si>
  <si>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</si>
  <si>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</si>
  <si>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</si>
  <si>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</si>
  <si>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</si>
  <si>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</si>
  <si>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</si>
  <si>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</si>
  <si>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</si>
  <si>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</si>
  <si>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</si>
  <si>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</si>
  <si>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</si>
  <si>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</si>
  <si>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</si>
  <si>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</si>
  <si>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</si>
  <si>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</si>
  <si>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</si>
  <si>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</si>
  <si>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</si>
  <si>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</si>
  <si>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</si>
  <si>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</si>
  <si>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</si>
  <si>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</si>
  <si>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</si>
  <si>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</si>
  <si>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</si>
  <si>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</si>
  <si>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</si>
  <si>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</si>
  <si>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</si>
  <si>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</si>
  <si>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</si>
  <si>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</si>
  <si>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</si>
  <si>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</si>
  <si>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</si>
  <si>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</si>
  <si>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</si>
  <si>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</si>
  <si>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</si>
  <si>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</si>
  <si>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</si>
  <si>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</si>
  <si>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</si>
  <si>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</si>
  <si>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</si>
  <si>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</si>
  <si>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</si>
  <si>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</si>
  <si>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</si>
  <si>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</si>
  <si>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</si>
  <si>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</si>
  <si>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</si>
  <si>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</si>
  <si>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</si>
  <si>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</si>
  <si>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</si>
  <si>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</si>
  <si>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</si>
  <si>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</si>
  <si>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</si>
  <si>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</si>
  <si>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</si>
  <si>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</si>
  <si>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</si>
  <si>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</si>
  <si>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</si>
  <si>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</si>
  <si>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</si>
  <si>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</si>
  <si>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</si>
  <si>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</si>
  <si>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</si>
  <si>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</si>
  <si>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</si>
  <si>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</si>
  <si>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</si>
  <si>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</si>
  <si>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</si>
  <si>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</si>
  <si>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</si>
  <si>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</si>
  <si>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</si>
  <si>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</si>
  <si>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</si>
  <si>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</si>
  <si>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</si>
  <si>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</si>
  <si>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</si>
  <si>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</si>
  <si>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</si>
  <si>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</si>
  <si>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</si>
  <si>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</si>
  <si>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</si>
  <si>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</si>
  <si>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</si>
  <si>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</si>
  <si>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</si>
  <si>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</si>
  <si>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</si>
  <si>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</si>
  <si>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</si>
  <si>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</si>
  <si>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</si>
  <si>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</si>
  <si>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</si>
  <si>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</si>
  <si>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</si>
  <si>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</si>
  <si>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</si>
  <si>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</si>
  <si>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</si>
  <si>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</si>
  <si>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</si>
  <si>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</si>
  <si>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</si>
  <si>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</si>
  <si>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</si>
  <si>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</si>
  <si>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</si>
  <si>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</si>
  <si>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</si>
  <si>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</si>
  <si>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</si>
  <si>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</si>
  <si>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</si>
  <si>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</si>
  <si>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</si>
  <si>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</si>
  <si>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</si>
  <si>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</si>
  <si>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</si>
  <si>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</si>
  <si>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</si>
  <si>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</si>
  <si>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</si>
  <si>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</si>
  <si>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</si>
  <si>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</si>
  <si>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</si>
  <si>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</si>
  <si>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</si>
  <si>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</si>
  <si>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</si>
  <si>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</si>
  <si>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</si>
  <si>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</si>
  <si>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</si>
  <si>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</si>
  <si>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</si>
  <si>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</si>
  <si>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</si>
  <si>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</si>
  <si>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</si>
  <si>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</si>
  <si>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</si>
  <si>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</si>
  <si>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</si>
  <si>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</si>
  <si>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</si>
  <si>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</si>
  <si>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</si>
  <si>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</si>
  <si>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</si>
  <si>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</si>
  <si>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</si>
  <si>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</si>
  <si>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</si>
  <si>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</si>
  <si>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</si>
  <si>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</si>
  <si>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</si>
  <si>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</si>
  <si>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</si>
  <si>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</si>
  <si>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</si>
  <si>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</si>
  <si>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</si>
  <si>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</si>
  <si>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</si>
  <si>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</si>
  <si>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</si>
  <si>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</si>
  <si>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</si>
  <si>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</si>
  <si>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</si>
  <si>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</si>
  <si>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</si>
  <si>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</si>
  <si>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</si>
  <si>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</si>
  <si>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</si>
  <si>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</si>
  <si>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</si>
  <si>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</si>
  <si>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</si>
  <si>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</si>
  <si>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</si>
  <si>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</si>
  <si>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</si>
  <si>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</si>
  <si>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</si>
  <si>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</si>
  <si>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</si>
  <si>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</si>
  <si>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</si>
  <si>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</si>
  <si>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</si>
  <si>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</si>
  <si>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</si>
  <si>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</si>
  <si>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</si>
  <si>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</si>
  <si>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</si>
  <si>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</si>
  <si>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</si>
  <si>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</si>
  <si>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</si>
  <si>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</si>
  <si>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</si>
  <si>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</si>
  <si>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</si>
  <si>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</si>
  <si>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</si>
  <si>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</si>
  <si>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</si>
  <si>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</si>
  <si>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</si>
  <si>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</si>
  <si>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</si>
  <si>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</si>
  <si>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</si>
  <si>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</si>
  <si>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</si>
  <si>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</si>
  <si>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</si>
  <si>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</si>
  <si>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</si>
  <si>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</si>
  <si>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</si>
  <si>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</si>
  <si>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</si>
  <si>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</si>
  <si>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</si>
  <si>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</si>
  <si>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</si>
  <si>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</si>
  <si>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</si>
  <si>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</si>
  <si>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</si>
  <si>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</si>
  <si>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</si>
  <si>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</si>
  <si>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</si>
  <si>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</si>
  <si>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</si>
  <si>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</si>
  <si>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</si>
  <si>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</si>
  <si>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</si>
  <si>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</si>
  <si>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</si>
  <si>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</si>
  <si>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</si>
  <si>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</si>
  <si>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</si>
  <si>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</si>
  <si>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</si>
  <si>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</si>
  <si>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</si>
  <si>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</si>
  <si>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</si>
  <si>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</si>
  <si>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</si>
  <si>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</si>
  <si>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</si>
  <si>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</si>
  <si>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</si>
  <si>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</si>
  <si>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</si>
  <si>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</si>
  <si>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</si>
  <si>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</si>
  <si>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</si>
  <si>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</si>
  <si>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</si>
  <si>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</si>
  <si>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</si>
  <si>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</si>
  <si>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</si>
  <si>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</si>
  <si>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</si>
  <si>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</si>
  <si>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</si>
  <si>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</si>
  <si>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</si>
  <si>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</si>
  <si>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</si>
  <si>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</si>
  <si>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</si>
  <si>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</si>
  <si>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</si>
  <si>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</si>
  <si>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</si>
  <si>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</si>
  <si>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</si>
  <si>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</si>
  <si>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</si>
  <si>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</si>
  <si>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</si>
  <si>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</si>
  <si>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</si>
  <si>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</si>
  <si>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</si>
  <si>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</si>
  <si>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</si>
  <si>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</si>
  <si>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</si>
  <si>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</si>
  <si>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</si>
  <si>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</si>
  <si>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</si>
  <si>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</si>
  <si>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</si>
  <si>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</si>
  <si>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</si>
  <si>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</si>
  <si>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</si>
  <si>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</si>
  <si>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</si>
  <si>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</si>
  <si>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</si>
  <si>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</si>
  <si>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</si>
  <si>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</si>
  <si>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</si>
  <si>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</si>
  <si>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</si>
  <si>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</si>
  <si>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</si>
  <si>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</si>
  <si>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</si>
  <si>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</si>
  <si>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</si>
  <si>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</si>
  <si>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</si>
  <si>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</si>
  <si>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</si>
  <si>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</si>
  <si>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</si>
  <si>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</si>
  <si>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</si>
  <si>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</si>
  <si>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</si>
  <si>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</si>
  <si>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</si>
  <si>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</si>
  <si>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</si>
  <si>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</si>
  <si>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</si>
  <si>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</si>
  <si>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</si>
  <si>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</si>
  <si>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</si>
  <si>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</si>
  <si>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</si>
  <si>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</si>
  <si>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</si>
  <si>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</si>
  <si>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</si>
  <si>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</si>
  <si>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</si>
  <si>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</si>
  <si>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</si>
  <si>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</si>
  <si>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</si>
  <si>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</si>
  <si>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</si>
  <si>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</si>
  <si>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</si>
  <si>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</si>
  <si>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</si>
  <si>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</si>
  <si>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</si>
  <si>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</si>
  <si>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</si>
  <si>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</si>
  <si>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</si>
  <si>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</si>
  <si>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</si>
  <si>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</si>
  <si>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</si>
  <si>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</si>
  <si>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</si>
  <si>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</si>
  <si>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</si>
  <si>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</si>
  <si>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</si>
  <si>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</si>
  <si>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</si>
  <si>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</si>
  <si>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</si>
  <si>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</si>
  <si>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</si>
  <si>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</si>
  <si>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</si>
  <si>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</si>
  <si>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</si>
  <si>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</si>
  <si>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</si>
  <si>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</si>
  <si>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</si>
  <si>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</si>
  <si>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</si>
  <si>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</si>
  <si>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</si>
  <si>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</si>
  <si>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</si>
  <si>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</si>
  <si>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</si>
  <si>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</si>
  <si>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</si>
  <si>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</si>
  <si>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</si>
  <si>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</si>
  <si>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</si>
  <si>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</si>
  <si>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</si>
  <si>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</si>
  <si>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</si>
  <si>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</si>
  <si>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</si>
  <si>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</si>
  <si>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</si>
  <si>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</si>
  <si>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</si>
  <si>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</si>
  <si>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</si>
  <si>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</si>
  <si>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</si>
  <si>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</si>
  <si>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</si>
  <si>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</si>
  <si>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</si>
  <si>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</si>
  <si>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</si>
  <si>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</si>
  <si>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</si>
  <si>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</si>
  <si>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</si>
  <si>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</si>
  <si>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</si>
  <si>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</si>
  <si>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</si>
  <si>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</si>
  <si>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</si>
  <si>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</si>
  <si>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</si>
  <si>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</si>
  <si>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</si>
  <si>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</si>
  <si>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</si>
  <si>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</si>
  <si>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</si>
  <si>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</si>
  <si>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</si>
  <si>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</si>
  <si>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</si>
  <si>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</si>
  <si>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</si>
  <si>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</si>
  <si>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</si>
  <si>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</si>
  <si>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</si>
  <si>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</si>
  <si>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</si>
  <si>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</si>
  <si>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</si>
  <si>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</si>
  <si>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</si>
  <si>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</si>
  <si>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</si>
  <si>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</si>
  <si>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</si>
  <si>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</si>
  <si>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</si>
  <si>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</si>
  <si>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</si>
  <si>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</si>
  <si>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</si>
  <si>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</si>
  <si>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</si>
  <si>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</si>
  <si>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</si>
  <si>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</si>
  <si>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</si>
  <si>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</si>
  <si>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</si>
  <si>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</si>
  <si>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</si>
  <si>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</si>
  <si>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</si>
  <si>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</si>
  <si>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</si>
  <si>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</si>
  <si>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</si>
  <si>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</si>
  <si>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</si>
  <si>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</si>
  <si>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</si>
  <si>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</si>
  <si>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</si>
  <si>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</si>
  <si>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</si>
  <si>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</si>
  <si>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</si>
  <si>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</si>
  <si>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</si>
  <si>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</si>
  <si>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</si>
  <si>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</si>
  <si>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</si>
  <si>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</si>
  <si>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</si>
  <si>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</si>
  <si>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</si>
  <si>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</si>
  <si>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</si>
  <si>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</si>
  <si>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</si>
  <si>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</si>
  <si>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</si>
  <si>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</si>
  <si>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</si>
  <si>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</si>
  <si>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</si>
  <si>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</si>
  <si>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</si>
  <si>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</si>
  <si>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</si>
  <si>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</si>
  <si>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</si>
  <si>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</si>
  <si>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</si>
  <si>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</si>
  <si>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</si>
  <si>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</si>
  <si>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</si>
  <si>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</si>
  <si>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</si>
  <si>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</si>
  <si>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</si>
  <si>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</si>
  <si>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</si>
  <si>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</si>
  <si>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</si>
  <si>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</si>
  <si>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</si>
  <si>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</si>
  <si>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</si>
  <si>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</si>
  <si>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</si>
  <si>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</si>
  <si>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</si>
  <si>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</si>
  <si>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</si>
  <si>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</si>
  <si>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</si>
  <si>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</si>
  <si>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</si>
  <si>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</si>
  <si>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</si>
  <si>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</si>
  <si>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</si>
  <si>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</si>
  <si>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</si>
  <si>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</si>
  <si>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</si>
  <si>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</si>
  <si>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</si>
  <si>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</si>
  <si>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</si>
  <si>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</si>
  <si>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</si>
  <si>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</si>
  <si>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</si>
  <si>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</si>
  <si>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</si>
  <si>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</si>
  <si>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</si>
  <si>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</si>
  <si>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</si>
  <si>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</si>
  <si>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</si>
  <si>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</si>
  <si>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</si>
  <si>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</si>
  <si>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</si>
  <si>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</si>
  <si>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</si>
  <si>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</si>
  <si>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</si>
  <si>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</si>
  <si>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</si>
  <si>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</si>
  <si>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</si>
  <si>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</si>
  <si>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</si>
  <si>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</si>
  <si>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</si>
  <si>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</si>
  <si>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</si>
  <si>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</si>
  <si>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</si>
  <si>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</si>
  <si>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</si>
  <si>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</si>
  <si>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</si>
  <si>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</si>
  <si>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</si>
  <si>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</si>
  <si>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</si>
  <si>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</si>
  <si>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</si>
  <si>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</si>
  <si>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</si>
  <si>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</si>
  <si>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</si>
  <si>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</si>
  <si>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</si>
  <si>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</si>
  <si>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</si>
  <si>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</si>
  <si>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</si>
  <si>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</si>
  <si>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</si>
  <si>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</si>
  <si>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</si>
  <si>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</si>
  <si>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</si>
  <si>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</si>
  <si>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</si>
  <si>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</si>
  <si>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</si>
  <si>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</si>
  <si>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</si>
  <si>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</si>
  <si>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</si>
  <si>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</si>
  <si>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</si>
  <si>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</si>
  <si>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</si>
  <si>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</si>
  <si>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</si>
  <si>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</si>
  <si>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</si>
  <si>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</si>
  <si>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</si>
  <si>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</si>
  <si>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</si>
  <si>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</si>
  <si>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</si>
  <si>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</si>
  <si>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</si>
  <si>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</si>
  <si>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</si>
  <si>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</si>
  <si>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</si>
  <si>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</si>
  <si>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</si>
  <si>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</si>
  <si>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</si>
  <si>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</si>
  <si>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</si>
  <si>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</si>
  <si>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</si>
  <si>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</si>
  <si>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</si>
  <si>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</si>
  <si>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</si>
  <si>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</si>
  <si>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</si>
  <si>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</si>
  <si>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</si>
  <si>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</si>
  <si>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</si>
  <si>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</si>
  <si>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</si>
  <si>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</si>
  <si>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</si>
  <si>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</si>
  <si>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</si>
  <si>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</si>
  <si>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</si>
  <si>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</si>
  <si>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</si>
  <si>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</si>
  <si>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</si>
  <si>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</si>
  <si>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</si>
  <si>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</si>
  <si>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</si>
  <si>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</si>
  <si>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</si>
  <si>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</si>
  <si>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</si>
  <si>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</si>
  <si>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</si>
  <si>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</si>
  <si>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</si>
  <si>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</si>
  <si>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</si>
  <si>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</si>
  <si>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</si>
  <si>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</si>
  <si>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</si>
  <si>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</si>
  <si>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</si>
  <si>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</si>
  <si>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</si>
  <si>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</si>
  <si>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</si>
  <si>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</si>
  <si>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</si>
  <si>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</si>
  <si>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</si>
  <si>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</si>
  <si>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</si>
  <si>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</si>
  <si>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</si>
  <si>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</si>
  <si>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</si>
  <si>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</si>
  <si>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</si>
  <si>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</si>
  <si>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</si>
  <si>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</si>
  <si>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</si>
  <si>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</si>
  <si>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</si>
  <si>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</si>
  <si>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</si>
  <si>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</si>
  <si>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</si>
  <si>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</si>
  <si>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</si>
  <si>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</si>
  <si>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</si>
  <si>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</si>
  <si>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</si>
  <si>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</si>
  <si>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</si>
  <si>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</si>
  <si>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</si>
  <si>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</si>
  <si>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</si>
  <si>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</si>
  <si>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</si>
  <si>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</si>
  <si>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</si>
  <si>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</si>
  <si>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</si>
  <si>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</si>
  <si>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</si>
  <si>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</si>
  <si>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</si>
  <si>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</si>
  <si>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</si>
  <si>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</si>
  <si>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</si>
  <si>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</si>
  <si>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</si>
  <si>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</si>
  <si>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</si>
  <si>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</si>
  <si>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</si>
  <si>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</si>
  <si>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</si>
  <si>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</si>
  <si>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</si>
  <si>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</si>
  <si>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</si>
  <si>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</si>
  <si>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</si>
  <si>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</si>
  <si>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</si>
  <si>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</si>
  <si>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</si>
  <si>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</si>
  <si>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</si>
  <si>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</si>
  <si>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</si>
  <si>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</si>
  <si>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</si>
  <si>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</si>
  <si>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</si>
  <si>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</si>
  <si>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</si>
  <si>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</si>
  <si>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</si>
  <si>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</si>
  <si>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</si>
  <si>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</si>
  <si>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</si>
  <si>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</si>
  <si>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</si>
  <si>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</si>
  <si>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</si>
  <si>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</si>
  <si>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</si>
  <si>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</si>
  <si>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</si>
  <si>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</si>
  <si>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</si>
  <si>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</si>
  <si>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</si>
  <si>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</si>
  <si>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</si>
  <si>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</si>
  <si>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</si>
  <si>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</si>
  <si>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</si>
  <si>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</si>
  <si>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</si>
  <si>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</si>
  <si>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</si>
  <si>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</si>
  <si>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</si>
  <si>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</si>
  <si>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</si>
  <si>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</si>
  <si>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</si>
  <si>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</si>
  <si>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</si>
  <si>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</si>
  <si>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</si>
  <si>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</si>
  <si>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</si>
  <si>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</si>
  <si>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</si>
  <si>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</si>
  <si>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</si>
  <si>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</si>
  <si>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</si>
  <si>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</si>
  <si>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</si>
  <si>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</si>
  <si>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</si>
  <si>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</si>
  <si>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</si>
  <si>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</si>
  <si>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</si>
  <si>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</si>
  <si>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</si>
  <si>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</si>
  <si>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</si>
  <si>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</si>
  <si>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</si>
  <si>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</si>
  <si>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</si>
  <si>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</si>
  <si>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</si>
  <si>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</si>
  <si>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</si>
  <si>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</si>
  <si>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</si>
  <si>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</si>
  <si>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</si>
  <si>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</si>
  <si>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</si>
  <si>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</si>
  <si>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</si>
  <si>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</si>
  <si>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</si>
  <si>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</si>
  <si>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</si>
  <si>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</si>
  <si>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</si>
  <si>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</si>
  <si>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</si>
  <si>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</si>
  <si>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</si>
  <si>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</si>
  <si>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</si>
  <si>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</si>
  <si>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</si>
  <si>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</si>
  <si>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</si>
  <si>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</si>
  <si>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</si>
  <si>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</si>
  <si>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</si>
  <si>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</si>
  <si>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</si>
  <si>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</si>
  <si>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</si>
  <si>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</si>
  <si>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</si>
  <si>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</si>
  <si>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</si>
  <si>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</si>
  <si>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</si>
  <si>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</si>
  <si>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</si>
  <si>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</si>
  <si>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</si>
  <si>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</si>
  <si>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</si>
  <si>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</si>
  <si>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</si>
  <si>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</si>
  <si>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</si>
  <si>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</si>
  <si>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</si>
  <si>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</si>
  <si>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</si>
  <si>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</si>
  <si>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</si>
  <si>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</si>
  <si>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</si>
  <si>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</si>
  <si>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</si>
  <si>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</si>
  <si>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</si>
  <si>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</si>
  <si>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</si>
  <si>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</si>
  <si>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</si>
  <si>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</si>
  <si>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</si>
  <si>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</si>
  <si>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</si>
  <si>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</si>
  <si>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</si>
  <si>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</si>
  <si>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</si>
  <si>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</si>
  <si>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</si>
  <si>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</si>
  <si>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</si>
  <si>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</si>
  <si>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</si>
  <si>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</si>
  <si>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</si>
  <si>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</si>
  <si>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</si>
  <si>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</si>
  <si>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</si>
  <si>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</si>
  <si>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</si>
  <si>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</si>
  <si>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</si>
  <si>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</si>
  <si>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</si>
  <si>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</si>
  <si>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</si>
  <si>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</si>
  <si>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</si>
  <si>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</si>
  <si>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</si>
  <si>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</si>
  <si>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</si>
  <si>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</si>
  <si>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</si>
  <si>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</si>
  <si>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</si>
  <si>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</si>
  <si>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</si>
  <si>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</si>
  <si>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</si>
  <si>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</si>
  <si>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</si>
  <si>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</si>
  <si>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</si>
  <si>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</si>
  <si>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</si>
  <si>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</si>
  <si>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</si>
  <si>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</si>
  <si>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</si>
  <si>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</si>
  <si>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</si>
  <si>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</si>
  <si>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</si>
  <si>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</si>
  <si>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</si>
  <si>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</si>
  <si>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</si>
  <si>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</si>
  <si>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</si>
  <si>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</si>
  <si>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</si>
  <si>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</si>
  <si>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</si>
  <si>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</si>
  <si>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</si>
  <si>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</si>
  <si>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</si>
  <si>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</si>
  <si>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</si>
  <si>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</si>
  <si>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</si>
  <si>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</si>
  <si>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</si>
  <si>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</si>
  <si>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</si>
  <si>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</si>
  <si>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</si>
  <si>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</si>
  <si>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</si>
  <si>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</si>
  <si>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</si>
  <si>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</si>
  <si>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</si>
  <si>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</si>
  <si>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</si>
  <si>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</si>
  <si>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</si>
  <si>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</si>
  <si>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</si>
  <si>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</si>
  <si>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</si>
  <si>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</si>
  <si>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</si>
  <si>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</si>
  <si>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</si>
  <si>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</si>
  <si>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</si>
  <si>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</si>
  <si>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</si>
  <si>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</si>
  <si>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</si>
  <si>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</si>
  <si>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</si>
  <si>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</si>
  <si>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</si>
  <si>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</si>
  <si>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</si>
  <si>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</si>
  <si>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</si>
  <si>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</si>
  <si>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</si>
  <si>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</si>
  <si>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</si>
  <si>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</si>
  <si>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</si>
  <si>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</si>
  <si>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</si>
  <si>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</si>
  <si>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</si>
  <si>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</si>
  <si>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</si>
  <si>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</si>
  <si>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</si>
  <si>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</si>
  <si>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</si>
  <si>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</si>
  <si>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</si>
  <si>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</si>
  <si>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</si>
  <si>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</si>
  <si>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</si>
  <si>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</si>
  <si>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</si>
  <si>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</si>
  <si>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</si>
  <si>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</si>
  <si>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</si>
  <si>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</si>
  <si>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</si>
  <si>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</si>
  <si>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</si>
  <si>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</si>
  <si>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</si>
  <si>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</si>
  <si>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</si>
  <si>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</si>
  <si>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</si>
  <si>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</si>
  <si>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</si>
  <si>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</si>
  <si>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</si>
  <si>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</si>
  <si>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</si>
  <si>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</si>
  <si>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</si>
  <si>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</si>
  <si>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</si>
  <si>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</si>
  <si>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</si>
  <si>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</si>
  <si>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</si>
  <si>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</si>
  <si>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</si>
  <si>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</si>
  <si>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</si>
  <si>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</si>
  <si>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</si>
  <si>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</si>
  <si>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</si>
  <si>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</si>
  <si>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</si>
  <si>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</si>
  <si>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</si>
  <si>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</si>
  <si>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</si>
  <si>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</si>
  <si>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</si>
  <si>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</si>
  <si>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</si>
  <si>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</si>
  <si>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</si>
  <si>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</si>
  <si>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</si>
  <si>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</si>
  <si>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</si>
  <si>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</si>
  <si>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</si>
  <si>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</si>
  <si>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</si>
  <si>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</si>
  <si>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</si>
  <si>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</si>
  <si>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</si>
  <si>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</si>
  <si>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</si>
  <si>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</si>
  <si>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</si>
  <si>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</si>
  <si>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</si>
  <si>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</si>
  <si>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</si>
  <si>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</si>
  <si>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</si>
  <si>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</si>
  <si>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</si>
  <si>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</si>
  <si>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</si>
  <si>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</si>
  <si>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</si>
  <si>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</si>
  <si>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</si>
  <si>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</si>
  <si>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</si>
  <si>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</si>
  <si>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</si>
  <si>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</si>
  <si>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</si>
  <si>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</si>
  <si>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</si>
  <si>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</si>
  <si>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</si>
  <si>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</si>
  <si>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</si>
  <si>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</si>
  <si>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</si>
  <si>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</si>
  <si>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</si>
  <si>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</si>
  <si>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</si>
  <si>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</si>
  <si>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</si>
  <si>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</si>
  <si>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</si>
  <si>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</si>
  <si>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</si>
  <si>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</si>
  <si>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</si>
  <si>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</si>
  <si>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</si>
  <si>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</si>
  <si>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</si>
  <si>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</si>
  <si>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</si>
  <si>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</si>
  <si>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</si>
  <si>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</si>
  <si>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</si>
  <si>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</si>
  <si>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</si>
  <si>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</si>
  <si>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</si>
  <si>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</si>
  <si>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</si>
  <si>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</si>
  <si>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</si>
  <si>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</si>
  <si>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</si>
  <si>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</si>
  <si>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</si>
  <si>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</si>
  <si>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</si>
  <si>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</si>
  <si>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</si>
  <si>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</si>
  <si>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</si>
  <si>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</si>
  <si>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</si>
  <si>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</si>
  <si>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</si>
  <si>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</si>
  <si>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</si>
  <si>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</si>
  <si>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</si>
  <si>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</si>
  <si>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</si>
  <si>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</si>
  <si>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</si>
  <si>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</si>
  <si>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</si>
  <si>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</si>
  <si>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</si>
  <si>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</si>
  <si>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</si>
  <si>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</si>
  <si>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</si>
  <si>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</si>
  <si>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</si>
  <si>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</si>
  <si>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</si>
  <si>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</si>
  <si>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</si>
  <si>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</si>
  <si>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</si>
  <si>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</si>
  <si>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</si>
  <si>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</si>
  <si>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</si>
  <si>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</si>
  <si>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</si>
  <si>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</si>
  <si>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</si>
  <si>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</si>
  <si>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</si>
  <si>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</si>
  <si>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</si>
  <si>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</si>
  <si>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</si>
  <si>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</si>
  <si>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</si>
  <si>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</si>
  <si>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</si>
  <si>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</si>
  <si>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</si>
  <si>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</si>
  <si>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</si>
  <si>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</si>
  <si>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</si>
  <si>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</si>
  <si>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</si>
  <si>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</si>
  <si>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</si>
  <si>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</si>
  <si>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</si>
  <si>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</si>
  <si>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</si>
  <si>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</si>
  <si>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</si>
  <si>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</si>
  <si>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</si>
  <si>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</si>
  <si>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</si>
  <si>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</si>
  <si>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</si>
  <si>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</si>
  <si>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</si>
  <si>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</si>
  <si>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</si>
  <si>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</si>
  <si>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</si>
  <si>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</si>
  <si>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</si>
  <si>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</si>
  <si>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</si>
  <si>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</si>
  <si>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</si>
  <si>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</si>
  <si>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</si>
  <si>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</si>
  <si>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</si>
  <si>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</si>
  <si>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</si>
  <si>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</si>
  <si>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</si>
  <si>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</si>
  <si>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</si>
  <si>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</si>
  <si>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</si>
  <si>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</si>
  <si>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</si>
  <si>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</si>
  <si>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</si>
  <si>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</si>
  <si>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</si>
  <si>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</si>
  <si>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</si>
  <si>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</si>
  <si>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</si>
  <si>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</si>
  <si>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</si>
  <si>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</si>
  <si>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</si>
  <si>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</si>
  <si>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</si>
  <si>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</si>
  <si>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</si>
  <si>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</si>
  <si>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</si>
  <si>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</si>
  <si>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</si>
  <si>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</si>
  <si>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</si>
  <si>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</si>
  <si>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</si>
  <si>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</si>
  <si>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</si>
  <si>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</si>
  <si>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</si>
  <si>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</si>
  <si>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</si>
  <si>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</si>
  <si>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</si>
  <si>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</si>
  <si>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</si>
  <si>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</si>
  <si>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</si>
  <si>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</si>
  <si>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</si>
  <si>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</si>
  <si>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</si>
  <si>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</si>
  <si>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</si>
  <si>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</si>
  <si>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</si>
  <si>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</si>
  <si>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</si>
  <si>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</si>
  <si>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</si>
  <si>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</si>
  <si>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</si>
  <si>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</si>
  <si>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</si>
  <si>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</si>
  <si>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</si>
  <si>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</si>
  <si>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</si>
  <si>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</si>
  <si>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</si>
  <si>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</si>
  <si>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</si>
  <si>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</si>
  <si>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</si>
  <si>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</si>
  <si>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</si>
  <si>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</si>
  <si>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</si>
  <si>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</si>
  <si>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</si>
  <si>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</si>
  <si>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</si>
  <si>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</si>
  <si>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</si>
  <si>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</si>
  <si>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</si>
  <si>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</si>
  <si>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</si>
  <si>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</si>
  <si>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</si>
  <si>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</si>
  <si>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</si>
  <si>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</si>
  <si>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</si>
  <si>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</si>
  <si>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</si>
  <si>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</si>
  <si>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</si>
  <si>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</si>
  <si>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</si>
  <si>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</si>
  <si>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</si>
  <si>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</si>
  <si>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</si>
  <si>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</si>
  <si>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</si>
  <si>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</si>
  <si>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</si>
  <si>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</si>
  <si>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</si>
  <si>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</si>
  <si>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</si>
  <si>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</si>
  <si>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</si>
  <si>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</si>
  <si>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</si>
  <si>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</si>
  <si>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</si>
  <si>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</si>
  <si>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</si>
  <si>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</si>
  <si>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</si>
  <si>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</si>
  <si>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</si>
  <si>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</si>
  <si>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</si>
  <si>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</si>
  <si>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</si>
  <si>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</si>
  <si>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</si>
  <si>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</si>
  <si>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</si>
  <si>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</si>
  <si>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</si>
  <si>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</si>
  <si>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</si>
  <si>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</si>
  <si>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</si>
  <si>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</si>
  <si>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</si>
  <si>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</si>
  <si>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</si>
  <si>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</si>
  <si>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</si>
  <si>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</si>
  <si>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</si>
  <si>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</si>
  <si>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</si>
  <si>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</si>
  <si>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</si>
  <si>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</si>
  <si>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</si>
  <si>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</si>
  <si>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</si>
  <si>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</si>
  <si>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</si>
  <si>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</si>
  <si>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</si>
  <si>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</si>
  <si>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</si>
  <si>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</si>
  <si>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</si>
  <si>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</si>
  <si>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</si>
  <si>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</si>
  <si>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</si>
  <si>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</si>
  <si>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</si>
  <si>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</si>
  <si>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</si>
  <si>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</si>
  <si>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</si>
  <si>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</si>
  <si>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</si>
  <si>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</si>
  <si>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</si>
  <si>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</si>
  <si>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</si>
  <si>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</si>
  <si>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</si>
  <si>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</si>
  <si>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</si>
  <si>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</si>
  <si>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</si>
  <si>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</si>
  <si>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</si>
  <si>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</si>
  <si>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</si>
  <si>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</si>
  <si>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</si>
  <si>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</si>
  <si>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</si>
  <si>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</si>
  <si>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</si>
  <si>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</si>
  <si>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</si>
  <si>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</si>
  <si>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</si>
  <si>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</si>
  <si>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</si>
  <si>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</si>
  <si>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</si>
  <si>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</si>
  <si>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</si>
  <si>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</si>
  <si>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</si>
  <si>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</si>
  <si>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</si>
  <si>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</si>
  <si>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</si>
  <si>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</si>
  <si>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</si>
  <si>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</si>
  <si>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</si>
  <si>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</si>
  <si>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</si>
  <si>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</si>
  <si>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</si>
  <si>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</si>
  <si>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</si>
  <si>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</si>
  <si>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</si>
  <si>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</si>
  <si>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</si>
  <si>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</si>
  <si>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</si>
  <si>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</si>
  <si>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</si>
  <si>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</si>
  <si>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</si>
  <si>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</si>
  <si>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</si>
  <si>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</si>
  <si>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</si>
  <si>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</si>
  <si>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</si>
  <si>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</si>
  <si>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</si>
  <si>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</si>
  <si>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</si>
  <si>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</si>
  <si>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</si>
  <si>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</si>
  <si>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</si>
  <si>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</si>
  <si>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</si>
  <si>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</si>
  <si>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</si>
  <si>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</si>
  <si>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</si>
  <si>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</si>
  <si>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</si>
  <si>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</si>
  <si>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</si>
  <si>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</si>
  <si>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</si>
  <si>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</si>
  <si>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</si>
  <si>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</si>
  <si>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</si>
  <si>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</si>
  <si>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</si>
  <si>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</si>
  <si>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</si>
  <si>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</si>
  <si>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</si>
  <si>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</si>
  <si>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</si>
  <si>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</si>
  <si>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</si>
  <si>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</si>
  <si>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</si>
  <si>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</si>
  <si>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</si>
  <si>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</si>
  <si>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</si>
  <si>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</si>
  <si>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</si>
  <si>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</si>
  <si>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</si>
  <si>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</si>
  <si>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</si>
  <si>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</si>
  <si>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</si>
  <si>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</si>
  <si>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</si>
  <si>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</si>
  <si>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</si>
  <si>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</si>
  <si>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</si>
  <si>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</si>
  <si>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</si>
  <si>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</si>
  <si>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</si>
  <si>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</si>
  <si>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</si>
  <si>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</si>
  <si>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</si>
  <si>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</si>
  <si>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</si>
  <si>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</si>
  <si>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</si>
  <si>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</si>
  <si>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</si>
  <si>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</si>
  <si>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</si>
  <si>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</si>
  <si>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</si>
  <si>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</si>
  <si>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</si>
  <si>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</si>
  <si>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</si>
  <si>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</si>
  <si>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</si>
  <si>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</si>
  <si>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</si>
  <si>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</si>
  <si>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</si>
  <si>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</si>
  <si>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</si>
  <si>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</si>
  <si>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</si>
  <si>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</si>
  <si>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</si>
  <si>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</si>
  <si>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</si>
  <si>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</si>
  <si>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</si>
  <si>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</si>
  <si>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</si>
  <si>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</si>
  <si>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</si>
  <si>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</si>
  <si>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</si>
  <si>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</si>
  <si>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</si>
  <si>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</si>
  <si>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</si>
  <si>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</si>
  <si>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</si>
  <si>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</si>
  <si>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</si>
  <si>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</si>
  <si>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</si>
  <si>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</si>
  <si>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</si>
  <si>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</si>
  <si>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</si>
  <si>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</si>
  <si>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</si>
  <si>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</si>
  <si>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</si>
  <si>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</si>
  <si>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</si>
  <si>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</si>
  <si>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</si>
  <si>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</si>
  <si>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</si>
  <si>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</si>
  <si>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</si>
  <si>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</si>
  <si>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</si>
  <si>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</si>
  <si>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</si>
  <si>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</si>
  <si>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</si>
  <si>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</si>
  <si>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</si>
  <si>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</si>
  <si>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</si>
  <si>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</si>
  <si>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</si>
  <si>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</si>
  <si>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</si>
  <si>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</si>
  <si>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</si>
  <si>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</si>
  <si>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</si>
  <si>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</si>
  <si>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</si>
  <si>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</si>
  <si>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</si>
  <si>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</si>
  <si>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</si>
  <si>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</si>
  <si>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</si>
  <si>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</si>
  <si>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</si>
  <si>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</si>
  <si>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</si>
  <si>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</si>
  <si>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</si>
  <si>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</si>
  <si>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</si>
  <si>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</si>
  <si>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</si>
  <si>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</si>
  <si>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</si>
  <si>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</si>
  <si>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</si>
  <si>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</si>
  <si>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</si>
  <si>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</si>
  <si>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</si>
  <si>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</si>
  <si>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</si>
  <si>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</si>
  <si>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</si>
  <si>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</si>
  <si>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</si>
  <si>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</si>
  <si>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</si>
  <si>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</si>
  <si>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</si>
  <si>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</si>
  <si>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</si>
  <si>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</si>
  <si>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</si>
  <si>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</si>
  <si>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</si>
  <si>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</si>
  <si>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</si>
  <si>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</si>
  <si>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</si>
  <si>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</si>
  <si>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</si>
  <si>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</si>
  <si>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</si>
  <si>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</si>
  <si>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</si>
  <si>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</si>
  <si>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</si>
  <si>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</si>
  <si>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</si>
  <si>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</si>
  <si>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</si>
  <si>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</si>
  <si>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</si>
  <si>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</si>
  <si>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</si>
  <si>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</si>
  <si>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</si>
  <si>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</si>
  <si>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</si>
  <si>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</si>
  <si>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</si>
  <si>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</si>
  <si>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</si>
  <si>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</si>
  <si>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</si>
  <si>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</si>
  <si>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</si>
  <si>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</si>
  <si>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</si>
  <si>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</si>
  <si>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</si>
  <si>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</si>
  <si>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</si>
  <si>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</si>
  <si>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</si>
  <si>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</si>
  <si>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</si>
  <si>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</si>
  <si>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</si>
  <si>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</si>
  <si>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</si>
  <si>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</si>
  <si>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</si>
  <si>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</si>
  <si>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</si>
  <si>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</si>
  <si>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</si>
  <si>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</si>
  <si>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</si>
  <si>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</si>
  <si>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</si>
  <si>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</si>
  <si>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</si>
  <si>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</si>
  <si>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</si>
  <si>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</si>
  <si>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</si>
  <si>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</si>
  <si>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</si>
  <si>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</si>
  <si>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</si>
  <si>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</si>
  <si>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</si>
  <si>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</si>
  <si>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</si>
  <si>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</si>
  <si>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</si>
  <si>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</si>
  <si>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</si>
  <si>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</si>
  <si>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</si>
  <si>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</si>
  <si>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</si>
  <si>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</si>
  <si>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</si>
  <si>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</si>
  <si>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</si>
  <si>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</si>
  <si>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</si>
  <si>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</si>
  <si>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</si>
  <si>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</si>
  <si>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</si>
  <si>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</si>
  <si>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</si>
  <si>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</si>
  <si>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</si>
  <si>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</si>
  <si>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</si>
  <si>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</si>
  <si>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</si>
  <si>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</si>
  <si>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</si>
  <si>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</si>
  <si>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</si>
  <si>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</si>
  <si>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</si>
  <si>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</si>
  <si>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</si>
  <si>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</si>
  <si>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</si>
  <si>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</si>
  <si>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</si>
  <si>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</si>
  <si>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</si>
  <si>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</si>
  <si>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</si>
  <si>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</si>
  <si>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</si>
  <si>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</si>
  <si>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</si>
  <si>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</si>
  <si>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</si>
  <si>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</si>
  <si>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</si>
  <si>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</si>
  <si>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</si>
  <si>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</si>
  <si>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</si>
  <si>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</si>
  <si>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</si>
  <si>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</si>
  <si>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</si>
  <si>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</si>
  <si>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</si>
  <si>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</si>
  <si>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</si>
  <si>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</si>
  <si>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</si>
  <si>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</si>
  <si>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</si>
  <si>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</si>
  <si>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</si>
  <si>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</si>
  <si>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</si>
  <si>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</si>
  <si>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</si>
  <si>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</si>
  <si>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</si>
  <si>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</si>
  <si>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</si>
  <si>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</si>
  <si>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</si>
  <si>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</si>
  <si>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</si>
  <si>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</si>
  <si>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</si>
  <si>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</si>
  <si>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</si>
  <si>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</si>
  <si>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</si>
  <si>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</si>
  <si>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</si>
  <si>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</si>
  <si>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</si>
  <si>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</si>
  <si>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</si>
  <si>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</si>
  <si>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</si>
  <si>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</si>
  <si>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</si>
  <si>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</si>
  <si>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</si>
  <si>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</si>
  <si>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</si>
  <si>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</si>
  <si>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</si>
  <si>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</si>
  <si>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</si>
  <si>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</si>
  <si>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</si>
  <si>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</si>
  <si>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</si>
  <si>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</si>
  <si>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</si>
  <si>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</si>
  <si>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</si>
  <si>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</si>
  <si>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</si>
  <si>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</si>
  <si>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</si>
  <si>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</si>
  <si>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</si>
  <si>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</si>
  <si>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</si>
  <si>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</si>
  <si>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</si>
  <si>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</si>
  <si>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</si>
  <si>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</si>
  <si>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</si>
  <si>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</si>
  <si>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</si>
  <si>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</si>
  <si>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</si>
  <si>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</si>
  <si>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</si>
  <si>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</si>
  <si>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</si>
  <si>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</si>
  <si>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</si>
  <si>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</si>
  <si>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</si>
  <si>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</si>
  <si>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</si>
  <si>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</si>
  <si>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</si>
  <si>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</si>
  <si>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</si>
  <si>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</si>
  <si>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</si>
  <si>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</si>
  <si>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</si>
  <si>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</si>
  <si>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</si>
  <si>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</si>
  <si>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</si>
  <si>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</si>
  <si>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</si>
  <si>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</si>
  <si>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</si>
  <si>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</si>
  <si>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</si>
  <si>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</si>
  <si>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</si>
  <si>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</si>
  <si>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</si>
  <si>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</si>
  <si>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</si>
  <si>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</si>
  <si>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</si>
  <si>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</si>
  <si>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</si>
  <si>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</si>
  <si>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</si>
  <si>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</si>
  <si>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</si>
  <si>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</si>
  <si>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</si>
  <si>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</si>
  <si>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</si>
  <si>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</si>
  <si>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</si>
  <si>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</si>
  <si>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</si>
  <si>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</si>
  <si>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</si>
  <si>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</si>
  <si>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</si>
  <si>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</si>
  <si>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</si>
  <si>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</si>
  <si>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</si>
  <si>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</si>
  <si>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</si>
  <si>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</si>
  <si>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</si>
  <si>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</si>
  <si>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</si>
  <si>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</si>
  <si>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</si>
  <si>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</si>
  <si>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</si>
  <si>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</si>
  <si>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</si>
  <si>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</si>
  <si>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</si>
  <si>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</si>
  <si>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</si>
  <si>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</si>
  <si>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</si>
  <si>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</si>
  <si>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</si>
  <si>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</si>
  <si>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</si>
  <si>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</si>
  <si>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</si>
  <si>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</si>
  <si>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</si>
  <si>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</si>
  <si>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</si>
  <si>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</si>
  <si>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</si>
  <si>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</si>
  <si>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</si>
  <si>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</si>
  <si>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</si>
  <si>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</si>
  <si>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</si>
  <si>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</si>
  <si>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</si>
  <si>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</si>
  <si>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</si>
  <si>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</si>
  <si>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</si>
  <si>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</si>
  <si>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</si>
  <si>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</si>
  <si>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</si>
  <si>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</si>
  <si>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</si>
  <si>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</si>
  <si>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</si>
  <si>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</si>
  <si>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</si>
  <si>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</si>
  <si>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</si>
  <si>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</si>
  <si>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</si>
  <si>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</si>
  <si>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</si>
  <si>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</si>
  <si>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</si>
  <si>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</si>
  <si>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</si>
  <si>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</si>
  <si>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</si>
  <si>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</si>
  <si>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</si>
  <si>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</si>
  <si>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</si>
  <si>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</si>
  <si>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</si>
  <si>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</si>
  <si>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</si>
  <si>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</si>
  <si>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</si>
  <si>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</si>
  <si>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</si>
  <si>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</si>
  <si>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</si>
  <si>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</si>
  <si>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</si>
  <si>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</si>
  <si>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</si>
  <si>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</si>
  <si>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</si>
  <si>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</si>
  <si>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</si>
  <si>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</si>
  <si>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</si>
  <si>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</si>
  <si>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</si>
  <si>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</si>
  <si>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</si>
  <si>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</si>
  <si>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</si>
  <si>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</si>
  <si>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</si>
  <si>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</si>
  <si>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</si>
  <si>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</si>
  <si>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</si>
  <si>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</si>
  <si>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</si>
  <si>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</si>
  <si>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</si>
  <si>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</si>
  <si>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</si>
  <si>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</si>
  <si>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</si>
  <si>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</si>
  <si>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</si>
  <si>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</si>
  <si>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</si>
  <si>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</si>
  <si>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</si>
  <si>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</si>
  <si>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</si>
  <si>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</si>
  <si>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</si>
  <si>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</si>
  <si>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</si>
  <si>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</si>
  <si>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</si>
  <si>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</si>
  <si>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</si>
  <si>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</si>
  <si>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</si>
  <si>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</si>
  <si>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</si>
  <si>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</si>
  <si>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</si>
  <si>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</si>
  <si>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</si>
  <si>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</si>
  <si>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</si>
  <si>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</si>
  <si>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</si>
  <si>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</si>
  <si>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</si>
  <si>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</si>
  <si>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</si>
  <si>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</si>
  <si>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</si>
  <si>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</si>
  <si>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</si>
  <si>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</si>
  <si>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</si>
  <si>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</si>
  <si>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</si>
  <si>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</si>
  <si>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</si>
  <si>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</si>
  <si>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</si>
  <si>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</si>
  <si>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</si>
  <si>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</si>
  <si>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</si>
  <si>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</si>
  <si>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</si>
  <si>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</si>
  <si>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</si>
  <si>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</si>
  <si>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</si>
  <si>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</si>
  <si>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</si>
  <si>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</si>
  <si>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</si>
  <si>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</si>
  <si>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</si>
  <si>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</si>
  <si>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</si>
  <si>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</si>
  <si>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</si>
  <si>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</si>
  <si>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</si>
  <si>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</si>
  <si>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</si>
  <si>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</si>
  <si>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</si>
  <si>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</si>
  <si>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</si>
  <si>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</si>
  <si>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</si>
  <si>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</si>
  <si>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</si>
  <si>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</si>
  <si>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</si>
  <si>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</si>
  <si>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</si>
  <si>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</si>
  <si>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</si>
  <si>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</si>
  <si>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</si>
  <si>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</si>
  <si>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</si>
  <si>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</si>
  <si>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</si>
  <si>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</si>
  <si>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</si>
  <si>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</si>
  <si>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</si>
  <si>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</si>
  <si>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</si>
  <si>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</si>
  <si>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</si>
  <si>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</si>
  <si>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</si>
  <si>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</si>
  <si>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</si>
  <si>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</si>
  <si>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</si>
  <si>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</si>
  <si>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</si>
  <si>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</si>
  <si>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</si>
  <si>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</si>
  <si>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</si>
  <si>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</si>
  <si>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</si>
  <si>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</si>
  <si>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</si>
  <si>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</si>
  <si>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</si>
  <si>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</si>
  <si>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</si>
  <si>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</si>
  <si>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</si>
  <si>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</si>
  <si>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</si>
  <si>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</si>
  <si>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</si>
  <si>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</si>
  <si>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</si>
  <si>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</si>
  <si>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</si>
  <si>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</si>
  <si>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</si>
  <si>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</si>
  <si>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</si>
  <si>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</si>
  <si>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</si>
  <si>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</si>
  <si>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</si>
  <si>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</si>
  <si>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</si>
  <si>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</si>
  <si>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</si>
  <si>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</si>
  <si>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</si>
  <si>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</si>
  <si>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</si>
  <si>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</si>
  <si>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</si>
  <si>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</si>
  <si>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</si>
  <si>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</si>
  <si>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</si>
  <si>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</si>
  <si>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</si>
  <si>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</si>
  <si>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</si>
  <si>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</si>
  <si>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</si>
  <si>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</si>
  <si>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</si>
  <si>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</si>
  <si>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</si>
  <si>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</si>
  <si>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</si>
  <si>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</si>
  <si>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</si>
  <si>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</si>
  <si>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</si>
  <si>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</si>
  <si>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</si>
  <si>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</si>
  <si>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</si>
  <si>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</si>
  <si>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</si>
  <si>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</si>
  <si>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</si>
  <si>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</si>
  <si>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</si>
  <si>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</si>
  <si>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</si>
  <si>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</si>
  <si>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</si>
  <si>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</si>
  <si>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</si>
  <si>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</si>
  <si>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</si>
  <si>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</si>
  <si>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</si>
  <si>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</si>
  <si>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</si>
  <si>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</si>
  <si>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</si>
  <si>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</si>
  <si>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</si>
  <si>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</si>
  <si>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</si>
  <si>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</si>
  <si>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</si>
  <si>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</si>
  <si>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</si>
  <si>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</si>
  <si>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</si>
  <si>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</si>
  <si>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</si>
  <si>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</si>
  <si>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</si>
  <si>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</si>
  <si>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</si>
  <si>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</si>
  <si>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</si>
  <si>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</si>
  <si>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</si>
  <si>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</si>
  <si>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</si>
  <si>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</si>
  <si>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</si>
  <si>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</si>
  <si>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</si>
  <si>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</si>
  <si>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</si>
  <si>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</si>
  <si>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</si>
  <si>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</si>
  <si>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</si>
  <si>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</si>
  <si>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</si>
  <si>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</si>
  <si>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</si>
  <si>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</si>
  <si>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</si>
  <si>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</si>
  <si>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</si>
  <si>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</si>
  <si>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</si>
  <si>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</si>
  <si>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</si>
  <si>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</si>
  <si>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</si>
  <si>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</si>
  <si>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</si>
  <si>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</si>
  <si>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</si>
  <si>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</si>
  <si>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</si>
  <si>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</si>
  <si>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</si>
  <si>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</si>
  <si>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</si>
  <si>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</si>
  <si>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</si>
  <si>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</si>
  <si>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</si>
  <si>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</si>
  <si>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</si>
  <si>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</si>
  <si>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</si>
  <si>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</si>
  <si>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</si>
  <si>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</si>
  <si>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</si>
  <si>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</si>
  <si>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</si>
  <si>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</si>
  <si>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</si>
  <si>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</si>
  <si>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</si>
  <si>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</si>
  <si>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</si>
  <si>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</si>
  <si>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</si>
  <si>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</si>
  <si>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</si>
  <si>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</si>
  <si>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</si>
  <si>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</si>
  <si>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</si>
  <si>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</si>
  <si>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</si>
  <si>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</si>
  <si>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</si>
  <si>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</si>
  <si>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</si>
  <si>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</si>
  <si>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</si>
  <si>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</si>
  <si>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</si>
  <si>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</si>
  <si>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</si>
  <si>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</si>
  <si>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</si>
  <si>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</si>
  <si>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</si>
  <si>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</si>
  <si>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</si>
  <si>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</si>
  <si>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</si>
  <si>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</si>
  <si>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</si>
  <si>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</si>
  <si>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</si>
  <si>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</si>
  <si>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</si>
  <si>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</si>
  <si>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</si>
  <si>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</si>
  <si>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</si>
  <si>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</si>
  <si>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</si>
  <si>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</si>
  <si>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</si>
  <si>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</si>
  <si>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</si>
  <si>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</si>
  <si>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</si>
  <si>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</si>
  <si>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</si>
  <si>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</si>
  <si>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</si>
  <si>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</si>
  <si>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</si>
  <si>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</si>
  <si>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</si>
  <si>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</si>
  <si>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</si>
  <si>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</si>
  <si>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</si>
  <si>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</si>
  <si>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</si>
  <si>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</si>
  <si>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</si>
  <si>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</si>
  <si>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</si>
  <si>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</si>
  <si>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</si>
  <si>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</si>
  <si>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</si>
  <si>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</si>
  <si>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</si>
  <si>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</si>
  <si>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</si>
  <si>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</si>
  <si>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</si>
  <si>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</si>
  <si>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</si>
  <si>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</si>
  <si>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</si>
  <si>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</si>
  <si>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</si>
  <si>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</si>
  <si>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</si>
  <si>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</si>
  <si>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</si>
  <si>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</si>
  <si>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</si>
  <si>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</si>
  <si>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</si>
  <si>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</si>
  <si>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</si>
  <si>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</si>
  <si>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</si>
  <si>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</si>
  <si>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</si>
  <si>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</si>
  <si>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</si>
  <si>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</si>
  <si>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</si>
  <si>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</si>
  <si>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</si>
  <si>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</si>
  <si>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</si>
  <si>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</si>
  <si>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</si>
  <si>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</si>
  <si>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</si>
  <si>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</si>
  <si>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</si>
  <si>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</si>
  <si>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</si>
  <si>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</si>
  <si>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</si>
  <si>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</si>
  <si>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</si>
  <si>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</si>
  <si>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</si>
  <si>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</si>
  <si>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</si>
  <si>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</si>
  <si>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</si>
  <si>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</si>
  <si>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</si>
  <si>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</si>
  <si>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</si>
  <si>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</si>
  <si>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</si>
  <si>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</si>
  <si>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</si>
  <si>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</si>
  <si>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</si>
  <si>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</si>
  <si>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</si>
  <si>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</si>
  <si>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</si>
  <si>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</si>
  <si>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</si>
  <si>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</si>
  <si>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</si>
  <si>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</si>
  <si>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</si>
  <si>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</si>
  <si>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</si>
  <si>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</si>
  <si>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</si>
  <si>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</si>
  <si>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</si>
  <si>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</si>
  <si>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</si>
  <si>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</si>
  <si>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</si>
  <si>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</si>
  <si>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</si>
  <si>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</si>
  <si>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</si>
  <si>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</si>
  <si>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</si>
  <si>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</si>
  <si>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</si>
  <si>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</si>
  <si>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</si>
  <si>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</si>
  <si>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</si>
  <si>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</si>
  <si>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</si>
  <si>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</si>
  <si>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</si>
  <si>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</si>
  <si>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</si>
  <si>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</si>
  <si>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</si>
  <si>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</si>
  <si>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</si>
  <si>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</si>
  <si>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</si>
  <si>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</si>
  <si>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</si>
  <si>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</si>
  <si>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</si>
  <si>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</si>
  <si>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</si>
  <si>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</si>
  <si>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</si>
  <si>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</si>
  <si>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</si>
  <si>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</si>
  <si>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</si>
  <si>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</si>
  <si>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</si>
  <si>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</si>
  <si>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</si>
  <si>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</si>
  <si>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</si>
  <si>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</si>
  <si>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</si>
  <si>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</si>
  <si>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</si>
  <si>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</si>
  <si>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</si>
  <si>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</si>
  <si>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</si>
  <si>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</si>
  <si>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</si>
  <si>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</si>
  <si>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</si>
  <si>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</si>
  <si>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</si>
  <si>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</si>
  <si>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</si>
  <si>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</si>
  <si>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</si>
  <si>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</si>
  <si>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</si>
  <si>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</si>
  <si>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</si>
  <si>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</si>
  <si>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</si>
  <si>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</si>
  <si>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</si>
  <si>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</si>
  <si>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</si>
  <si>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</si>
  <si>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</si>
  <si>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</si>
  <si>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</si>
  <si>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</si>
  <si>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</si>
  <si>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</si>
  <si>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</si>
  <si>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</si>
  <si>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</si>
  <si>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</si>
  <si>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</si>
  <si>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</si>
  <si>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</si>
  <si>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</si>
  <si>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</si>
  <si>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</si>
  <si>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</si>
  <si>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</si>
  <si>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</si>
  <si>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</si>
  <si>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</si>
  <si>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</si>
  <si>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</si>
  <si>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</si>
  <si>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</si>
  <si>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</si>
  <si>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</si>
  <si>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</si>
  <si>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</si>
  <si>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</si>
  <si>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</si>
  <si>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</si>
  <si>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</si>
  <si>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</si>
  <si>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</si>
  <si>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</si>
  <si>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</si>
  <si>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</si>
  <si>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</si>
  <si>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</si>
  <si>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</si>
  <si>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</si>
  <si>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</si>
  <si>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</si>
  <si>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</si>
  <si>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</si>
  <si>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</si>
  <si>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</si>
  <si>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</si>
  <si>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</si>
  <si>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</si>
  <si>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</si>
  <si>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</si>
  <si>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</si>
  <si>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</si>
  <si>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</si>
  <si>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</si>
  <si>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</si>
  <si>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</si>
  <si>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</si>
  <si>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</si>
  <si>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</si>
  <si>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</si>
  <si>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</si>
  <si>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</si>
  <si>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</si>
  <si>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</si>
  <si>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</si>
  <si>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</si>
  <si>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</si>
  <si>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</si>
  <si>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</si>
  <si>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</si>
  <si>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</si>
  <si>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</si>
  <si>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</si>
  <si>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</si>
  <si>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</si>
  <si>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</si>
  <si>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</si>
  <si>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</si>
  <si>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</si>
  <si>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</si>
  <si>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</si>
  <si>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</si>
  <si>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</si>
  <si>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</si>
  <si>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</si>
  <si>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</si>
  <si>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</si>
  <si>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</si>
  <si>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</si>
  <si>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</si>
  <si>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</si>
  <si>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</si>
  <si>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</si>
  <si>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</si>
  <si>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</si>
  <si>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</si>
  <si>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</si>
  <si>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</si>
  <si>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</si>
  <si>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</si>
  <si>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</si>
  <si>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</si>
  <si>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</si>
  <si>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</si>
  <si>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</si>
  <si>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</si>
  <si>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</si>
  <si>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</si>
  <si>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</si>
  <si>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</si>
  <si>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</si>
  <si>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</si>
  <si>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</si>
  <si>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</si>
  <si>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</si>
  <si>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</si>
  <si>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</si>
  <si>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</si>
  <si>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</si>
  <si>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</si>
  <si>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</si>
  <si>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</si>
  <si>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</si>
  <si>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</si>
  <si>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</si>
  <si>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</si>
  <si>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</si>
  <si>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</si>
  <si>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</si>
  <si>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</si>
  <si>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</si>
  <si>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</si>
  <si>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</si>
  <si>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</si>
  <si>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</si>
  <si>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</si>
  <si>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</si>
  <si>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</si>
  <si>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</si>
  <si>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</si>
  <si>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</si>
  <si>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</si>
  <si>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</si>
  <si>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</si>
  <si>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</si>
  <si>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</si>
  <si>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</si>
  <si>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</si>
  <si>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</si>
  <si>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</si>
  <si>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</si>
  <si>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</si>
  <si>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</si>
  <si>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</si>
  <si>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</si>
  <si>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</si>
  <si>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</si>
  <si>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</si>
  <si>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</si>
  <si>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</si>
  <si>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</si>
  <si>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</si>
  <si>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</si>
  <si>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</si>
  <si>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</si>
  <si>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</si>
  <si>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</si>
  <si>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</si>
  <si>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</si>
  <si>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</si>
  <si>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</si>
  <si>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</si>
  <si>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</si>
  <si>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</si>
  <si>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</si>
  <si>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</si>
  <si>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</si>
  <si>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</si>
  <si>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</si>
  <si>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</si>
  <si>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</si>
  <si>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</si>
  <si>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</si>
  <si>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</si>
  <si>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</si>
  <si>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</si>
  <si>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</si>
  <si>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</si>
  <si>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</si>
  <si>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</si>
  <si>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</si>
  <si>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</si>
  <si>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</si>
  <si>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</si>
  <si>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</si>
  <si>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</si>
  <si>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</si>
  <si>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</si>
  <si>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</si>
  <si>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</si>
  <si>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</si>
  <si>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</si>
  <si>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</si>
  <si>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</si>
  <si>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</si>
  <si>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</si>
  <si>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</si>
  <si>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</si>
  <si>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</si>
  <si>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</si>
  <si>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</si>
  <si>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</si>
  <si>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</si>
  <si>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</si>
  <si>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</si>
  <si>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</si>
  <si>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</si>
  <si>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</si>
  <si>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</si>
  <si>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</si>
  <si>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</si>
  <si>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</si>
  <si>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</si>
  <si>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</si>
  <si>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</si>
  <si>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</si>
  <si>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</si>
  <si>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</si>
  <si>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</si>
  <si>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</si>
  <si>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</si>
  <si>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</si>
  <si>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</si>
  <si>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</si>
  <si>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</si>
  <si>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</si>
  <si>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</si>
  <si>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</si>
  <si>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</si>
  <si>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</si>
  <si>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</si>
  <si>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</si>
  <si>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</si>
  <si>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</si>
  <si>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</si>
  <si>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</si>
  <si>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</si>
  <si>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</si>
  <si>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</si>
  <si>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</si>
  <si>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</si>
  <si>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</si>
  <si>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</si>
  <si>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</si>
  <si>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</si>
  <si>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</si>
  <si>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</si>
  <si>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</si>
  <si>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</si>
  <si>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</si>
  <si>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</si>
  <si>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</si>
  <si>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</si>
  <si>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</si>
  <si>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</si>
  <si>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</si>
  <si>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</si>
  <si>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</si>
  <si>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</si>
  <si>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</si>
  <si>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</si>
  <si>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</si>
  <si>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</si>
  <si>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</si>
  <si>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</si>
  <si>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</si>
  <si>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</si>
  <si>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</si>
  <si>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</si>
  <si>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</si>
  <si>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</si>
  <si>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</si>
  <si>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</si>
  <si>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</si>
  <si>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</si>
  <si>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</si>
  <si>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</si>
  <si>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</si>
  <si>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</si>
  <si>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</si>
  <si>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</si>
  <si>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</si>
  <si>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</si>
  <si>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</si>
  <si>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</si>
  <si>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</si>
  <si>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</si>
  <si>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</si>
  <si>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</si>
  <si>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</si>
  <si>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</si>
  <si>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</si>
  <si>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</si>
  <si>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</si>
  <si>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</si>
  <si>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</si>
  <si>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</si>
  <si>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</si>
  <si>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</si>
  <si>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</si>
  <si>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</si>
  <si>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</si>
  <si>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</si>
  <si>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</si>
  <si>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</si>
  <si>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</si>
  <si>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</si>
  <si>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</si>
  <si>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</si>
  <si>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</si>
  <si>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</si>
  <si>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</si>
  <si>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</si>
  <si>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</si>
  <si>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</si>
  <si>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</si>
  <si>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</si>
  <si>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</si>
  <si>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</si>
  <si>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</si>
  <si>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</si>
  <si>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</si>
  <si>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</si>
  <si>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</si>
  <si>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</si>
  <si>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</si>
  <si>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</si>
  <si>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</si>
  <si>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</si>
  <si>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</si>
  <si>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</si>
  <si>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</si>
  <si>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</si>
  <si>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</si>
  <si>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</si>
  <si>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</si>
  <si>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</si>
  <si>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</si>
  <si>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</si>
  <si>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</si>
  <si>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</si>
  <si>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</si>
  <si>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</si>
  <si>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</si>
  <si>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</si>
  <si>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</si>
  <si>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</si>
  <si>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</si>
  <si>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</si>
  <si>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</si>
  <si>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</si>
  <si>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</si>
  <si>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</si>
  <si>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</si>
  <si>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</si>
  <si>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</si>
  <si>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</si>
  <si>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</si>
  <si>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</si>
  <si>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</si>
  <si>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</si>
  <si>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</si>
  <si>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</si>
  <si>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</si>
  <si>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</si>
  <si>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</si>
  <si>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</si>
  <si>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</si>
  <si>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</si>
  <si>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</si>
  <si>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</si>
  <si>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</si>
  <si>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</si>
  <si>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</si>
  <si>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</si>
  <si>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</si>
  <si>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</si>
  <si>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</si>
  <si>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</si>
  <si>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</si>
  <si>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</si>
  <si>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</si>
  <si>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</si>
  <si>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</si>
  <si>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</si>
  <si>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</si>
  <si>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</si>
  <si>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</si>
  <si>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</si>
  <si>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</si>
  <si>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</si>
  <si>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</si>
  <si>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</si>
  <si>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</si>
  <si>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</si>
  <si>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</si>
  <si>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</si>
  <si>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</si>
  <si>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</si>
  <si>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</si>
  <si>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</si>
  <si>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</si>
  <si>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</si>
  <si>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</si>
  <si>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</si>
  <si>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</si>
  <si>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</si>
  <si>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</si>
  <si>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</si>
  <si>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</si>
  <si>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</si>
  <si>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</si>
  <si>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</si>
  <si>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</si>
  <si>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</si>
  <si>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</si>
  <si>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</si>
  <si>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</si>
  <si>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</si>
  <si>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</si>
  <si>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</si>
  <si>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</si>
  <si>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</si>
  <si>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</si>
  <si>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</si>
  <si>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</si>
  <si>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</si>
  <si>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</si>
  <si>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</si>
  <si>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</si>
  <si>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</si>
  <si>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</si>
  <si>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</si>
  <si>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</si>
  <si>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</si>
  <si>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</si>
  <si>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</si>
  <si>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</si>
  <si>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</si>
  <si>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</si>
  <si>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</si>
  <si>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</si>
  <si>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</si>
  <si>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</si>
  <si>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</si>
  <si>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</si>
  <si>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</si>
  <si>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</si>
  <si>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</si>
  <si>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</si>
  <si>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</si>
  <si>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</si>
  <si>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</si>
  <si>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</si>
  <si>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</si>
  <si>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</si>
  <si>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</si>
  <si>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</si>
  <si>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</si>
  <si>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</si>
  <si>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</si>
  <si>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</si>
  <si>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</si>
  <si>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</si>
  <si>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</si>
  <si>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</si>
  <si>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</si>
  <si>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</si>
  <si>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</si>
  <si>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</si>
  <si>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</si>
  <si>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</si>
  <si>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</si>
  <si>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</si>
  <si>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</si>
  <si>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</si>
  <si>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</si>
  <si>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</si>
  <si>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</si>
  <si>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</si>
  <si>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</si>
  <si>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</si>
  <si>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</si>
  <si>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</si>
  <si>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</si>
  <si>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</si>
  <si>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</si>
  <si>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</si>
  <si>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</si>
  <si>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</si>
  <si>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</si>
  <si>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</si>
  <si>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</si>
  <si>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</si>
  <si>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</si>
  <si>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</si>
  <si>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</si>
  <si>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</si>
  <si>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</si>
  <si>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</si>
  <si>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</si>
  <si>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</si>
  <si>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</si>
  <si>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</si>
  <si>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</si>
  <si>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</si>
  <si>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</si>
  <si>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</si>
  <si>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</si>
  <si>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</si>
  <si>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</si>
  <si>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</si>
  <si>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</si>
  <si>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</si>
  <si>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</si>
  <si>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</si>
  <si>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</si>
  <si>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</si>
  <si>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</si>
  <si>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</si>
  <si>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</si>
  <si>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</si>
  <si>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</si>
  <si>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</si>
  <si>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</si>
  <si>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</si>
  <si>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</si>
  <si>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</si>
  <si>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</si>
  <si>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</si>
  <si>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</si>
  <si>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</si>
  <si>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</si>
  <si>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</si>
  <si>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</si>
  <si>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</si>
  <si>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</si>
  <si>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</si>
  <si>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</si>
  <si>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</si>
  <si>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</si>
  <si>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</si>
  <si>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</si>
  <si>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</si>
  <si>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</si>
  <si>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</si>
  <si>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</si>
  <si>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</si>
  <si>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</si>
  <si>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</si>
  <si>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</si>
  <si>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</si>
  <si>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</si>
  <si>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</si>
  <si>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</si>
  <si>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</si>
  <si>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</si>
  <si>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</si>
  <si>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</si>
  <si>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</si>
  <si>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</si>
  <si>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</si>
  <si>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</si>
  <si>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</si>
  <si>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</si>
  <si>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</si>
  <si>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</si>
  <si>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</si>
  <si>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</si>
  <si>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</si>
  <si>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</si>
  <si>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</si>
  <si>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</si>
  <si>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</si>
  <si>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</si>
  <si>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</si>
  <si>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</si>
  <si>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</si>
  <si>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</si>
  <si>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</si>
  <si>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</si>
  <si>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</si>
  <si>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</si>
  <si>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</si>
  <si>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</si>
  <si>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</si>
  <si>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</si>
  <si>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</si>
  <si>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</si>
  <si>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</si>
  <si>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</si>
  <si>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</si>
  <si>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</si>
  <si>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</si>
  <si>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</si>
  <si>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</si>
  <si>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</si>
  <si>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</si>
  <si>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</si>
  <si>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</si>
  <si>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</si>
  <si>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</si>
  <si>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</si>
  <si>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</si>
  <si>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</si>
  <si>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</si>
  <si>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</si>
  <si>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</si>
  <si>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</si>
  <si>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</si>
  <si>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</si>
  <si>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</si>
  <si>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</si>
  <si>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</si>
  <si>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</si>
  <si>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</si>
  <si>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</si>
  <si>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</si>
  <si>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</si>
  <si>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</si>
  <si>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</si>
  <si>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</si>
  <si>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</si>
  <si>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</si>
  <si>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</si>
  <si>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</si>
  <si>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</si>
  <si>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</si>
  <si>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</si>
  <si>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</si>
  <si>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</si>
  <si>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</si>
  <si>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</si>
  <si>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</si>
  <si>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</si>
  <si>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</si>
  <si>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</si>
  <si>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</si>
  <si>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</si>
  <si>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</si>
  <si>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</si>
  <si>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</si>
  <si>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</si>
  <si>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</si>
  <si>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</si>
  <si>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</si>
  <si>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</si>
  <si>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</si>
  <si>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</si>
  <si>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</si>
  <si>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</si>
  <si>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</si>
  <si>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</si>
  <si>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</si>
  <si>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</si>
  <si>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</si>
  <si>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</si>
  <si>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</si>
  <si>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</si>
  <si>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</si>
  <si>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</si>
  <si>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</si>
  <si>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</si>
  <si>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</si>
  <si>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</si>
  <si>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</si>
  <si>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</si>
  <si>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</si>
  <si>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</si>
  <si>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</si>
  <si>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</si>
  <si>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</si>
  <si>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</si>
  <si>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</si>
  <si>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</si>
  <si>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</si>
  <si>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</si>
  <si>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</si>
  <si>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</si>
  <si>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</si>
  <si>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</si>
  <si>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</si>
  <si>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</si>
  <si>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</si>
  <si>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</si>
  <si>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</si>
  <si>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</si>
  <si>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</si>
  <si>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</si>
  <si>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</si>
  <si>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</si>
  <si>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</si>
  <si>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</si>
  <si>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</si>
  <si>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</si>
  <si>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</si>
  <si>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</si>
  <si>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</si>
  <si>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</si>
  <si>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</si>
  <si>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</si>
  <si>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</si>
  <si>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</si>
  <si>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</si>
  <si>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</si>
  <si>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</si>
  <si>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</si>
  <si>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</si>
  <si>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</si>
  <si>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</si>
  <si>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</si>
  <si>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</si>
  <si>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</si>
  <si>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</si>
  <si>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</si>
  <si>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</si>
  <si>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</si>
  <si>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</si>
  <si>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</si>
  <si>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</si>
  <si>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</si>
  <si>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</si>
  <si>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</si>
  <si>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</si>
  <si>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</si>
  <si>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</si>
  <si>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</si>
  <si>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</si>
  <si>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</si>
  <si>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</si>
  <si>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</si>
  <si>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</si>
  <si>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</si>
  <si>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</si>
  <si>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</si>
  <si>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</si>
  <si>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</si>
  <si>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</si>
  <si>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</si>
  <si>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</si>
  <si>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</si>
  <si>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</si>
  <si>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</si>
  <si>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</si>
  <si>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</si>
  <si>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</si>
  <si>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</si>
  <si>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</si>
  <si>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</si>
  <si>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</si>
  <si>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</si>
  <si>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</si>
  <si>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</si>
  <si>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</si>
  <si>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</si>
  <si>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</si>
  <si>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</si>
  <si>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</si>
  <si>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</si>
  <si>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</si>
  <si>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</si>
  <si>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</si>
  <si>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</si>
  <si>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</si>
  <si>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</si>
  <si>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</si>
  <si>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</si>
  <si>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</si>
  <si>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</si>
  <si>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</si>
  <si>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</si>
  <si>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</si>
  <si>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</si>
  <si>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</si>
  <si>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</si>
  <si>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</si>
  <si>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</si>
  <si>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</si>
  <si>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</si>
  <si>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</si>
  <si>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</si>
  <si>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</si>
  <si>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</si>
  <si>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</si>
  <si>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</si>
  <si>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</si>
  <si>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</si>
  <si>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</si>
  <si>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</si>
  <si>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</si>
  <si>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</si>
  <si>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</si>
  <si>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</si>
  <si>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</si>
  <si>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</si>
  <si>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</si>
  <si>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</si>
  <si>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</si>
  <si>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</si>
  <si>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</si>
  <si>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</si>
  <si>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</si>
  <si>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</si>
  <si>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</si>
  <si>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</si>
  <si>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</si>
  <si>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</si>
  <si>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</si>
  <si>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</si>
  <si>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</si>
  <si>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</si>
  <si>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</si>
  <si>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</si>
  <si>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</si>
  <si>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</si>
  <si>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</si>
  <si>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</si>
  <si>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</si>
  <si>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</si>
  <si>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</si>
  <si>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</si>
  <si>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</si>
  <si>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</si>
  <si>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</si>
  <si>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</si>
  <si>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</si>
  <si>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</si>
  <si>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</si>
  <si>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</si>
  <si>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</si>
  <si>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</si>
  <si>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</si>
  <si>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</si>
  <si>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</si>
  <si>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</si>
  <si>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</si>
  <si>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</si>
  <si>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</si>
  <si>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</si>
  <si>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</si>
  <si>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</si>
  <si>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</si>
  <si>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</si>
  <si>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</si>
  <si>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</si>
  <si>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</si>
  <si>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</si>
  <si>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</si>
  <si>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</si>
  <si>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</si>
  <si>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</si>
  <si>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</si>
  <si>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</si>
  <si>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</si>
  <si>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</si>
  <si>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</si>
  <si>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</si>
  <si>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</si>
  <si>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</si>
  <si>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</si>
  <si>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</si>
  <si>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</si>
  <si>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</si>
  <si>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</si>
  <si>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</si>
  <si>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</si>
  <si>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</si>
  <si>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</si>
  <si>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</si>
  <si>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</si>
  <si>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</si>
  <si>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</si>
  <si>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</si>
  <si>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</si>
  <si>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</si>
  <si>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</si>
  <si>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</si>
  <si>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</si>
  <si>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</si>
  <si>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</si>
  <si>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</si>
  <si>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</si>
  <si>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</si>
  <si>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</si>
  <si>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</si>
  <si>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</si>
  <si>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</si>
  <si>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</si>
  <si>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</si>
  <si>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</si>
  <si>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</si>
  <si>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</si>
  <si>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</si>
  <si>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</si>
  <si>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</si>
  <si>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</si>
  <si>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</si>
  <si>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</si>
  <si>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</si>
  <si>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</si>
  <si>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</si>
  <si>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</si>
  <si>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</si>
  <si>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</si>
  <si>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</si>
  <si>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</si>
  <si>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</si>
  <si>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</si>
  <si>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</si>
  <si>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</si>
  <si>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</si>
  <si>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</si>
  <si>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</si>
  <si>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</si>
  <si>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</si>
  <si>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</si>
  <si>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</si>
  <si>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</si>
  <si>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</si>
  <si>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</si>
  <si>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</si>
  <si>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</si>
  <si>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</si>
  <si>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</si>
  <si>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</si>
  <si>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</si>
  <si>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</si>
  <si>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</si>
  <si>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</si>
  <si>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</si>
  <si>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</si>
  <si>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</si>
  <si>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</si>
  <si>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</si>
  <si>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</si>
  <si>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</si>
  <si>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</si>
  <si>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</si>
  <si>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</si>
  <si>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</si>
  <si>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</si>
  <si>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</si>
  <si>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</si>
  <si>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</si>
  <si>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</si>
  <si>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</si>
  <si>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</si>
  <si>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</si>
  <si>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</si>
  <si>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</si>
  <si>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</si>
  <si>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</si>
  <si>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</si>
  <si>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</si>
  <si>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</si>
  <si>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</si>
  <si>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</si>
  <si>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</si>
  <si>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</si>
  <si>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</si>
  <si>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</si>
  <si>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</si>
  <si>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</si>
  <si>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</si>
  <si>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</si>
  <si>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</si>
  <si>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</si>
  <si>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</si>
  <si>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</si>
  <si>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</si>
  <si>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</si>
  <si>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</si>
  <si>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</si>
  <si>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</si>
  <si>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</si>
  <si>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</si>
  <si>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</si>
  <si>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</si>
  <si>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</si>
  <si>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</si>
  <si>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</si>
  <si>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</si>
  <si>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</si>
  <si>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</si>
  <si>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</si>
  <si>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</si>
  <si>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</si>
  <si>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</si>
  <si>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</si>
  <si>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</si>
  <si>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</si>
  <si>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</si>
  <si>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</si>
  <si>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</si>
  <si>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</si>
  <si>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</si>
  <si>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</si>
  <si>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</si>
  <si>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</si>
  <si>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</si>
  <si>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</si>
  <si>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</si>
  <si>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</si>
  <si>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</si>
  <si>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</si>
  <si>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</si>
  <si>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</si>
  <si>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</si>
  <si>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</si>
  <si>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</si>
  <si>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</si>
  <si>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</si>
  <si>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</si>
  <si>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</si>
  <si>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</si>
  <si>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</si>
  <si>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</si>
  <si>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</si>
  <si>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</si>
  <si>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</si>
  <si>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</si>
  <si>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</si>
  <si>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</si>
  <si>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</si>
  <si>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</si>
  <si>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</si>
  <si>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</si>
  <si>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</si>
  <si>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</si>
  <si>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</si>
  <si>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</si>
  <si>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</si>
  <si>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</si>
  <si>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</si>
  <si>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</si>
  <si>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</si>
  <si>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</si>
  <si>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</si>
  <si>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</si>
  <si>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</si>
  <si>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</si>
  <si>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</si>
  <si>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</si>
  <si>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</si>
  <si>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</si>
  <si>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</si>
  <si>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</si>
  <si>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</si>
  <si>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</si>
  <si>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</si>
  <si>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</si>
  <si>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</si>
  <si>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</si>
  <si>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</si>
  <si>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</si>
  <si>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</si>
  <si>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</si>
  <si>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</si>
  <si>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</si>
  <si>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</si>
  <si>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</si>
  <si>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</si>
  <si>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</si>
  <si>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</si>
  <si>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</si>
  <si>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</si>
  <si>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</si>
  <si>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</si>
  <si>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</si>
  <si>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</si>
  <si>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</si>
  <si>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</si>
  <si>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</si>
  <si>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</si>
  <si>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</si>
  <si>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</si>
  <si>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</si>
  <si>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</si>
  <si>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</si>
  <si>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</si>
  <si>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</si>
  <si>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</si>
  <si>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</si>
  <si>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</si>
  <si>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</si>
  <si>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</si>
  <si>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</si>
  <si>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</si>
  <si>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</si>
  <si>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</si>
  <si>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</si>
  <si>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</si>
  <si>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</si>
  <si>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</si>
  <si>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</si>
  <si>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</si>
  <si>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</si>
  <si>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</si>
  <si>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</si>
  <si>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</si>
  <si>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</si>
  <si>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</si>
  <si>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</si>
  <si>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</si>
  <si>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</si>
  <si>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</si>
  <si>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</si>
  <si>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</si>
  <si>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</si>
  <si>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</si>
  <si>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</si>
  <si>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</si>
  <si>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</si>
  <si>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</si>
  <si>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</si>
  <si>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</si>
  <si>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</si>
  <si>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</si>
  <si>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</si>
  <si>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</si>
  <si>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</si>
  <si>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</si>
  <si>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</si>
  <si>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</si>
  <si>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</si>
  <si>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</si>
  <si>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</si>
  <si>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</si>
  <si>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</si>
  <si>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</si>
  <si>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</si>
  <si>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</si>
  <si>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</si>
  <si>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</si>
  <si>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</si>
  <si>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</si>
  <si>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</si>
  <si>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</si>
  <si>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</si>
  <si>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</si>
  <si>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</si>
  <si>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</si>
  <si>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</si>
  <si>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</si>
  <si>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</si>
  <si>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</si>
  <si>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</si>
  <si>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</si>
  <si>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</si>
  <si>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</si>
  <si>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</si>
  <si>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</si>
  <si>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</si>
  <si>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</si>
  <si>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</si>
  <si>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</si>
  <si>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</si>
  <si>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</si>
  <si>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</si>
  <si>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</si>
  <si>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</si>
  <si>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</si>
  <si>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</si>
  <si>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</si>
  <si>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</si>
  <si>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</si>
  <si>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</si>
  <si>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</si>
  <si>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</si>
  <si>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</si>
  <si>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</si>
  <si>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</si>
  <si>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</si>
  <si>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</si>
  <si>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</si>
  <si>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</si>
  <si>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</si>
  <si>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</si>
  <si>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</si>
  <si>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</si>
  <si>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</si>
  <si>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</si>
  <si>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</si>
  <si>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</si>
  <si>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</si>
  <si>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</si>
  <si>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</si>
  <si>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</si>
  <si>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</si>
  <si>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</si>
  <si>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</si>
  <si>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</si>
  <si>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</si>
  <si>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</si>
  <si>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</si>
  <si>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</si>
  <si>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</si>
  <si>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</si>
  <si>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</si>
  <si>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</si>
  <si>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</si>
  <si>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</si>
  <si>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</si>
  <si>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</si>
  <si>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</si>
  <si>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</si>
  <si>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</si>
  <si>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</si>
  <si>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</si>
  <si>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</si>
  <si>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</si>
  <si>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</si>
  <si>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</si>
  <si>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</si>
  <si>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</si>
  <si>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</si>
  <si>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</si>
  <si>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</si>
  <si>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</si>
  <si>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</si>
  <si>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</si>
  <si>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</si>
  <si>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</si>
  <si>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</si>
  <si>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</si>
  <si>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</si>
  <si>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</si>
  <si>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</si>
  <si>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</si>
  <si>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</si>
  <si>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</si>
  <si>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</si>
  <si>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</si>
  <si>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</si>
  <si>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</si>
  <si>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</si>
  <si>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</si>
  <si>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</si>
  <si>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</si>
  <si>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</si>
  <si>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</si>
  <si>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</si>
  <si>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</si>
  <si>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</si>
  <si>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</si>
  <si>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</si>
  <si>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</si>
  <si>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</si>
  <si>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</si>
  <si>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</si>
  <si>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</si>
  <si>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</si>
  <si>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</si>
  <si>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</si>
  <si>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</si>
  <si>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</si>
  <si>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</si>
  <si>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</si>
  <si>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</si>
  <si>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</si>
  <si>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</si>
  <si>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</si>
  <si>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</si>
  <si>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</si>
  <si>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</si>
  <si>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</si>
  <si>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</si>
  <si>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</si>
  <si>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</si>
  <si>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</si>
  <si>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</si>
  <si>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</si>
  <si>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</si>
  <si>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</si>
  <si>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</si>
  <si>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</si>
  <si>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</si>
  <si>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</si>
  <si>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</si>
  <si>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</si>
  <si>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</si>
  <si>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</si>
  <si>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</si>
  <si>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</si>
  <si>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</si>
  <si>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</si>
  <si>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</si>
  <si>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</si>
  <si>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</si>
  <si>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</si>
  <si>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</si>
  <si>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</si>
  <si>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</si>
  <si>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</si>
  <si>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</si>
  <si>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</si>
  <si>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</si>
  <si>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</si>
  <si>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</si>
  <si>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</si>
  <si>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</si>
  <si>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</si>
  <si>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</si>
  <si>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</si>
  <si>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</si>
  <si>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</si>
  <si>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</si>
  <si>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</si>
  <si>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</si>
  <si>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</si>
  <si>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</si>
  <si>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</si>
  <si>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</si>
  <si>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</si>
  <si>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</si>
  <si>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</si>
  <si>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</si>
  <si>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</si>
  <si>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</si>
  <si>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</si>
  <si>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</si>
  <si>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</si>
  <si>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</si>
  <si>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</si>
  <si>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</si>
  <si>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</si>
  <si>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</si>
  <si>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</si>
  <si>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</si>
  <si>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</si>
  <si>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</si>
  <si>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</si>
  <si>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</si>
  <si>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</si>
  <si>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</si>
  <si>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</si>
  <si>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</si>
  <si>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</si>
  <si>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</si>
  <si>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</si>
  <si>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</si>
  <si>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</si>
  <si>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</si>
  <si>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</si>
  <si>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</si>
  <si>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</si>
  <si>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</si>
  <si>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</si>
  <si>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</si>
  <si>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</si>
  <si>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</si>
  <si>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</si>
  <si>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</si>
  <si>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</si>
  <si>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</si>
  <si>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</si>
  <si>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</si>
  <si>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</si>
  <si>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</si>
  <si>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</si>
  <si>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</si>
  <si>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</si>
  <si>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</si>
  <si>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</si>
  <si>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</si>
  <si>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</si>
  <si>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</si>
  <si>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</si>
  <si>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</si>
  <si>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</si>
  <si>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</si>
  <si>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</si>
  <si>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</si>
  <si>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</si>
  <si>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</si>
  <si>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</si>
  <si>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</si>
  <si>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</si>
  <si>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</si>
  <si>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</si>
  <si>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</si>
  <si>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</si>
  <si>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</si>
  <si>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</si>
  <si>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</si>
  <si>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</si>
  <si>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</si>
  <si>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</si>
  <si>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</si>
  <si>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</si>
  <si>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1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</si>
  <si>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</si>
  <si>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</si>
  <si>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</si>
  <si>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</si>
  <si>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</si>
  <si>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</si>
  <si>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</si>
  <si>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</si>
  <si>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</si>
  <si>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</si>
  <si>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</si>
  <si>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</si>
  <si>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</si>
  <si>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</si>
  <si>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</si>
  <si>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</si>
  <si>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</si>
  <si>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</si>
  <si>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</si>
  <si>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</si>
  <si>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</si>
  <si>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</si>
  <si>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</si>
  <si>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</si>
  <si>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</si>
  <si>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</si>
  <si>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</si>
  <si>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</si>
  <si>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</si>
  <si>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</si>
  <si>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</si>
  <si>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</si>
  <si>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</si>
  <si>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</si>
  <si>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</si>
  <si>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</si>
  <si>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</si>
  <si>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</si>
  <si>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</si>
  <si>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</si>
  <si>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</si>
  <si>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</si>
  <si>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</si>
  <si>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</si>
  <si>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</si>
  <si>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</si>
  <si>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</si>
  <si>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</si>
  <si>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</si>
  <si>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</si>
  <si>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</si>
  <si>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</si>
  <si>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</si>
  <si>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</si>
  <si>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</si>
  <si>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</si>
  <si>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</si>
  <si>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</si>
  <si>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</si>
  <si>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</si>
  <si>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</si>
  <si>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</si>
  <si>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</si>
  <si>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</si>
  <si>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</si>
  <si>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</si>
  <si>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</si>
  <si>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</si>
  <si>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</si>
  <si>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</si>
  <si>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</si>
  <si>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</si>
  <si>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</si>
  <si>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</si>
  <si>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</si>
  <si>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</si>
  <si>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</si>
  <si>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</si>
  <si>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</si>
  <si>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</si>
  <si>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</si>
  <si>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</si>
  <si>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</si>
  <si>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</si>
  <si>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</si>
  <si>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</si>
  <si>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</si>
  <si>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</si>
  <si>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</si>
  <si>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</si>
  <si>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</si>
  <si>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</si>
  <si>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</si>
  <si>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</si>
  <si>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</si>
  <si>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</si>
  <si>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</si>
  <si>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</si>
  <si>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</si>
  <si>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</si>
  <si>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</si>
  <si>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</si>
  <si>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</si>
  <si>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</si>
  <si>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</si>
  <si>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</si>
  <si>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</si>
  <si>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</si>
  <si>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</si>
  <si>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</si>
  <si>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</si>
  <si>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</si>
  <si>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</si>
  <si>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</si>
  <si>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</si>
  <si>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</si>
  <si>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</si>
  <si>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</si>
  <si>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</si>
  <si>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</si>
  <si>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</si>
  <si>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</si>
  <si>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</si>
  <si>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</si>
  <si>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</si>
  <si>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</si>
  <si>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</si>
  <si>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</si>
  <si>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</si>
  <si>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</si>
  <si>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</si>
  <si>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</si>
  <si>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</si>
  <si>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</si>
  <si>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</si>
  <si>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</si>
  <si>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</si>
  <si>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</si>
  <si>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</si>
  <si>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</si>
  <si>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</si>
  <si>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</si>
  <si>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</si>
  <si>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</si>
  <si>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</si>
  <si>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</si>
  <si>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</si>
  <si>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</si>
  <si>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</si>
  <si>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</si>
  <si>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</si>
  <si>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</si>
  <si>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</si>
  <si>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</si>
  <si>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</si>
  <si>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</si>
  <si>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</si>
  <si>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</si>
  <si>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</si>
  <si>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</si>
  <si>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</si>
  <si>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</si>
  <si>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</si>
  <si>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</si>
  <si>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</si>
  <si>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</si>
  <si>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</si>
  <si>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</si>
  <si>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</si>
  <si>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</si>
  <si>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</si>
  <si>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</si>
  <si>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</si>
  <si>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</si>
  <si>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</si>
  <si>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</si>
  <si>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</si>
  <si>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</si>
  <si>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</si>
  <si>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</si>
  <si>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</si>
  <si>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</si>
  <si>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</si>
  <si>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</si>
  <si>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</si>
  <si>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</si>
  <si>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</si>
  <si>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</si>
  <si>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</si>
  <si>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</si>
  <si>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</si>
  <si>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</si>
  <si>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</si>
  <si>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</si>
  <si>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</si>
  <si>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</si>
  <si>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</si>
  <si>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</si>
  <si>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</si>
  <si>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La Araucanía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</si>
  <si>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</si>
  <si>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</si>
  <si>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</si>
  <si>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</si>
  <si>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</si>
  <si>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</si>
  <si>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</si>
  <si>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</si>
  <si>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</si>
  <si>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</si>
  <si>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</si>
  <si>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</si>
  <si>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</si>
  <si>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</si>
  <si>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</si>
  <si>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</si>
  <si>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</si>
  <si>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</si>
  <si>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</si>
  <si>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</si>
  <si>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</si>
  <si>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</si>
  <si>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</si>
  <si>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</si>
  <si>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</si>
  <si>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</si>
  <si>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</si>
  <si>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</si>
  <si>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</si>
  <si>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</si>
  <si>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</si>
  <si>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</si>
  <si>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</si>
  <si>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</si>
  <si>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</si>
  <si>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</si>
  <si>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</si>
  <si>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</si>
  <si>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</si>
  <si>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</si>
  <si>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</si>
  <si>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</si>
  <si>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</si>
  <si>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</si>
  <si>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</si>
  <si>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</si>
  <si>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</si>
  <si>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</si>
  <si>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</si>
  <si>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</si>
  <si>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</si>
  <si>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</si>
  <si>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</si>
  <si>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</si>
  <si>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</si>
  <si>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</si>
  <si>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</si>
  <si>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</si>
  <si>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</si>
  <si>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</si>
  <si>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</si>
  <si>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</si>
  <si>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</si>
  <si>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</si>
  <si>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</si>
  <si>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</si>
  <si>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</si>
  <si>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</si>
  <si>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</si>
  <si>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</si>
  <si>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</si>
  <si>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</si>
  <si>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</si>
  <si>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</si>
  <si>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</si>
  <si>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</si>
  <si>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</si>
  <si>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</si>
  <si>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</si>
  <si>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</si>
  <si>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</si>
  <si>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</si>
  <si>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</si>
  <si>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</si>
  <si>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</si>
  <si>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</si>
  <si>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</si>
  <si>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</si>
  <si>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</si>
  <si>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</si>
  <si>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</si>
  <si>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</si>
  <si>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</si>
  <si>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</si>
  <si>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</si>
  <si>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</si>
  <si>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</si>
  <si>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</si>
  <si>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</si>
  <si>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</si>
  <si>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</si>
  <si>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</si>
  <si>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</si>
  <si>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</si>
  <si>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</si>
  <si>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</si>
  <si>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</si>
  <si>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</si>
  <si>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</si>
  <si>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</si>
  <si>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</si>
  <si>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</si>
  <si>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</si>
  <si>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</si>
  <si>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</si>
  <si>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</si>
  <si>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</si>
  <si>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</si>
  <si>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</si>
  <si>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</si>
  <si>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</si>
  <si>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</si>
  <si>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</si>
  <si>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</si>
  <si>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</si>
  <si>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</si>
  <si>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</si>
  <si>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</si>
  <si>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</si>
  <si>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</si>
  <si>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</si>
  <si>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</si>
  <si>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</si>
  <si>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</si>
  <si>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</si>
  <si>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</si>
  <si>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</si>
  <si>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</si>
  <si>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</si>
  <si>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</si>
  <si>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</si>
  <si>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</si>
  <si>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</si>
  <si>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</si>
  <si>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</si>
  <si>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</si>
  <si>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</si>
  <si>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</si>
  <si>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</si>
  <si>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</si>
  <si>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</si>
  <si>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</si>
  <si>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</si>
  <si>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</si>
  <si>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</si>
  <si>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</si>
  <si>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</si>
  <si>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</si>
  <si>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</si>
  <si>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</si>
  <si>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</si>
  <si>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</si>
  <si>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</si>
  <si>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</si>
  <si>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</si>
  <si>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</si>
  <si>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</si>
  <si>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</si>
  <si>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</si>
  <si>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</si>
  <si>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</si>
  <si>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</si>
  <si>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</si>
  <si>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</si>
  <si>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</si>
  <si>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</si>
  <si>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</si>
  <si>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</si>
  <si>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</si>
  <si>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</si>
  <si>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</si>
  <si>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</si>
  <si>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</si>
  <si>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</si>
  <si>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</si>
  <si>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</si>
  <si>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</si>
  <si>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</si>
  <si>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</si>
  <si>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</si>
  <si>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</si>
  <si>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</si>
  <si>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</si>
  <si>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</si>
  <si>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</si>
  <si>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</si>
  <si>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</si>
  <si>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</si>
  <si>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</si>
  <si>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</si>
  <si>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</si>
  <si>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</si>
  <si>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</si>
  <si>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</si>
  <si>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</si>
  <si>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</si>
  <si>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</si>
  <si>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</si>
  <si>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</si>
  <si>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</si>
  <si>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</si>
  <si>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</si>
  <si>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</si>
  <si>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</si>
  <si>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</si>
  <si>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</si>
  <si>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</si>
  <si>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</si>
  <si>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</si>
  <si>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</si>
  <si>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</si>
  <si>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</si>
  <si>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</si>
  <si>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</si>
  <si>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</si>
  <si>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</si>
  <si>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</si>
  <si>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</si>
  <si>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</si>
  <si>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</si>
  <si>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</si>
  <si>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</si>
  <si>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</si>
  <si>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</si>
  <si>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</si>
  <si>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</si>
  <si>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</si>
  <si>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</si>
  <si>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</si>
  <si>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</si>
  <si>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</si>
  <si>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</si>
  <si>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</si>
  <si>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</si>
  <si>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</si>
  <si>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</si>
  <si>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</si>
  <si>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</si>
  <si>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</si>
  <si>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</si>
  <si>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</si>
  <si>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</si>
  <si>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</si>
  <si>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</si>
  <si>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</si>
  <si>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</si>
  <si>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</si>
  <si>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</si>
  <si>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</si>
  <si>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</si>
  <si>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</si>
  <si>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</si>
  <si>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</si>
  <si>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</si>
  <si>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</si>
  <si>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</si>
  <si>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</si>
  <si>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</si>
  <si>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</si>
  <si>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</si>
  <si>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</si>
  <si>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</si>
  <si>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</si>
  <si>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</si>
  <si>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</si>
  <si>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</si>
  <si>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</si>
  <si>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</si>
  <si>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</si>
  <si>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</si>
  <si>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</si>
  <si>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</si>
  <si>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</si>
  <si>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</si>
  <si>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</si>
  <si>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</si>
  <si>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</si>
  <si>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</si>
  <si>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</si>
  <si>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</si>
  <si>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</si>
  <si>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</si>
  <si>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</si>
  <si>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</si>
  <si>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</si>
  <si>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</si>
  <si>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</si>
  <si>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</si>
  <si>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</si>
  <si>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</si>
  <si>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</si>
  <si>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</si>
  <si>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</si>
  <si>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</si>
  <si>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</si>
  <si>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</si>
  <si>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</si>
  <si>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</si>
  <si>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</si>
  <si>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</si>
  <si>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</si>
  <si>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</si>
  <si>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</si>
  <si>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</si>
  <si>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</si>
  <si>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</si>
  <si>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</si>
  <si>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</si>
  <si>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</si>
  <si>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</si>
  <si>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</si>
  <si>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</si>
  <si>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</si>
  <si>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</si>
  <si>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</si>
  <si>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</si>
  <si>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</si>
  <si>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</si>
  <si>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</si>
  <si>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</si>
  <si>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</si>
  <si>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</si>
  <si>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</si>
  <si>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</si>
  <si>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</si>
  <si>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</si>
  <si>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</si>
  <si>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</si>
  <si>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</si>
  <si>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</si>
  <si>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</si>
  <si>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</si>
  <si>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</si>
  <si>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</si>
  <si>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</si>
  <si>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</si>
  <si>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</si>
  <si>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</si>
  <si>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</si>
  <si>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</si>
  <si>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</si>
  <si>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</si>
  <si>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</si>
  <si>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</si>
  <si>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</si>
  <si>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</si>
  <si>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</si>
  <si>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</si>
  <si>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</si>
  <si>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</si>
  <si>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</si>
  <si>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</si>
  <si>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</si>
  <si>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</si>
  <si>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</si>
  <si>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</si>
  <si>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</si>
  <si>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</si>
  <si>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</si>
  <si>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</si>
  <si>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</si>
  <si>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</si>
  <si>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</si>
  <si>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</si>
  <si>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</si>
  <si>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</si>
  <si>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</si>
  <si>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</si>
  <si>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</si>
  <si>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</si>
  <si>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</si>
  <si>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</si>
  <si>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</si>
  <si>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</si>
  <si>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</si>
  <si>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</si>
  <si>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</si>
  <si>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</si>
  <si>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</si>
  <si>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</si>
  <si>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</si>
  <si>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</si>
  <si>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</si>
  <si>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</si>
  <si>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</si>
  <si>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</si>
  <si>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</si>
  <si>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</si>
  <si>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</si>
  <si>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</si>
  <si>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</si>
  <si>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</si>
  <si>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</si>
  <si>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</si>
  <si>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</si>
  <si>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</si>
  <si>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</si>
  <si>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</si>
  <si>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</si>
  <si>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</si>
  <si>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</si>
  <si>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</si>
  <si>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</si>
  <si>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</si>
  <si>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</si>
  <si>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</si>
  <si>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</si>
  <si>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</si>
  <si>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</si>
  <si>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</si>
  <si>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</si>
  <si>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</si>
  <si>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</si>
  <si>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</si>
  <si>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</si>
  <si>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</si>
  <si>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</si>
  <si>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</si>
  <si>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</si>
  <si>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</si>
  <si>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</si>
  <si>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</si>
  <si>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</si>
  <si>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</si>
  <si>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</si>
  <si>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</si>
  <si>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</si>
  <si>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</si>
  <si>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</si>
  <si>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</si>
  <si>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</si>
  <si>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</si>
  <si>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</si>
  <si>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</si>
  <si>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</si>
  <si>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</si>
  <si>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</si>
  <si>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</si>
  <si>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</si>
  <si>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</si>
  <si>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</si>
  <si>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</si>
  <si>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</si>
  <si>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</si>
  <si>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</si>
  <si>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</si>
  <si>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</si>
  <si>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</si>
  <si>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</si>
  <si>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</si>
  <si>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</si>
  <si>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</si>
  <si>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</si>
  <si>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</si>
  <si>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</si>
  <si>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</si>
  <si>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</si>
  <si>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</si>
  <si>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</si>
  <si>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</si>
  <si>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</si>
  <si>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</si>
  <si>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</si>
  <si>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</si>
  <si>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</si>
  <si>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</si>
  <si>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</si>
  <si>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</si>
  <si>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</si>
  <si>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</si>
  <si>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</si>
  <si>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</si>
  <si>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</si>
  <si>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</si>
  <si>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</si>
  <si>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</si>
  <si>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</si>
  <si>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</si>
  <si>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</si>
  <si>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</si>
  <si>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</si>
  <si>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</si>
  <si>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</si>
  <si>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</si>
  <si>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</si>
  <si>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</si>
  <si>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</si>
  <si>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</si>
  <si>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</si>
  <si>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</si>
  <si>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</si>
  <si>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</si>
  <si>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</si>
  <si>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</si>
  <si>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</si>
  <si>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</si>
  <si>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</si>
  <si>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</si>
  <si>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</si>
  <si>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</si>
  <si>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</si>
  <si>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</si>
  <si>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</si>
  <si>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</si>
  <si>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</si>
  <si>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</si>
  <si>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</si>
  <si>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</si>
  <si>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</si>
  <si>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</si>
  <si>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</si>
  <si>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</si>
  <si>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</si>
  <si>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</si>
  <si>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</si>
  <si>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</si>
  <si>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</si>
  <si>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</si>
  <si>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</si>
  <si>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</si>
  <si>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</si>
  <si>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</si>
  <si>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</si>
  <si>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</si>
  <si>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</si>
  <si>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</si>
  <si>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</si>
  <si>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</si>
  <si>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</si>
  <si>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</si>
  <si>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</si>
  <si>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</si>
  <si>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</si>
  <si>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</si>
  <si>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</si>
  <si>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</si>
  <si>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</si>
  <si>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</si>
  <si>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</si>
  <si>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</si>
  <si>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</si>
  <si>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</si>
  <si>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</si>
  <si>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</si>
  <si>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</si>
  <si>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</si>
  <si>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</si>
  <si>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</si>
  <si>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</si>
  <si>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</si>
  <si>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</si>
  <si>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</si>
  <si>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</si>
  <si>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</si>
  <si>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</si>
  <si>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</si>
  <si>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</si>
  <si>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</si>
  <si>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</si>
  <si>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</si>
  <si>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</si>
  <si>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</si>
  <si>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</si>
  <si>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</si>
  <si>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</si>
  <si>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</si>
  <si>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</si>
  <si>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</si>
  <si>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</si>
  <si>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</si>
  <si>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</si>
  <si>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</si>
  <si>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</si>
  <si>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</si>
  <si>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</si>
  <si>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</si>
  <si>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</si>
  <si>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</si>
  <si>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</si>
  <si>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</si>
  <si>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</si>
  <si>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</si>
  <si>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</si>
  <si>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</si>
  <si>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</si>
  <si>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</si>
  <si>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</si>
  <si>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</si>
  <si>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</si>
  <si>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</si>
  <si>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</si>
  <si>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</si>
  <si>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</si>
  <si>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</si>
  <si>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</si>
  <si>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</si>
  <si>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</si>
  <si>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</si>
  <si>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</si>
  <si>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</si>
  <si>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</si>
  <si>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</si>
  <si>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</si>
  <si>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</si>
  <si>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</si>
  <si>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</si>
  <si>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</si>
  <si>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</si>
  <si>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</si>
  <si>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</si>
  <si>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</si>
  <si>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</si>
  <si>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</si>
  <si>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</si>
  <si>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</si>
  <si>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</si>
  <si>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</si>
  <si>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</si>
  <si>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</si>
  <si>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</si>
  <si>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</si>
  <si>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</si>
  <si>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</si>
  <si>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</si>
  <si>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</si>
  <si>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</si>
  <si>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</si>
  <si>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</si>
  <si>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</si>
  <si>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</si>
  <si>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</si>
  <si>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</si>
  <si>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</si>
  <si>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</si>
  <si>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</si>
  <si>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</si>
  <si>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</si>
  <si>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</si>
  <si>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</si>
  <si>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</si>
  <si>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</si>
  <si>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</si>
  <si>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</si>
  <si>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</si>
  <si>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</si>
  <si>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</si>
  <si>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</si>
  <si>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</si>
  <si>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</si>
  <si>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</si>
  <si>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</si>
  <si>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</si>
  <si>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</si>
  <si>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</si>
  <si>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</si>
  <si>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</si>
  <si>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</si>
  <si>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</si>
  <si>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</si>
  <si>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</si>
  <si>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</si>
  <si>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</si>
  <si>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</si>
  <si>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</si>
  <si>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</si>
  <si>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</si>
  <si>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</si>
  <si>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</si>
  <si>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</si>
  <si>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</si>
  <si>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</si>
  <si>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</si>
  <si>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</si>
  <si>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</si>
  <si>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</si>
  <si>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</si>
  <si>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</si>
  <si>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</si>
  <si>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</si>
  <si>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</si>
  <si>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</si>
  <si>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</si>
  <si>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</si>
  <si>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</si>
  <si>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</si>
  <si>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</si>
  <si>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</si>
  <si>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</si>
  <si>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</si>
  <si>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</si>
  <si>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</si>
  <si>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</si>
  <si>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</si>
  <si>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</si>
  <si>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</si>
  <si>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</si>
  <si>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</si>
  <si>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</si>
  <si>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</si>
  <si>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</si>
  <si>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</si>
  <si>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</si>
  <si>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</si>
  <si>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</si>
  <si>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</si>
  <si>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</si>
  <si>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</si>
  <si>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</si>
  <si>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</si>
  <si>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</si>
  <si>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</si>
  <si>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</si>
  <si>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</si>
  <si>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</si>
  <si>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</si>
  <si>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</si>
  <si>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</si>
  <si>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</si>
  <si>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</si>
  <si>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</si>
  <si>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</si>
  <si>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</si>
  <si>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</si>
  <si>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</si>
  <si>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</si>
  <si>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</si>
  <si>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</si>
  <si>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</si>
  <si>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</si>
  <si>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</si>
  <si>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</si>
  <si>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</si>
  <si>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</si>
  <si>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</si>
  <si>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</si>
  <si>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</si>
  <si>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</si>
  <si>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</si>
  <si>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</si>
  <si>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</si>
  <si>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</si>
  <si>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</si>
  <si>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</si>
  <si>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</si>
  <si>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</si>
  <si>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</si>
  <si>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</si>
  <si>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</si>
  <si>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</si>
  <si>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</si>
  <si>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</si>
  <si>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</si>
  <si>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</si>
  <si>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</si>
  <si>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</si>
  <si>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</si>
  <si>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</si>
  <si>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</si>
  <si>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</si>
  <si>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</si>
  <si>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</si>
  <si>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</si>
  <si>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</si>
  <si>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</si>
  <si>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</si>
  <si>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</si>
  <si>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</si>
  <si>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</si>
  <si>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</si>
  <si>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</si>
  <si>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</si>
  <si>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</si>
  <si>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</si>
  <si>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</si>
  <si>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</si>
  <si>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</si>
  <si>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</si>
  <si>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</si>
  <si>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</si>
  <si>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</si>
  <si>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</si>
  <si>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</si>
  <si>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</si>
  <si>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</si>
  <si>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</si>
  <si>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</si>
  <si>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</si>
  <si>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</si>
  <si>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</si>
  <si>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</si>
  <si>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</si>
  <si>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</si>
  <si>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</si>
  <si>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</si>
  <si>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</si>
  <si>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</si>
  <si>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</si>
  <si>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</si>
  <si>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</si>
  <si>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</si>
  <si>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</si>
  <si>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</si>
  <si>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</si>
  <si>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</si>
  <si>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</si>
  <si>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</si>
  <si>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</si>
  <si>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</si>
  <si>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</si>
  <si>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</si>
  <si>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</si>
  <si>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</si>
  <si>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</si>
  <si>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</si>
  <si>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</si>
  <si>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</si>
  <si>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</si>
  <si>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</si>
  <si>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</si>
  <si>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</si>
  <si>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</si>
  <si>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</si>
  <si>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</si>
  <si>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</si>
  <si>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</si>
  <si>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</si>
  <si>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</si>
  <si>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</si>
  <si>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</si>
  <si>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</si>
  <si>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</si>
  <si>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</si>
  <si>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</si>
  <si>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</si>
  <si>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</si>
  <si>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</si>
  <si>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</si>
  <si>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</si>
  <si>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</si>
  <si>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</si>
  <si>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</si>
  <si>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</si>
  <si>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</si>
  <si>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</si>
  <si>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</si>
  <si>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</si>
  <si>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</si>
  <si>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</si>
  <si>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</si>
  <si>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</si>
  <si>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</si>
  <si>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</si>
  <si>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</si>
  <si>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</si>
  <si>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</si>
  <si>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</si>
  <si>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</si>
  <si>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</si>
  <si>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</si>
  <si>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</si>
  <si>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</si>
  <si>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</si>
  <si>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</si>
  <si>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</si>
  <si>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</si>
  <si>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</si>
  <si>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</si>
  <si>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</si>
  <si>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</si>
  <si>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</si>
  <si>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</si>
  <si>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</si>
  <si>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</si>
  <si>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</si>
  <si>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</si>
  <si>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</si>
  <si>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</si>
  <si>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</si>
  <si>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</si>
  <si>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</si>
  <si>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</si>
  <si>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</si>
  <si>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</si>
  <si>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</si>
  <si>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</si>
  <si>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</si>
  <si>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</si>
  <si>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</si>
  <si>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</si>
  <si>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</si>
  <si>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</si>
  <si>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</si>
  <si>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</si>
  <si>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</si>
  <si>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</si>
  <si>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</si>
  <si>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</si>
  <si>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</si>
  <si>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</si>
  <si>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</si>
  <si>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</si>
  <si>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</si>
  <si>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</si>
  <si>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</si>
  <si>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</si>
  <si>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</si>
  <si>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</si>
  <si>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</si>
  <si>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</si>
  <si>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</si>
  <si>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</si>
  <si>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</si>
  <si>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</si>
  <si>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</si>
  <si>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</si>
  <si>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</si>
  <si>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</si>
  <si>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</si>
  <si>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</si>
  <si>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</si>
  <si>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</si>
  <si>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</si>
  <si>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</si>
  <si>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</si>
  <si>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</si>
  <si>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</si>
  <si>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</si>
  <si>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</si>
  <si>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</si>
  <si>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</si>
  <si>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</si>
  <si>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</si>
  <si>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</si>
  <si>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</si>
  <si>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</si>
  <si>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</si>
  <si>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</si>
  <si>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</si>
  <si>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</si>
  <si>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</si>
  <si>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</si>
  <si>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</si>
  <si>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</si>
  <si>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</si>
  <si>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</si>
  <si>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</si>
  <si>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</si>
  <si>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</si>
  <si>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</si>
  <si>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</si>
  <si>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</si>
  <si>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</si>
  <si>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</si>
  <si>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</si>
  <si>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</si>
  <si>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</si>
  <si>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</si>
  <si>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</si>
  <si>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</si>
  <si>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</si>
  <si>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</si>
  <si>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</si>
  <si>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</si>
  <si>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</si>
  <si>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</si>
  <si>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</si>
  <si>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</si>
  <si>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</si>
  <si>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</si>
  <si>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</si>
  <si>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</si>
  <si>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</si>
  <si>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</si>
  <si>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</si>
  <si>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</si>
  <si>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</si>
  <si>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</si>
  <si>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</si>
  <si>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</si>
  <si>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</si>
  <si>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</si>
  <si>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</si>
  <si>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</si>
  <si>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</si>
  <si>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</si>
  <si>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</si>
  <si>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</si>
  <si>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</si>
  <si>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</si>
  <si>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</si>
  <si>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</si>
  <si>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</si>
  <si>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</si>
  <si>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</si>
  <si>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</si>
  <si>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</si>
  <si>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</si>
  <si>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</si>
  <si>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</si>
  <si>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</si>
  <si>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</si>
  <si>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</si>
  <si>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</si>
  <si>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</si>
  <si>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</si>
  <si>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</si>
  <si>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</si>
  <si>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</si>
  <si>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</si>
  <si>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</si>
  <si>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</si>
  <si>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</si>
  <si>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</si>
  <si>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</si>
  <si>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</si>
  <si>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</si>
  <si>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</si>
  <si>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</si>
  <si>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</si>
  <si>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</si>
  <si>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</si>
  <si>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</si>
  <si>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</si>
  <si>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</si>
  <si>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</si>
  <si>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</si>
  <si>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</si>
  <si>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</si>
  <si>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</si>
  <si>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</si>
  <si>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</si>
  <si>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</si>
  <si>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</si>
  <si>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</si>
  <si>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</si>
  <si>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</si>
  <si>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</si>
  <si>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</si>
  <si>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</si>
  <si>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</si>
  <si>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</si>
  <si>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</si>
  <si>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</si>
  <si>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</si>
  <si>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</si>
  <si>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</si>
  <si>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</si>
  <si>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</si>
  <si>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</si>
  <si>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</si>
  <si>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</si>
  <si>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</si>
  <si>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</si>
  <si>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</si>
  <si>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</si>
  <si>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</si>
  <si>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</si>
  <si>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</si>
  <si>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</si>
  <si>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</si>
  <si>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</si>
  <si>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</si>
  <si>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</si>
  <si>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</si>
  <si>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</si>
  <si>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</si>
  <si>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</si>
  <si>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</si>
  <si>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</si>
  <si>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</si>
  <si>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</si>
  <si>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</si>
  <si>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</si>
  <si>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</si>
  <si>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</si>
  <si>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</si>
  <si>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</si>
  <si>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</si>
  <si>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</si>
  <si>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</si>
  <si>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</si>
  <si>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</si>
  <si>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</si>
  <si>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</si>
  <si>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</si>
  <si>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</si>
  <si>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</si>
  <si>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</si>
  <si>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</si>
  <si>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</si>
  <si>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</si>
  <si>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</si>
  <si>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</si>
  <si>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</si>
  <si>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</si>
  <si>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</si>
  <si>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</si>
  <si>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</si>
  <si>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</si>
  <si>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</si>
  <si>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</si>
  <si>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</si>
  <si>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</si>
  <si>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</si>
  <si>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</si>
  <si>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</si>
  <si>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</si>
  <si>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</si>
  <si>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</si>
  <si>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</si>
  <si>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</si>
  <si>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</si>
  <si>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</si>
  <si>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</si>
  <si>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</si>
  <si>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</si>
  <si>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</si>
  <si>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</si>
  <si>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</si>
  <si>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</si>
  <si>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</si>
  <si>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</si>
  <si>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</si>
  <si>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</si>
  <si>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</si>
  <si>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</si>
  <si>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</si>
  <si>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</si>
  <si>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</si>
  <si>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</si>
  <si>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</si>
  <si>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</si>
  <si>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</si>
  <si>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</si>
  <si>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</si>
  <si>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</si>
  <si>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</si>
  <si>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</si>
  <si>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</si>
  <si>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</si>
  <si>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</si>
  <si>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</si>
  <si>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</si>
  <si>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</si>
  <si>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</si>
  <si>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</si>
  <si>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</si>
  <si>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</si>
  <si>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</si>
  <si>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</si>
  <si>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</si>
  <si>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</si>
  <si>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</si>
  <si>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</si>
  <si>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</si>
  <si>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</si>
  <si>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</si>
  <si>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</si>
  <si>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</si>
  <si>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</si>
  <si>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</si>
  <si>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</si>
  <si>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</si>
  <si>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</si>
  <si>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</si>
  <si>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</si>
  <si>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</si>
  <si>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</si>
  <si>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</si>
  <si>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</si>
  <si>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</si>
  <si>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</si>
  <si>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</si>
  <si>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</si>
  <si>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</si>
  <si>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</si>
  <si>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</si>
  <si>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</si>
  <si>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</si>
  <si>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</si>
  <si>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</si>
  <si>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</si>
  <si>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</si>
  <si>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</si>
  <si>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</si>
  <si>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</si>
  <si>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</si>
  <si>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</si>
  <si>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</si>
  <si>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</si>
  <si>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</si>
  <si>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</si>
  <si>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</si>
  <si>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</si>
  <si>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</si>
  <si>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</si>
  <si>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</si>
  <si>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</si>
  <si>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</si>
  <si>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</si>
  <si>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</si>
  <si>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</si>
  <si>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</si>
  <si>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</si>
  <si>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</si>
  <si>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</si>
  <si>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</si>
  <si>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</si>
  <si>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</si>
  <si>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</si>
  <si>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</si>
  <si>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</si>
  <si>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</si>
  <si>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</si>
  <si>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</si>
  <si>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</si>
  <si>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</si>
  <si>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</si>
  <si>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</si>
  <si>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</si>
  <si>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</si>
  <si>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</si>
  <si>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</si>
  <si>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</si>
  <si>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</si>
  <si>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</si>
  <si>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</si>
  <si>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</si>
  <si>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</si>
  <si>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</si>
  <si>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</si>
  <si>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</si>
  <si>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</si>
  <si>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</si>
  <si>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</si>
  <si>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</si>
  <si>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</si>
  <si>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</si>
  <si>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</si>
  <si>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</si>
  <si>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</si>
  <si>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</si>
  <si>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</si>
  <si>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</si>
  <si>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</si>
  <si>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</si>
  <si>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</si>
  <si>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</si>
  <si>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</si>
  <si>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</si>
  <si>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</si>
  <si>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</si>
  <si>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</si>
  <si>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</si>
  <si>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</si>
  <si>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</si>
  <si>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</si>
  <si>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</si>
  <si>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</si>
  <si>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</si>
  <si>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</si>
  <si>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</si>
  <si>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</si>
  <si>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</si>
  <si>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</si>
  <si>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</si>
  <si>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</si>
  <si>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</si>
  <si>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</si>
  <si>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</si>
  <si>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</si>
  <si>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</si>
  <si>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</si>
  <si>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</si>
  <si>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</si>
  <si>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</si>
  <si>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</si>
  <si>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</si>
  <si>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</si>
  <si>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</si>
  <si>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</si>
  <si>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</si>
  <si>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</si>
  <si>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</si>
  <si>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</si>
  <si>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</si>
  <si>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</si>
  <si>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</si>
  <si>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</si>
  <si>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</si>
  <si>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</si>
  <si>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</si>
  <si>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</si>
  <si>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</si>
  <si>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</si>
  <si>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</si>
  <si>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</si>
  <si>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</si>
  <si>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</si>
  <si>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</si>
  <si>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</si>
  <si>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</si>
  <si>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</si>
  <si>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</si>
  <si>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</si>
  <si>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</si>
  <si>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</si>
  <si>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</si>
  <si>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</si>
  <si>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</si>
  <si>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</si>
  <si>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</si>
  <si>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</si>
  <si>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</si>
  <si>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</si>
  <si>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</si>
  <si>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</si>
  <si>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</si>
  <si>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</si>
  <si>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</si>
  <si>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</si>
  <si>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</si>
  <si>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</si>
  <si>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</si>
  <si>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</si>
  <si>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</si>
  <si>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</si>
  <si>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</si>
  <si>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</si>
  <si>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</si>
  <si>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</si>
  <si>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</si>
  <si>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</si>
  <si>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</si>
  <si>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</si>
  <si>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</si>
  <si>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</si>
  <si>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</si>
  <si>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</si>
  <si>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</si>
  <si>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</si>
  <si>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</si>
  <si>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</si>
  <si>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</si>
  <si>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</si>
  <si>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</si>
  <si>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</si>
  <si>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</si>
  <si>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</si>
  <si>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</si>
  <si>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</si>
  <si>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</si>
  <si>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</si>
  <si>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</si>
  <si>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</si>
  <si>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</si>
  <si>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</si>
  <si>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</si>
  <si>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</si>
  <si>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</si>
  <si>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</si>
  <si>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</si>
  <si>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</si>
  <si>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</si>
  <si>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</si>
  <si>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</si>
  <si>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</si>
  <si>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</si>
  <si>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</si>
  <si>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</si>
  <si>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</si>
  <si>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</si>
  <si>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</si>
  <si>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</si>
  <si>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</si>
  <si>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</si>
  <si>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</si>
  <si>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</si>
  <si>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</si>
  <si>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</si>
  <si>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</si>
  <si>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</si>
  <si>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</si>
  <si>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</si>
  <si>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</si>
  <si>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</si>
  <si>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</si>
  <si>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</si>
  <si>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</si>
  <si>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</si>
  <si>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</si>
  <si>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</si>
  <si>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</si>
  <si>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</si>
  <si>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</si>
  <si>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</si>
  <si>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</si>
  <si>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</si>
  <si>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</si>
  <si>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</si>
  <si>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</si>
  <si>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</si>
  <si>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</si>
  <si>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</si>
  <si>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</si>
  <si>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</si>
  <si>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</si>
  <si>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</si>
  <si>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</si>
  <si>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</si>
  <si>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</si>
  <si>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</si>
  <si>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</si>
  <si>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</si>
  <si>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</si>
  <si>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</si>
  <si>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</si>
  <si>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</si>
  <si>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</si>
  <si>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</si>
  <si>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</si>
  <si>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</si>
  <si>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</si>
  <si>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</si>
  <si>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</si>
  <si>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</si>
  <si>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</si>
  <si>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</si>
  <si>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</si>
  <si>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</si>
  <si>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</si>
  <si>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</si>
  <si>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</si>
  <si>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</si>
  <si>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</si>
  <si>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</si>
  <si>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</si>
  <si>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</si>
  <si>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</si>
  <si>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</si>
  <si>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</si>
  <si>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</si>
  <si>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</si>
  <si>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</si>
  <si>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</si>
  <si>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</si>
  <si>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</si>
  <si>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</si>
  <si>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</si>
  <si>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</si>
  <si>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</si>
  <si>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</si>
  <si>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</si>
  <si>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</si>
  <si>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</si>
  <si>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</si>
  <si>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</si>
  <si>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</si>
  <si>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</si>
  <si>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</si>
  <si>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</si>
  <si>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</si>
  <si>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</si>
  <si>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</si>
  <si>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</si>
  <si>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</si>
  <si>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</si>
  <si>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</si>
  <si>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</si>
  <si>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</si>
  <si>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</si>
  <si>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</si>
  <si>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</si>
  <si>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</si>
  <si>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</si>
  <si>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</si>
  <si>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</si>
  <si>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</si>
  <si>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</si>
  <si>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</si>
  <si>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</si>
  <si>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</si>
  <si>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</si>
  <si>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</si>
  <si>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</si>
  <si>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</si>
  <si>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</si>
  <si>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</si>
  <si>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</si>
  <si>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</si>
  <si>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</si>
  <si>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</si>
  <si>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</si>
  <si>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</si>
  <si>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</si>
  <si>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</si>
  <si>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</si>
  <si>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</si>
  <si>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</si>
  <si>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</si>
  <si>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</si>
  <si>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</si>
  <si>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</si>
  <si>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</si>
  <si>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</si>
  <si>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</si>
  <si>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</si>
  <si>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</si>
  <si>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</si>
  <si>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</si>
  <si>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</si>
  <si>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</si>
  <si>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</si>
  <si>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</si>
  <si>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</si>
  <si>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</si>
  <si>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</si>
  <si>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</si>
  <si>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</si>
  <si>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</si>
  <si>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</si>
  <si>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</si>
  <si>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</si>
  <si>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</si>
  <si>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</si>
  <si>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</si>
  <si>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</si>
  <si>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</si>
  <si>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</si>
  <si>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</si>
  <si>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</si>
  <si>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</si>
  <si>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</si>
  <si>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</si>
  <si>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</si>
  <si>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</si>
  <si>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</si>
  <si>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</si>
  <si>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</si>
  <si>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</si>
  <si>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</si>
  <si>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</si>
  <si>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</si>
  <si>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</si>
  <si>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</si>
  <si>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</si>
  <si>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</si>
  <si>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</si>
  <si>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</si>
  <si>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</si>
  <si>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</si>
  <si>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</si>
  <si>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</si>
  <si>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</si>
  <si>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</si>
  <si>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</si>
  <si>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</si>
  <si>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</si>
  <si>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</si>
  <si>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</si>
  <si>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</si>
  <si>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</si>
  <si>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</si>
  <si>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</si>
  <si>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</si>
  <si>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</si>
  <si>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</si>
  <si>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</si>
  <si>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</si>
  <si>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</si>
  <si>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</si>
  <si>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</si>
  <si>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</si>
  <si>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</si>
  <si>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</si>
  <si>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</si>
  <si>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</si>
  <si>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</si>
  <si>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</si>
  <si>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</si>
  <si>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</si>
  <si>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</si>
  <si>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</si>
  <si>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</si>
  <si>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</si>
  <si>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</si>
  <si>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</si>
  <si>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</si>
  <si>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</si>
  <si>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</si>
  <si>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</si>
  <si>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</si>
  <si>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</si>
  <si>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</si>
  <si>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</si>
  <si>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</si>
  <si>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</si>
  <si>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</si>
  <si>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</si>
  <si>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</si>
  <si>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</si>
  <si>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</si>
  <si>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</si>
  <si>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</si>
  <si>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</si>
  <si>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</si>
  <si>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</si>
  <si>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</si>
  <si>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</si>
  <si>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</si>
  <si>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</si>
  <si>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</si>
  <si>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</si>
  <si>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</si>
  <si>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</si>
  <si>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</si>
  <si>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</si>
  <si>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</si>
  <si>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</si>
  <si>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</si>
  <si>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</si>
  <si>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</si>
  <si>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</si>
  <si>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</si>
  <si>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</si>
  <si>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</si>
  <si>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</si>
  <si>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</si>
  <si>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</si>
  <si>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</si>
  <si>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</si>
  <si>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</si>
  <si>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</si>
  <si>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</si>
  <si>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</si>
  <si>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</si>
  <si>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</si>
  <si>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</si>
  <si>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</si>
  <si>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</si>
  <si>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</si>
  <si>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</si>
  <si>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</si>
  <si>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</si>
  <si>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</si>
  <si>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</si>
  <si>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</si>
  <si>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</si>
  <si>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</si>
  <si>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</si>
  <si>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</si>
  <si>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</si>
  <si>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</si>
  <si>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</si>
  <si>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</si>
  <si>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</si>
  <si>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</si>
  <si>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</si>
  <si>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</si>
  <si>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</si>
  <si>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</si>
  <si>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</si>
  <si>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</si>
  <si>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</si>
  <si>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</si>
  <si>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</si>
  <si>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</si>
  <si>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</si>
  <si>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</si>
  <si>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</si>
  <si>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</si>
  <si>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</si>
  <si>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</si>
  <si>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</si>
  <si>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</si>
  <si>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</si>
  <si>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</si>
  <si>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</si>
  <si>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</si>
  <si>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</si>
  <si>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</si>
  <si>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</si>
  <si>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</si>
  <si>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</si>
  <si>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</si>
  <si>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</si>
  <si>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</si>
  <si>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</si>
  <si>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</si>
  <si>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</si>
  <si>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</si>
  <si>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</si>
  <si>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</si>
  <si>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</si>
  <si>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</si>
  <si>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</si>
  <si>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</si>
  <si>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</si>
  <si>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</si>
  <si>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</si>
  <si>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</si>
  <si>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</si>
  <si>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</si>
  <si>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</si>
  <si>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</si>
  <si>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</si>
  <si>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</si>
  <si>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</si>
  <si>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</si>
  <si>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</si>
  <si>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</si>
  <si>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</si>
  <si>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</si>
  <si>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</si>
  <si>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</si>
  <si>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</si>
  <si>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</si>
  <si>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</si>
  <si>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</si>
  <si>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</si>
  <si>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</si>
  <si>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</si>
  <si>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</si>
  <si>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</si>
  <si>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</si>
  <si>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</si>
  <si>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</si>
  <si>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</si>
  <si>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</si>
  <si>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</si>
  <si>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</si>
  <si>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</si>
  <si>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</si>
  <si>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</si>
  <si>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</si>
  <si>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</si>
  <si>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</si>
  <si>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</si>
  <si>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</si>
  <si>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</si>
  <si>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</si>
  <si>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</si>
  <si>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</si>
  <si>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</si>
  <si>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</si>
  <si>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</si>
  <si>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</si>
  <si>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</si>
  <si>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</si>
  <si>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</si>
  <si>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</si>
  <si>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</si>
  <si>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</si>
  <si>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</si>
  <si>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</si>
  <si>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</si>
  <si>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</si>
  <si>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</si>
  <si>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</si>
  <si>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</si>
  <si>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</si>
  <si>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</si>
  <si>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</si>
  <si>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</si>
  <si>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</si>
  <si>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</si>
  <si>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</si>
  <si>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</si>
  <si>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</si>
  <si>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</si>
  <si>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</si>
  <si>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</si>
  <si>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</si>
  <si>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</si>
  <si>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</si>
  <si>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</si>
  <si>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</si>
  <si>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</si>
  <si>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</si>
  <si>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</si>
  <si>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</si>
  <si>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</si>
  <si>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</si>
  <si>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</si>
  <si>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</si>
  <si>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</si>
  <si>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</si>
  <si>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</si>
  <si>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</si>
  <si>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</si>
  <si>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</si>
  <si>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</si>
  <si>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</si>
  <si>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</si>
  <si>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</si>
  <si>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</si>
  <si>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</si>
  <si>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</si>
  <si>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</si>
  <si>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</si>
  <si>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</si>
  <si>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</si>
  <si>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</si>
  <si>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</si>
  <si>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</si>
  <si>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</si>
  <si>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</si>
  <si>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</si>
  <si>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</si>
  <si>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</si>
  <si>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</si>
  <si>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</si>
  <si>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</si>
  <si>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</si>
  <si>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</si>
  <si>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</si>
  <si>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</si>
  <si>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</si>
  <si>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</si>
  <si>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</si>
  <si>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</si>
  <si>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</si>
  <si>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</si>
  <si>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</si>
  <si>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</si>
  <si>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</si>
  <si>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</si>
  <si>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</si>
  <si>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</si>
  <si>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</si>
  <si>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</si>
  <si>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</si>
  <si>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</si>
  <si>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</si>
  <si>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</si>
  <si>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</si>
  <si>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</si>
  <si>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</si>
  <si>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</si>
  <si>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</si>
  <si>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</si>
  <si>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</si>
  <si>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</si>
  <si>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</si>
  <si>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</si>
  <si>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</si>
  <si>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</si>
  <si>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</si>
  <si>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</si>
  <si>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</si>
  <si>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</si>
  <si>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</si>
  <si>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</si>
  <si>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</si>
  <si>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</si>
  <si>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</si>
  <si>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</si>
  <si>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</si>
  <si>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</si>
  <si>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</si>
  <si>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</si>
  <si>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</si>
  <si>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</si>
  <si>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</si>
  <si>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</si>
  <si>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</si>
  <si>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</si>
  <si>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</si>
  <si>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</si>
  <si>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</si>
  <si>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</si>
  <si>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</si>
  <si>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</si>
  <si>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</si>
  <si>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</si>
  <si>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</si>
  <si>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</si>
  <si>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</si>
  <si>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</si>
  <si>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</si>
  <si>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</si>
  <si>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</si>
  <si>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</si>
  <si>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</si>
  <si>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</si>
  <si>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</si>
  <si>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</si>
  <si>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</si>
  <si>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</si>
  <si>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</si>
  <si>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</si>
  <si>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</si>
  <si>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</si>
  <si>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</si>
  <si>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</si>
  <si>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</si>
  <si>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</si>
  <si>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</si>
  <si>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</si>
  <si>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</si>
  <si>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</si>
  <si>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</si>
  <si>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</si>
  <si>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</si>
  <si>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</si>
  <si>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</si>
  <si>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</si>
  <si>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</si>
  <si>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</si>
  <si>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</si>
  <si>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</si>
  <si>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</si>
  <si>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</si>
  <si>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</si>
  <si>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</si>
  <si>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</si>
  <si>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</si>
  <si>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</si>
  <si>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</si>
  <si>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</si>
  <si>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</si>
  <si>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</si>
  <si>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</si>
  <si>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</si>
  <si>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</si>
  <si>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</si>
  <si>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</si>
  <si>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</si>
  <si>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</si>
  <si>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</si>
  <si>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</si>
  <si>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</si>
  <si>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</si>
  <si>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</si>
  <si>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</si>
  <si>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</si>
  <si>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</si>
  <si>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</si>
  <si>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</si>
  <si>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</si>
  <si>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</si>
  <si>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</si>
  <si>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</si>
  <si>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</si>
  <si>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</si>
  <si>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</si>
  <si>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</si>
  <si>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</si>
  <si>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</si>
  <si>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</si>
  <si>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</si>
  <si>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</si>
  <si>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</si>
  <si>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</si>
  <si>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</si>
  <si>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</si>
  <si>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</si>
  <si>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</si>
  <si>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</si>
  <si>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</si>
  <si>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</si>
  <si>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</si>
  <si>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</si>
  <si>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</si>
  <si>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</si>
  <si>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</si>
  <si>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</si>
  <si>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</si>
  <si>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</si>
  <si>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</si>
  <si>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</si>
  <si>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</si>
  <si>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</si>
  <si>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</si>
  <si>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</si>
  <si>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</si>
  <si>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</si>
  <si>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</si>
  <si>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</si>
  <si>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</si>
  <si>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</si>
  <si>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</si>
  <si>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</si>
  <si>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</si>
  <si>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</si>
  <si>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</si>
  <si>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</si>
  <si>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</si>
  <si>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</si>
  <si>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</si>
  <si>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</si>
  <si>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</si>
  <si>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</si>
  <si>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</si>
  <si>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</si>
  <si>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</si>
  <si>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</si>
  <si>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</si>
  <si>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</si>
  <si>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</si>
  <si>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</si>
  <si>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</si>
  <si>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</si>
  <si>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</si>
  <si>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</si>
  <si>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</si>
  <si>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</si>
  <si>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</si>
  <si>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</si>
  <si>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</si>
  <si>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</si>
  <si>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</si>
  <si>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</si>
  <si>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</si>
  <si>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</si>
  <si>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</si>
  <si>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</si>
  <si>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</si>
  <si>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</si>
  <si>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</si>
  <si>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</si>
  <si>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</si>
  <si>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</si>
  <si>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</si>
  <si>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</si>
  <si>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</si>
  <si>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</si>
  <si>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</si>
  <si>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</si>
  <si>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</si>
  <si>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</si>
  <si>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</si>
  <si>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</si>
  <si>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</si>
  <si>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</si>
  <si>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</si>
  <si>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</si>
  <si>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</si>
  <si>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</si>
  <si>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</si>
  <si>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</si>
  <si>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</si>
  <si>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</si>
  <si>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</si>
  <si>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</si>
  <si>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</si>
  <si>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</si>
  <si>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</si>
  <si>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</si>
  <si>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</si>
  <si>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</si>
  <si>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</si>
  <si>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</si>
  <si>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</si>
  <si>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</si>
  <si>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</si>
  <si>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</si>
  <si>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</si>
  <si>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</si>
  <si>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</si>
  <si>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</si>
  <si>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</si>
  <si>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</si>
  <si>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</si>
  <si>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</si>
  <si>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</si>
  <si>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</si>
  <si>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</si>
  <si>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</si>
  <si>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</si>
  <si>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</si>
  <si>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</si>
  <si>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</si>
  <si>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</si>
  <si>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</si>
  <si>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</si>
  <si>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</si>
  <si>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</si>
  <si>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</si>
  <si>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</si>
  <si>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</si>
  <si>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</si>
  <si>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</si>
  <si>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</si>
  <si>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</si>
  <si>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</si>
  <si>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</si>
  <si>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</si>
  <si>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</si>
  <si>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</si>
  <si>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</si>
  <si>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</si>
  <si>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</si>
  <si>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</si>
  <si>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</si>
  <si>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</si>
  <si>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</si>
  <si>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</si>
  <si>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</si>
  <si>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</si>
  <si>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</si>
  <si>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</si>
  <si>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</si>
  <si>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</si>
  <si>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</si>
  <si>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</si>
  <si>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</si>
  <si>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</si>
  <si>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</si>
  <si>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</si>
  <si>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</si>
  <si>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</si>
  <si>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</si>
  <si>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</si>
  <si>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</si>
  <si>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</si>
  <si>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</si>
  <si>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</si>
  <si>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</si>
  <si>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</si>
  <si>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</si>
  <si>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</si>
  <si>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</si>
  <si>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</si>
  <si>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</si>
  <si>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</si>
  <si>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</si>
  <si>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</si>
  <si>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</si>
  <si>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</si>
  <si>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</si>
  <si>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</si>
  <si>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</si>
  <si>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</si>
  <si>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</si>
  <si>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</si>
  <si>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</si>
  <si>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</si>
  <si>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</si>
  <si>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</si>
  <si>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</si>
  <si>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</si>
  <si>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</si>
  <si>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</si>
  <si>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</si>
  <si>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</si>
  <si>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</si>
  <si>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</si>
  <si>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</si>
  <si>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</si>
  <si>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</si>
  <si>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</si>
  <si>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</si>
  <si>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</si>
  <si>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</si>
  <si>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</si>
  <si>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</si>
  <si>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</si>
  <si>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</si>
  <si>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</si>
  <si>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</si>
  <si>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</si>
  <si>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</si>
  <si>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</si>
  <si>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</si>
  <si>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</si>
  <si>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</si>
  <si>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</si>
  <si>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</si>
  <si>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</si>
  <si>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</si>
  <si>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</si>
  <si>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</si>
  <si>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</si>
  <si>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</si>
  <si>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</si>
  <si>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</si>
  <si>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</si>
  <si>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</si>
  <si>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</si>
  <si>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</si>
  <si>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</si>
  <si>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</si>
  <si>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</si>
  <si>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</si>
  <si>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</si>
  <si>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</si>
  <si>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</si>
  <si>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</si>
  <si>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</si>
  <si>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</si>
  <si>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</si>
  <si>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</si>
  <si>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</si>
  <si>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</si>
  <si>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</si>
  <si>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</si>
  <si>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</si>
  <si>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</si>
  <si>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</si>
  <si>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</si>
  <si>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</si>
  <si>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</si>
  <si>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</si>
  <si>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</si>
  <si>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</si>
  <si>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</si>
  <si>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</si>
  <si>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</si>
  <si>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</si>
  <si>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</si>
  <si>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</si>
  <si>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</si>
  <si>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</si>
  <si>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</si>
  <si>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</si>
  <si>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</si>
  <si>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</si>
  <si>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</si>
  <si>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</si>
  <si>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</si>
  <si>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</si>
  <si>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</si>
  <si>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</si>
  <si>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</si>
  <si>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</si>
  <si>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</si>
  <si>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</si>
  <si>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</si>
  <si>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</si>
  <si>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</si>
  <si>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</si>
  <si>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</si>
  <si>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</si>
  <si>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</si>
  <si>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</si>
  <si>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</si>
  <si>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</si>
  <si>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</si>
  <si>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</si>
  <si>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</si>
  <si>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</si>
  <si>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</si>
  <si>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</si>
  <si>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</si>
  <si>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</si>
  <si>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</si>
  <si>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</si>
  <si>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</si>
  <si>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</si>
  <si>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</si>
  <si>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</si>
  <si>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</si>
  <si>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</si>
  <si>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</si>
  <si>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</si>
  <si>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</si>
  <si>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</si>
  <si>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</si>
  <si>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</si>
  <si>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</si>
  <si>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</si>
  <si>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</si>
  <si>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</si>
  <si>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</si>
  <si>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</si>
  <si>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</si>
  <si>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</si>
  <si>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</si>
  <si>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</si>
  <si>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</si>
  <si>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</si>
  <si>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</si>
  <si>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</si>
  <si>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</si>
  <si>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</si>
  <si>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</si>
  <si>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</si>
  <si>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</si>
  <si>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</si>
  <si>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</si>
  <si>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</si>
  <si>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</si>
  <si>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</si>
  <si>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</si>
  <si>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</si>
  <si>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</si>
  <si>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</si>
  <si>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</si>
  <si>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</si>
  <si>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</si>
  <si>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</si>
  <si>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</si>
  <si>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</si>
  <si>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</si>
  <si>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</si>
  <si>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</si>
  <si>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</si>
  <si>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</si>
  <si>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</si>
  <si>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</si>
  <si>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</si>
  <si>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</si>
  <si>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</si>
  <si>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</si>
  <si>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</si>
  <si>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</si>
  <si>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</si>
  <si>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</si>
  <si>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</si>
  <si>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</si>
  <si>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</si>
  <si>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</si>
  <si>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</si>
  <si>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</si>
  <si>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</si>
  <si>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</si>
  <si>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</si>
  <si>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</si>
  <si>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</si>
  <si>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</si>
  <si>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</si>
  <si>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</si>
  <si>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</si>
  <si>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</si>
  <si>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</si>
  <si>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</si>
  <si>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</si>
  <si>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</si>
  <si>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</si>
  <si>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</si>
  <si>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</si>
  <si>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</si>
  <si>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</si>
  <si>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</si>
  <si>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</si>
  <si>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</si>
  <si>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</si>
  <si>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</si>
  <si>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</si>
  <si>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</si>
  <si>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</si>
  <si>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</si>
  <si>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</si>
  <si>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</si>
  <si>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</si>
  <si>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</si>
  <si>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</si>
  <si>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</si>
  <si>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</si>
  <si>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</si>
  <si>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</si>
  <si>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</si>
  <si>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</si>
  <si>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</si>
  <si>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</si>
  <si>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</si>
  <si>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</si>
  <si>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</si>
  <si>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</si>
  <si>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</si>
  <si>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</si>
  <si>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</si>
  <si>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</si>
  <si>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</si>
  <si>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</si>
  <si>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</si>
  <si>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</si>
  <si>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</si>
  <si>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</si>
  <si>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</si>
  <si>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</si>
  <si>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</si>
  <si>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</si>
  <si>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</si>
  <si>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</si>
  <si>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</si>
  <si>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</si>
  <si>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</si>
  <si>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</si>
  <si>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</si>
  <si>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</si>
  <si>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</si>
  <si>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</si>
  <si>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</si>
  <si>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</si>
  <si>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</si>
  <si>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</si>
  <si>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</si>
  <si>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</si>
  <si>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</si>
  <si>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</si>
  <si>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</si>
  <si>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</si>
  <si>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</si>
  <si>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</si>
  <si>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</si>
  <si>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</si>
  <si>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</si>
  <si>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</si>
  <si>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</si>
  <si>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</si>
  <si>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</si>
  <si>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</si>
  <si>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</si>
  <si>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</si>
  <si>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</si>
  <si>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</si>
  <si>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</si>
  <si>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</si>
  <si>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</si>
  <si>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</si>
  <si>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</si>
  <si>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</si>
  <si>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</si>
  <si>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</si>
  <si>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</si>
  <si>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</si>
  <si>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</si>
  <si>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</si>
  <si>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</si>
  <si>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</si>
  <si>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</si>
  <si>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</si>
  <si>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</si>
  <si>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</si>
  <si>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</si>
  <si>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</si>
  <si>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</si>
  <si>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</si>
  <si>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</si>
  <si>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</si>
  <si>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</si>
  <si>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</si>
  <si>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</si>
  <si>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</si>
  <si>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</si>
  <si>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</si>
  <si>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</si>
  <si>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</si>
  <si>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</si>
  <si>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</si>
  <si>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</si>
  <si>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</si>
  <si>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</si>
  <si>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</si>
  <si>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</si>
  <si>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</si>
  <si>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</si>
  <si>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</si>
  <si>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</si>
  <si>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</si>
  <si>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</si>
  <si>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</si>
  <si>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</si>
  <si>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</si>
  <si>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</si>
  <si>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</si>
  <si>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</si>
  <si>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</si>
  <si>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</si>
  <si>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</si>
  <si>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</si>
  <si>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</si>
  <si>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</si>
  <si>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</si>
  <si>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</si>
  <si>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</si>
  <si>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</si>
  <si>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</si>
  <si>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</si>
  <si>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</si>
  <si>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</si>
  <si>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</si>
  <si>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</si>
  <si>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</si>
  <si>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</si>
  <si>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</si>
  <si>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</si>
  <si>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</si>
  <si>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</si>
  <si>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</si>
  <si>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</si>
  <si>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</si>
  <si>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</si>
  <si>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</si>
  <si>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</si>
  <si>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</si>
  <si>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</si>
  <si>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</si>
  <si>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</si>
  <si>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</si>
  <si>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</si>
  <si>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</si>
  <si>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</si>
  <si>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</si>
  <si>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</si>
  <si>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</si>
  <si>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</si>
  <si>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</si>
  <si>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</si>
  <si>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</si>
  <si>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</si>
  <si>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</si>
  <si>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</si>
  <si>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</si>
  <si>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</si>
  <si>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</si>
  <si>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</si>
  <si>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</si>
  <si>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</si>
  <si>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</si>
  <si>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</si>
  <si>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</si>
  <si>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</si>
  <si>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</si>
  <si>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</si>
  <si>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</si>
  <si>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</si>
  <si>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</si>
  <si>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</si>
  <si>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</si>
  <si>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</si>
  <si>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</si>
  <si>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</si>
  <si>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</si>
  <si>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</si>
  <si>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</si>
  <si>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</si>
  <si>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</si>
  <si>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</si>
  <si>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</si>
  <si>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</si>
  <si>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</si>
  <si>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</si>
  <si>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</si>
  <si>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</si>
  <si>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</si>
  <si>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</si>
  <si>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</si>
  <si>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</si>
  <si>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</si>
  <si>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</si>
  <si>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</si>
  <si>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</si>
  <si>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</si>
  <si>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</si>
  <si>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</si>
  <si>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</si>
  <si>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</si>
  <si>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</si>
  <si>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</si>
  <si>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</si>
  <si>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</si>
  <si>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</si>
  <si>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</si>
  <si>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</si>
  <si>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</si>
  <si>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</si>
  <si>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</si>
  <si>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</si>
  <si>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</si>
  <si>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</si>
  <si>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</si>
  <si>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</si>
  <si>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</si>
  <si>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</si>
  <si>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</si>
  <si>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</si>
  <si>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</si>
  <si>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</si>
  <si>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</si>
  <si>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</si>
  <si>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</si>
  <si>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</si>
  <si>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</si>
  <si>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</si>
  <si>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</si>
  <si>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</si>
  <si>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</si>
  <si>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</si>
  <si>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</si>
  <si>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</si>
  <si>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</si>
  <si>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</si>
  <si>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</si>
  <si>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</si>
  <si>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</si>
  <si>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</si>
  <si>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</si>
  <si>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</si>
  <si>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</si>
  <si>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</si>
  <si>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</si>
  <si>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</si>
  <si>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</si>
  <si>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</si>
  <si>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</si>
  <si>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</si>
  <si>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</si>
  <si>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</si>
  <si>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</si>
  <si>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</si>
  <si>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</si>
  <si>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</si>
  <si>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</si>
  <si>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</si>
  <si>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</si>
  <si>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</si>
  <si>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</si>
  <si>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</si>
  <si>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</si>
  <si>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</si>
  <si>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</si>
  <si>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</si>
  <si>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</si>
  <si>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</si>
  <si>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</si>
  <si>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</si>
  <si>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</si>
  <si>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</si>
  <si>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</si>
  <si>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</si>
  <si>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</si>
  <si>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</si>
  <si>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</si>
  <si>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</si>
  <si>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</si>
  <si>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</si>
  <si>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</si>
  <si>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</si>
  <si>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</si>
  <si>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</si>
  <si>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</si>
  <si>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</si>
  <si>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</si>
  <si>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</si>
  <si>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</si>
  <si>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</si>
  <si>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</si>
  <si>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</si>
  <si>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</si>
  <si>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</si>
  <si>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</si>
  <si>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</si>
  <si>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</si>
  <si>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</si>
  <si>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</si>
  <si>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</si>
  <si>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</si>
  <si>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</si>
  <si>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</si>
  <si>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</si>
  <si>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</si>
  <si>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</si>
  <si>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</si>
  <si>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</si>
  <si>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</si>
  <si>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</si>
  <si>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</si>
  <si>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</si>
  <si>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</si>
  <si>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</si>
  <si>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</si>
  <si>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</si>
  <si>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</si>
  <si>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</si>
  <si>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</si>
  <si>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</si>
  <si>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</si>
  <si>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</si>
  <si>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</si>
  <si>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</si>
  <si>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</si>
  <si>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</si>
  <si>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</si>
  <si>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</si>
  <si>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</si>
  <si>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</si>
  <si>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</si>
  <si>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</si>
  <si>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</si>
  <si>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</si>
  <si>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</si>
  <si>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</si>
  <si>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</si>
  <si>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</si>
  <si>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</si>
  <si>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</si>
  <si>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</si>
  <si>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</si>
  <si>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</si>
  <si>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</si>
  <si>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GR 06</t>
  </si>
  <si>
    <t>GR 07</t>
  </si>
  <si>
    <t>GR 08</t>
  </si>
  <si>
    <t>GR 09</t>
  </si>
  <si>
    <t>GR 10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</si>
  <si>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</si>
  <si>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</si>
  <si>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</si>
  <si>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</si>
  <si>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</si>
  <si>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</si>
  <si>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</si>
  <si>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</si>
  <si>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</si>
  <si>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</si>
  <si>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</si>
  <si>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</si>
  <si>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</si>
  <si>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</si>
  <si>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</si>
  <si>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</si>
  <si>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</si>
  <si>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</si>
  <si>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</si>
  <si>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</si>
  <si>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</si>
  <si>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</si>
  <si>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</si>
  <si>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</si>
  <si>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</si>
  <si>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</si>
  <si>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</si>
  <si>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</si>
  <si>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</si>
  <si>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</si>
  <si>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</si>
  <si>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</si>
  <si>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</si>
  <si>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</si>
  <si>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</si>
  <si>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</si>
  <si>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</si>
  <si>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</si>
  <si>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</si>
  <si>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</si>
  <si>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</si>
  <si>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</si>
  <si>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</si>
  <si>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</si>
  <si>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</si>
  <si>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</si>
  <si>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</si>
  <si>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</si>
  <si>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</si>
  <si>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</si>
  <si>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</si>
  <si>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</si>
  <si>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</si>
  <si>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</si>
  <si>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</si>
  <si>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</si>
  <si>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</si>
  <si>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</si>
  <si>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</si>
  <si>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</si>
  <si>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</si>
  <si>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</si>
  <si>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</si>
  <si>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</si>
  <si>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</si>
  <si>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</si>
  <si>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</si>
  <si>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</si>
  <si>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</si>
  <si>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</si>
  <si>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</si>
  <si>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</si>
  <si>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Delitos sexuales</t>
  </si>
  <si>
    <t>Estupro-270102001</t>
  </si>
  <si>
    <t>270102001estupro</t>
  </si>
  <si>
    <t>Violación-270102002</t>
  </si>
  <si>
    <t>270102002violacion</t>
  </si>
  <si>
    <t>Abuso Sexual (Sólo Crimen)-270102003</t>
  </si>
  <si>
    <t>270102003abuso_sexual_(solo_crimen)</t>
  </si>
  <si>
    <t>Abuso Sexual Adulto-270102004</t>
  </si>
  <si>
    <t>270102004abuso_sexual_adulto</t>
  </si>
  <si>
    <t>Abuso Sexual Calificado c/Introduccion Objetos O Uso Animal-270102005</t>
  </si>
  <si>
    <t>270102005abuso_sexual_calificado_c/introduccion_objetos_o_uso_animal</t>
  </si>
  <si>
    <t>Abuso Sexual Con Contacto De Menor De 14 Años-270102006</t>
  </si>
  <si>
    <t>270102006abuso_sexual_con_contacto_de_menor_de_14_años</t>
  </si>
  <si>
    <t>Abuso Sexual De 14 Años A Menor De 18 Años Con Circunstancia Estupro-270102007</t>
  </si>
  <si>
    <t>270102007abuso_sexual_de_14_años_a_menor_de_18_años_con_circunstancia_estupro</t>
  </si>
  <si>
    <t>Abuso Sexual De Mayor De 14 (Con Circunstancias De Violación)-270102008</t>
  </si>
  <si>
    <t>270102008abuso_sexual_de_mayor_de_14_(con_circunstancias_de_violacion)</t>
  </si>
  <si>
    <t>Abuso Sexual Mayor 14 /Sorpresa Sin Consentimiento-270102009</t>
  </si>
  <si>
    <t>270102009abuso_sexual_mayor_14_/sorpresa_sin_consentimiento</t>
  </si>
  <si>
    <t>Abuso Sexual Sin Contacto-270102010</t>
  </si>
  <si>
    <t>270102010abuso_sexual_sin_contacto</t>
  </si>
  <si>
    <t>Delitos De Signifación Sexual-270102011</t>
  </si>
  <si>
    <t>270102011delitos_de_signifacion_sexual</t>
  </si>
  <si>
    <t>Producción De Material Pornógrafico Utilizando Menores 18 Años-270102012</t>
  </si>
  <si>
    <t>270102012produccion_de_material_pornografico_utilizando_menores_18_años</t>
  </si>
  <si>
    <t>Promover O Facilitar Prostitucion De Menores-270102013</t>
  </si>
  <si>
    <t>270102013promover_o_facilitar_prostitucion_de_menores</t>
  </si>
  <si>
    <t>Violación De Mayor De 14 Años-270102014</t>
  </si>
  <si>
    <t>270102014violacion_de_mayor_de_14_años</t>
  </si>
  <si>
    <t>Violación De Menor De 14 Años-270102015</t>
  </si>
  <si>
    <t>270102015violacion_de_menor_de_14_años</t>
  </si>
  <si>
    <t>Acoso Sexual Lugares Públicos /Libre Acceso Público-270102016</t>
  </si>
  <si>
    <t>270102016acoso_sexual_lugares_publicos_/libre_acceso_publico</t>
  </si>
  <si>
    <t>Violación Con Homicidio O Femicidio-270102017</t>
  </si>
  <si>
    <t>270102017violacion_con_homicidio_o_femicidio</t>
  </si>
  <si>
    <t>Difusión De Material Pornográfico-270102018</t>
  </si>
  <si>
    <t>270102018difusion_de_material_pornografico</t>
  </si>
  <si>
    <t>Delitos violentos</t>
  </si>
  <si>
    <t>Femicidio-270103001</t>
  </si>
  <si>
    <t>270103001femicidio</t>
  </si>
  <si>
    <t>Femicidio Intimo-270103002</t>
  </si>
  <si>
    <t>270103002femicidio_intimo</t>
  </si>
  <si>
    <t>Secuestro Con Violación-270103003</t>
  </si>
  <si>
    <t>270103003secuestro_con_violacion</t>
  </si>
  <si>
    <t>Secuestro Con Homicidio, Violación O Lesiones-270103004</t>
  </si>
  <si>
    <t>270103004secuestro_con_homicidio,_violacion_o_lesiones</t>
  </si>
  <si>
    <t>Tortura Con Violación, Abuso Sexual Agravado/Otros-270103005</t>
  </si>
  <si>
    <t>270103005tortura_con_violacion,_abuso_sexual_agravado/otros</t>
  </si>
  <si>
    <t>Femicidio No Íntimo-270103006</t>
  </si>
  <si>
    <t>270103006femicidio_no_intimo</t>
  </si>
  <si>
    <t>Maltrato Habitual (Violencia Intrafamiliar)-270104001</t>
  </si>
  <si>
    <t>270104001maltrato_habitual_(violencia_intrafamiliar)</t>
  </si>
  <si>
    <t>Aborto Cometido Por Facultativo Por Causales No Reguladas-270105001</t>
  </si>
  <si>
    <t>270105001aborto_cometido_por_facultativo_por_causales_no_reguladas</t>
  </si>
  <si>
    <t>Aborto Consentido Causales No Reguladas-270105002</t>
  </si>
  <si>
    <t>270105002aborto_consentido_causales_no_reguladas</t>
  </si>
  <si>
    <t>Aborto Sin Consentimiento-270105003</t>
  </si>
  <si>
    <t>270105003aborto_sin_consentimiento</t>
  </si>
  <si>
    <t>Infracciones A La Ley De Identidad De Género-270106001</t>
  </si>
  <si>
    <t>270106001infracciones_a_la_ley_de_identidad_de_genero</t>
  </si>
  <si>
    <t>Acoso Laboral</t>
  </si>
  <si>
    <t>Acoso Laboral-270106002</t>
  </si>
  <si>
    <t>270106002acoso_laboral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</si>
  <si>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</si>
  <si>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</si>
  <si>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</si>
  <si>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270107001atencion por violacion (con entrega de anticoncepcion de emergencia)</t>
  </si>
  <si>
    <t>Atención por violación (sin entrega de anticoncepción de emergencia )</t>
  </si>
  <si>
    <t>Atención por violación (sin entrega de anticoncepción de emergencia )-270107002</t>
  </si>
  <si>
    <t>270107002atencion por violacion (sin entrega de anticoncepcion de emergencia )</t>
  </si>
  <si>
    <t>Estupro-270107003</t>
  </si>
  <si>
    <t>270107003estupro</t>
  </si>
  <si>
    <t>Abuso sexual</t>
  </si>
  <si>
    <t>Abuso sexual-270107004</t>
  </si>
  <si>
    <t>270107004abuso sexual</t>
  </si>
  <si>
    <t>Otra violencia</t>
  </si>
  <si>
    <t>Otra violencia-270107005</t>
  </si>
  <si>
    <t>270107005otra violencia</t>
  </si>
  <si>
    <t>Violencia Física</t>
  </si>
  <si>
    <t>Violencia Física-270107006</t>
  </si>
  <si>
    <t>270107006violencia_fisica</t>
  </si>
  <si>
    <t>Violencia Intrafamiliar</t>
  </si>
  <si>
    <t>Violencia Intrafamiliar-270107007</t>
  </si>
  <si>
    <t>270107007violencia_intrafamiliar</t>
  </si>
  <si>
    <t>Centros de la Mujer</t>
  </si>
  <si>
    <t>Orientación e Información</t>
  </si>
  <si>
    <t>Orientación e Información-270108001</t>
  </si>
  <si>
    <t>270108001orientacion_e_informacion</t>
  </si>
  <si>
    <t>Ingresos de años anteriores (por arrastre)</t>
  </si>
  <si>
    <t>Ingresos de años anteriores (por arrastre)-270108002</t>
  </si>
  <si>
    <t>270108002ingresos_de_años_anteriores_(por_arrastre)</t>
  </si>
  <si>
    <t>Ingresos efectivos  de Mujeres</t>
  </si>
  <si>
    <t>Ingresos efectivos  de Mujeres-270108003</t>
  </si>
  <si>
    <t>270108003ingresos_efectivos__de_mujeres</t>
  </si>
  <si>
    <t xml:space="preserve">Egreso </t>
  </si>
  <si>
    <t>Egreso -270108004</t>
  </si>
  <si>
    <t>270108004egreso_</t>
  </si>
  <si>
    <t>Deserción</t>
  </si>
  <si>
    <t>Deserción-270108005</t>
  </si>
  <si>
    <t>270108005desercion</t>
  </si>
  <si>
    <t>Interrupción</t>
  </si>
  <si>
    <t>Interrupción-270108006</t>
  </si>
  <si>
    <t>270108006interrupcion</t>
  </si>
  <si>
    <t>Derivacion</t>
  </si>
  <si>
    <t>Derivacion-270108007</t>
  </si>
  <si>
    <t>270108007derivacion</t>
  </si>
  <si>
    <t>Traslado</t>
  </si>
  <si>
    <t>Traslado-270108008</t>
  </si>
  <si>
    <t>270108008traslado</t>
  </si>
  <si>
    <t>Fallecimiento</t>
  </si>
  <si>
    <t>Fallecimiento-270108009</t>
  </si>
  <si>
    <t>270108009fallecimiento</t>
  </si>
  <si>
    <t>Casas de Acogida</t>
  </si>
  <si>
    <t>Ingresos de años anteriores (por arrastre)-270109001</t>
  </si>
  <si>
    <t>270109001ingresos_de_años_anteriores_(por_arrastre)</t>
  </si>
  <si>
    <t>Pre ingresos de Mujeres</t>
  </si>
  <si>
    <t>Pre ingresos de Mujeres-270109002</t>
  </si>
  <si>
    <t>270109002pre_ingresos_de_mujeres</t>
  </si>
  <si>
    <t>Ingresos efectivos de Mujeres</t>
  </si>
  <si>
    <t>Ingresos efectivos de Mujeres-270109003</t>
  </si>
  <si>
    <t>270109003ingresos_efectivos_de_mujeres</t>
  </si>
  <si>
    <t>Ingresos de niños y niñas</t>
  </si>
  <si>
    <t>Ingresos de niños y niñas-270109004</t>
  </si>
  <si>
    <t>270109004ingresos_de_niños_y_niñas</t>
  </si>
  <si>
    <t>Egreso</t>
  </si>
  <si>
    <t>Egreso-270109005</t>
  </si>
  <si>
    <t>270109005egreso</t>
  </si>
  <si>
    <t>Deserción-270109006</t>
  </si>
  <si>
    <t>270109006desercion</t>
  </si>
  <si>
    <t>Traslado-270109007</t>
  </si>
  <si>
    <t>270109007traslado</t>
  </si>
  <si>
    <t>Retiro-270109008</t>
  </si>
  <si>
    <t>270109008retiro</t>
  </si>
  <si>
    <t xml:space="preserve">Fallecimiento </t>
  </si>
  <si>
    <t>Fallecimiento -270109009</t>
  </si>
  <si>
    <t>270109009fallecimiento_</t>
  </si>
  <si>
    <t>Periodo 2020-2021</t>
  </si>
  <si>
    <t>INSERT INTO temporalidad VALUES (1771,'Periodo 2020-2021','Periodo','Periodo','1-1-2020','31-12-2021');</t>
  </si>
  <si>
    <t>Variación (%)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</si>
  <si>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</si>
  <si>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</si>
  <si>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</si>
  <si>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</si>
  <si>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</si>
  <si>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</si>
  <si>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</si>
  <si>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</si>
  <si>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</si>
  <si>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</si>
  <si>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</si>
  <si>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</si>
  <si>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</si>
  <si>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</si>
  <si>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</si>
  <si>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270103007violencia_economica</t>
  </si>
  <si>
    <t>Violencia Psicológica</t>
  </si>
  <si>
    <t>Violencia Psicológica-270103008</t>
  </si>
  <si>
    <t>270103008violencia_psicologica</t>
  </si>
  <si>
    <t>Aborto-270105004</t>
  </si>
  <si>
    <t>270105004aborto</t>
  </si>
  <si>
    <t>Tráfico De Órganos Incluyendo los Provenientes de Aborto-270105005</t>
  </si>
  <si>
    <t>270105005trafico_de_organos_incluyendo_los_provenientes_de_aborto</t>
  </si>
  <si>
    <t>Centros de la Mujer-270108010</t>
  </si>
  <si>
    <t>270108010centros_de_la_mujer</t>
  </si>
  <si>
    <t>Casas de Acogida-270109010</t>
  </si>
  <si>
    <t>270109010casas_de_acogida</t>
  </si>
  <si>
    <t>FILTRO</t>
  </si>
  <si>
    <t>RP</t>
  </si>
  <si>
    <t>Cod_comuna</t>
  </si>
  <si>
    <t>Definición</t>
  </si>
  <si>
    <t>Casos Policiales</t>
  </si>
  <si>
    <t>Periodo 2008-2020</t>
  </si>
  <si>
    <t>Periodo 1949-2020</t>
  </si>
  <si>
    <t>INSERT INTO temporalidad VALUES (1772,'Periodo 1949-2020','Periodo','Periodo','1-1-1949','31-12-2020');</t>
  </si>
  <si>
    <t>INSERT INTO temporalidad VALUES (1773,'Periodo 2008-2020','Periodo','Periodo','1-1-2008','31-12-2020');</t>
  </si>
  <si>
    <t>violación, delitos, género, violencia, mujer, mujeres, casos, víctimas, violaciones, aprehensiones</t>
  </si>
  <si>
    <t>violación, delitos, género, violencia, mujer, mujeres, casos, víctimas, violaciones, casos policiales</t>
  </si>
  <si>
    <t>violación, delitos, género, violencia, mujer, mujeres, casos, víctimas, violaciones, denuncias</t>
  </si>
  <si>
    <t>violación, delitos, género, violencia, mujer, mujeres, casos, víctimas, violaciones, detenciones</t>
  </si>
  <si>
    <t>GR 11</t>
  </si>
  <si>
    <t>GR 12</t>
  </si>
  <si>
    <t>GR 13</t>
  </si>
  <si>
    <t>GR 14</t>
  </si>
  <si>
    <t>GR 15</t>
  </si>
  <si>
    <t>GR 16</t>
  </si>
  <si>
    <t>GR 17</t>
  </si>
  <si>
    <t>Aprehensiones</t>
  </si>
  <si>
    <t>violación, delitos, género, violencia, mujer, mujeres, casos, víctimas, violaciones, aprehensiones, casos policiales, detenciones, denuncias</t>
  </si>
  <si>
    <t>región</t>
  </si>
  <si>
    <t>id_producto</t>
  </si>
  <si>
    <t>id_categoria</t>
  </si>
  <si>
    <t>Id_Juzgado_Garantía</t>
  </si>
  <si>
    <t>Juzgado de Garantía</t>
  </si>
  <si>
    <t>Nombre delito</t>
  </si>
  <si>
    <t>Apremios Ilegítimos Violación, Abuso Sexual Agravado, Otros</t>
  </si>
  <si>
    <t>Magallanes y Antártica Chilena</t>
  </si>
  <si>
    <t>sociedad,delincuencia,delitos,frecuencia,garantía,sentencias,apremios,juzgado</t>
  </si>
  <si>
    <t>Juzgado de Garantía de Coquimbo</t>
  </si>
  <si>
    <t>Juzgado de Garantía de Valparaiso</t>
  </si>
  <si>
    <t>Juzgado de Garantía de Viña Del Mar</t>
  </si>
  <si>
    <t>Juzgado de Garantía de Rancagua</t>
  </si>
  <si>
    <t>Juzgado de Garantía de San Fernando</t>
  </si>
  <si>
    <t>Juzgado de Garantía de Concepcion</t>
  </si>
  <si>
    <t>Juzgado de Garantía de Los Angeles</t>
  </si>
  <si>
    <t>Juzgado de Garantía de Tome</t>
  </si>
  <si>
    <t>Juzgado de Garantía de Osorno</t>
  </si>
  <si>
    <t>Juzgado de Garantía de Puerto Montt</t>
  </si>
  <si>
    <t>Juzgado de Garantía de Punta Arenas</t>
  </si>
  <si>
    <t>10º Juzgado de Garantía de Santiago</t>
  </si>
  <si>
    <t>12º Juzgado de Garantía de Santiago</t>
  </si>
  <si>
    <t>13º Juzgado de Garantía de Santiago</t>
  </si>
  <si>
    <t>14º Juzgado de Garantía de Santiago</t>
  </si>
  <si>
    <t>15º Juzgado de Garantía de Santiago</t>
  </si>
  <si>
    <t>2º Juzgado de Garantía de Santiago</t>
  </si>
  <si>
    <t>3º Juzgado de Garantía de Santiago</t>
  </si>
  <si>
    <t>4º Juzgado de Garantía de Santiago</t>
  </si>
  <si>
    <t>5º Juzgado de Garantía de Santiago</t>
  </si>
  <si>
    <t>6º Juzgado de Garantía de Santiago</t>
  </si>
  <si>
    <t>7º Juzgado de Garantía de Santiago</t>
  </si>
  <si>
    <t>8º Juzgado de Garantía de Santiago</t>
  </si>
  <si>
    <t>Juzgado de Garantía de Yungay</t>
  </si>
  <si>
    <t>Juzgado de Garantía de La Serena</t>
  </si>
  <si>
    <t>Juzgado de Garantía de Ovalle</t>
  </si>
  <si>
    <t>9º Juzgado de Garantía de Santiago</t>
  </si>
  <si>
    <t>Juzgado de Garantía de Pitrufquen</t>
  </si>
  <si>
    <t>11º Juzgado de Garantía de Santiago</t>
  </si>
  <si>
    <t>1º Juzgado de Garantía de Santiago</t>
  </si>
  <si>
    <t>Juzgado de Garantía de Antofagasta</t>
  </si>
  <si>
    <t>Juzgado de Garantía de Illapel</t>
  </si>
  <si>
    <t>Juzgado de Garantía de Calera</t>
  </si>
  <si>
    <t>Juzgado de Garantía de Los Andes</t>
  </si>
  <si>
    <t>Juzgado de Garantía de Quillota</t>
  </si>
  <si>
    <t>Juzgado de Garantía de Cauquenes</t>
  </si>
  <si>
    <t>Juzgado de Garantía de San Javier</t>
  </si>
  <si>
    <t>Juzgado de Garantía de Talca</t>
  </si>
  <si>
    <t>Juzgado de Garantía de Cañete</t>
  </si>
  <si>
    <t>Juzgado de Garantía de Talcahuano</t>
  </si>
  <si>
    <t>Juzgado de Garantía de Temuco</t>
  </si>
  <si>
    <t>Juzgado de Garantía de Castro</t>
  </si>
  <si>
    <t>Juzgado de Garantía de Arica</t>
  </si>
  <si>
    <t>Juzgado de Garantía de Iquique</t>
  </si>
  <si>
    <t>Juzgado de Garantía de Calama</t>
  </si>
  <si>
    <t>Juzgado de Garantía de Tocopilla</t>
  </si>
  <si>
    <t>Juzgado de Garantía de Copiapo</t>
  </si>
  <si>
    <t>Juzgado de Garantía de Diego de Almagro</t>
  </si>
  <si>
    <t>Juzgado de Garantía de Vallenar</t>
  </si>
  <si>
    <t>Juzgado de Garantía de Vicuña</t>
  </si>
  <si>
    <t>Juzgado de Garantía de La Ligua</t>
  </si>
  <si>
    <t>Juzgado de Garantía de Limache</t>
  </si>
  <si>
    <t>Juzgado de Garantía de Quilpue</t>
  </si>
  <si>
    <t>Juzgado de Garantía de San Felipe</t>
  </si>
  <si>
    <t>Juzgado de Garantía de Villa Alemana</t>
  </si>
  <si>
    <t>Juzgado de Garantía de Graneros</t>
  </si>
  <si>
    <t>Juzgado de Garantía de Rengo</t>
  </si>
  <si>
    <t>Juzgado de Garantía de San Vicente</t>
  </si>
  <si>
    <t>Juzgado de Garantía de Santa Cruz</t>
  </si>
  <si>
    <t>Juzgado de Garantía de Constitucion</t>
  </si>
  <si>
    <t>Juzgado de Garantía de Curico</t>
  </si>
  <si>
    <t>Juzgado de Garantía de Linares</t>
  </si>
  <si>
    <t>Juzgado de Garantía de Molina</t>
  </si>
  <si>
    <t>Juzgado de Garantía de Parral</t>
  </si>
  <si>
    <t>Juzgado de Garantía de Arauco</t>
  </si>
  <si>
    <t>Juzgado de Garantía de Chiguayante</t>
  </si>
  <si>
    <t>Juzgado de Garantía de Coronel</t>
  </si>
  <si>
    <t>Juzgado de Garantía de Angol</t>
  </si>
  <si>
    <t>Juzgado de Garantía de Lautaro</t>
  </si>
  <si>
    <t>Juzgado de Garantía de Loncoche</t>
  </si>
  <si>
    <t>Juzgado de Garantía de Nueva Imperial</t>
  </si>
  <si>
    <t>Juzgado de Garantía de Victoria</t>
  </si>
  <si>
    <t>Juzgado de Garantía de Villarrica</t>
  </si>
  <si>
    <t>Juzgado de Garantía de Ancud</t>
  </si>
  <si>
    <t>Juzgado de Garantía de Puerto Varas</t>
  </si>
  <si>
    <t>Juzgado de Garantía de Rio Negro</t>
  </si>
  <si>
    <t>Juzgado de Garantía de Coyhaique</t>
  </si>
  <si>
    <t>Juzgado de Garantía de Los Lagos</t>
  </si>
  <si>
    <t>Juzgado de Garantía de Mariquina</t>
  </si>
  <si>
    <t>Juzgado de Garantía de Valdivia</t>
  </si>
  <si>
    <t>Juzgado de Garantía de Chillan</t>
  </si>
  <si>
    <t>Juzgado de Garantía de San Carlos</t>
  </si>
  <si>
    <t>Violación de Mayor de 14 Años</t>
  </si>
  <si>
    <t>Violación de Menor de 14 Años</t>
  </si>
  <si>
    <t>Tipo de Delito</t>
  </si>
  <si>
    <t>Periodo 2013-2019</t>
  </si>
  <si>
    <t>INSERT INTO temporalidad VALUES (1760,'Último día','Día','Diario','16-6-2021','16-6-2021');</t>
  </si>
  <si>
    <t>INSERT INTO temporalidad VALUES (1761,'Última semana','Semana','Semanal','9-6-2021','16-6-2021');</t>
  </si>
  <si>
    <t>INSERT INTO temporalidad VALUES (1762,'Último mes','Mes','Mensual','17-5-2021','16-6-2021');</t>
  </si>
  <si>
    <t>Periodo 2014-2019</t>
  </si>
  <si>
    <t>INSERT INTO temporalidad VALUES (1774,'Periodo 2014-2019','Periodo','Periodo','1-1-2014','31-12-2019');</t>
  </si>
  <si>
    <t>Periodo 2015-2019</t>
  </si>
  <si>
    <t>INSERT INTO temporalidad VALUES (1775,'Periodo 2015-2019','Periodo','Periodo','1-1-2015','31-12-2019');</t>
  </si>
  <si>
    <t>INSERT INTO temporalidad VALUES (1776,'Periodo 2012-2020','Periodo','Periodo','1-1-2012','31-12-2020');</t>
  </si>
  <si>
    <t>Periodo 2015-2016</t>
  </si>
  <si>
    <t>INSERT INTO temporalidad VALUES (1777,'Periodo 2015-2016','Periodo','Periodo','1-1-2015','31-12-2016');</t>
  </si>
  <si>
    <t>Periodo 2010-2016</t>
  </si>
  <si>
    <t>INSERT INTO temporalidad VALUES (1777,'Periodo 2010-2016','Periodo','Periodo','1-1-2010','31-12-2016');</t>
  </si>
  <si>
    <t>Periodo 2019-2021</t>
  </si>
  <si>
    <t>INSERT INTO temporalidad VALUES (1778,'Periodo 2019-2021','Periodo','Periodo','1-1-2019','31-12-2021');</t>
  </si>
  <si>
    <t>INSERT INTO temporalidad VALUES (1779,'Periodo 2013-2019','Periodo','Periodo','1-1-2013','31-12-2019');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</si>
  <si>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</si>
  <si>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</si>
  <si>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</si>
  <si>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</si>
  <si>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</si>
  <si>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</si>
  <si>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</si>
  <si>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</si>
  <si>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</si>
  <si>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</si>
  <si>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</si>
  <si>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</si>
  <si>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</si>
  <si>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</si>
  <si>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</si>
  <si>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</si>
  <si>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</si>
  <si>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</si>
  <si>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</si>
  <si>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</si>
  <si>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</si>
  <si>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</si>
  <si>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</si>
  <si>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</si>
  <si>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</si>
  <si>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</si>
  <si>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</si>
  <si>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</si>
  <si>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</si>
  <si>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</si>
  <si>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</si>
  <si>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</si>
  <si>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</si>
  <si>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</si>
  <si>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</si>
  <si>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</si>
  <si>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</si>
  <si>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</si>
  <si>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</si>
  <si>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</si>
  <si>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</si>
  <si>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</si>
  <si>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</si>
  <si>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</si>
  <si>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</si>
  <si>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</si>
  <si>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</si>
  <si>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</si>
  <si>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</si>
  <si>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</si>
  <si>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</si>
  <si>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</si>
  <si>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</si>
  <si>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</si>
  <si>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</si>
  <si>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</si>
  <si>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</si>
  <si>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</si>
  <si>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</si>
  <si>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</si>
  <si>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</si>
  <si>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</si>
  <si>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</si>
  <si>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</si>
  <si>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</si>
  <si>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</si>
  <si>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</si>
  <si>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</si>
  <si>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</si>
  <si>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</si>
  <si>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</si>
  <si>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</si>
  <si>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</si>
  <si>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</si>
  <si>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</si>
  <si>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</si>
  <si>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</si>
  <si>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</si>
  <si>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</si>
  <si>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</si>
  <si>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</si>
  <si>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</si>
  <si>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</si>
  <si>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</si>
  <si>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</si>
  <si>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</si>
  <si>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</si>
  <si>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</si>
  <si>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</si>
  <si>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</si>
  <si>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</si>
  <si>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</si>
  <si>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</si>
  <si>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</si>
  <si>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</si>
  <si>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</si>
  <si>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</si>
  <si>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</si>
  <si>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</si>
  <si>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</si>
  <si>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</si>
  <si>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</si>
  <si>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</si>
  <si>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</si>
  <si>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</si>
  <si>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</si>
  <si>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</si>
  <si>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</si>
  <si>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</si>
  <si>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</si>
  <si>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</si>
  <si>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</si>
  <si>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</si>
  <si>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</si>
  <si>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</si>
  <si>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</si>
  <si>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</si>
  <si>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</si>
  <si>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</si>
  <si>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</si>
  <si>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</si>
  <si>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</si>
  <si>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</si>
  <si>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</si>
  <si>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</si>
  <si>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</si>
  <si>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</si>
  <si>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</si>
  <si>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</si>
  <si>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</si>
  <si>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</si>
  <si>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</si>
  <si>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</si>
  <si>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</si>
  <si>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</si>
  <si>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</si>
  <si>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</si>
  <si>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</si>
  <si>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</si>
  <si>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</si>
  <si>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</si>
  <si>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</si>
  <si>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</si>
  <si>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</si>
  <si>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</si>
  <si>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</si>
  <si>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</si>
  <si>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</si>
  <si>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</si>
  <si>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</si>
  <si>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</si>
  <si>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</si>
  <si>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</si>
  <si>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</si>
  <si>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</si>
  <si>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</si>
  <si>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</si>
  <si>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</si>
  <si>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</si>
  <si>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</si>
  <si>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</si>
  <si>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</si>
  <si>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</si>
  <si>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</si>
  <si>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</si>
  <si>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</si>
  <si>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</si>
  <si>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</si>
  <si>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</si>
  <si>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</si>
  <si>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</si>
  <si>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</si>
  <si>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</si>
  <si>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</si>
  <si>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</si>
  <si>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</si>
  <si>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</si>
  <si>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</si>
  <si>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</si>
  <si>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</si>
  <si>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</si>
  <si>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</si>
  <si>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</si>
  <si>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</si>
  <si>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</si>
  <si>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</si>
  <si>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</si>
  <si>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</si>
  <si>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</si>
  <si>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</si>
  <si>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</si>
  <si>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</si>
  <si>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</si>
  <si>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</si>
  <si>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</si>
  <si>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</si>
  <si>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</si>
  <si>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</si>
  <si>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</si>
  <si>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</si>
  <si>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</si>
  <si>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</si>
  <si>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</si>
  <si>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</si>
  <si>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</si>
  <si>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</si>
  <si>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</si>
  <si>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</si>
  <si>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</si>
  <si>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</si>
  <si>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</si>
  <si>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</si>
  <si>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</si>
  <si>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</si>
  <si>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</si>
  <si>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</si>
  <si>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</si>
  <si>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</si>
  <si>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</si>
  <si>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</si>
  <si>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</si>
  <si>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</si>
  <si>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</si>
  <si>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</si>
  <si>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</si>
  <si>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</si>
  <si>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</si>
  <si>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</si>
  <si>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</si>
  <si>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</si>
  <si>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</si>
  <si>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</si>
  <si>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</si>
  <si>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</si>
  <si>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</si>
  <si>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</si>
  <si>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</si>
  <si>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</si>
  <si>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</si>
  <si>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</si>
  <si>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</si>
  <si>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</si>
  <si>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</si>
  <si>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</si>
  <si>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(245,'O 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</si>
  <si>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</si>
  <si>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</si>
  <si>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</si>
  <si>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</si>
  <si>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</si>
  <si>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</si>
  <si>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</si>
  <si>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</si>
  <si>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</si>
  <si>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</si>
  <si>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</si>
  <si>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</si>
  <si>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</si>
  <si>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</si>
  <si>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</si>
  <si>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</si>
  <si>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</si>
  <si>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</si>
  <si>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</si>
  <si>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</si>
  <si>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</si>
  <si>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</si>
  <si>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</si>
  <si>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</si>
  <si>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</si>
  <si>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</si>
  <si>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</si>
  <si>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</si>
  <si>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</si>
  <si>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</si>
  <si>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</si>
  <si>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</si>
  <si>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</si>
  <si>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</si>
  <si>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</si>
  <si>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</si>
  <si>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</si>
  <si>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</si>
  <si>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</si>
  <si>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</si>
  <si>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</si>
  <si>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</si>
  <si>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</si>
  <si>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</si>
  <si>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</si>
  <si>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</si>
  <si>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</si>
  <si>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</si>
  <si>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</si>
  <si>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</si>
  <si>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</si>
  <si>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</si>
  <si>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</si>
  <si>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</si>
  <si>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</si>
  <si>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</si>
  <si>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</si>
  <si>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</si>
  <si>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</si>
  <si>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</si>
  <si>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</si>
  <si>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</si>
  <si>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</si>
  <si>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</si>
  <si>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</si>
  <si>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</si>
  <si>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</si>
  <si>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</si>
  <si>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</si>
  <si>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</si>
  <si>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</si>
  <si>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</si>
  <si>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</si>
  <si>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</si>
  <si>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</si>
  <si>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</si>
  <si>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</si>
  <si>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</si>
  <si>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</si>
  <si>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</si>
  <si>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</si>
  <si>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</si>
  <si>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</si>
  <si>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</si>
  <si>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</si>
  <si>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</si>
  <si>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</si>
  <si>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</si>
  <si>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</si>
  <si>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</si>
  <si>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</si>
  <si>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</si>
  <si>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</si>
  <si>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</si>
  <si>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</si>
  <si>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</si>
  <si>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</si>
  <si>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</si>
  <si>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</si>
  <si>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</si>
  <si>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</si>
  <si>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</si>
  <si>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</si>
  <si>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</si>
  <si>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</si>
  <si>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</si>
  <si>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</si>
  <si>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</si>
  <si>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</si>
  <si>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</si>
  <si>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</si>
  <si>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</si>
  <si>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</si>
  <si>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</si>
  <si>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</si>
  <si>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</si>
  <si>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</si>
  <si>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</si>
  <si>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</si>
  <si>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</si>
  <si>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</si>
  <si>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</si>
  <si>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</si>
  <si>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</si>
  <si>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</si>
  <si>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</si>
  <si>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</si>
  <si>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</si>
  <si>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</si>
  <si>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</si>
  <si>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</si>
  <si>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</si>
  <si>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</si>
  <si>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</si>
  <si>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</si>
  <si>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</si>
  <si>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</si>
  <si>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</si>
  <si>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</si>
  <si>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</si>
  <si>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</si>
  <si>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</si>
  <si>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</si>
  <si>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</si>
  <si>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</si>
  <si>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</si>
  <si>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</si>
  <si>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</si>
  <si>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</si>
  <si>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</si>
  <si>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</si>
  <si>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</si>
  <si>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</si>
  <si>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</si>
  <si>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</si>
  <si>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</si>
  <si>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</si>
  <si>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</si>
  <si>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</si>
  <si>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</si>
  <si>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</si>
  <si>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</si>
  <si>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</si>
  <si>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</si>
  <si>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</si>
  <si>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</si>
  <si>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</si>
  <si>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</si>
  <si>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</si>
  <si>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</si>
  <si>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</si>
  <si>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</si>
  <si>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</si>
  <si>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</si>
  <si>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</si>
  <si>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</si>
  <si>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</si>
  <si>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</si>
  <si>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</si>
  <si>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</si>
  <si>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</si>
  <si>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</si>
  <si>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</si>
  <si>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</si>
  <si>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</si>
  <si>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</si>
  <si>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</si>
  <si>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</si>
  <si>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</si>
  <si>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</si>
  <si>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</si>
  <si>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</si>
  <si>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</si>
  <si>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</si>
  <si>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</si>
  <si>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</si>
  <si>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</si>
  <si>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</si>
  <si>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</si>
  <si>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</si>
  <si>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</si>
  <si>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</si>
  <si>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</si>
  <si>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</si>
  <si>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</si>
  <si>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</si>
  <si>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</si>
  <si>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</si>
  <si>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</si>
  <si>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</si>
  <si>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</si>
  <si>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</si>
  <si>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</si>
  <si>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</si>
  <si>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</si>
  <si>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</si>
  <si>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</si>
  <si>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</si>
  <si>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</si>
  <si>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</si>
  <si>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</si>
  <si>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</si>
  <si>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</si>
  <si>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</si>
  <si>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</si>
  <si>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</si>
  <si>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</si>
  <si>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</si>
  <si>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</si>
  <si>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</si>
  <si>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</si>
  <si>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</si>
  <si>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</si>
  <si>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</si>
  <si>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</si>
  <si>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</si>
  <si>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</si>
  <si>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</si>
  <si>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</si>
  <si>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</si>
  <si>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</si>
  <si>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</si>
  <si>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</si>
  <si>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</si>
  <si>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</si>
  <si>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</si>
  <si>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</si>
  <si>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</si>
  <si>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</si>
  <si>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</si>
  <si>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</si>
  <si>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</si>
  <si>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</si>
  <si>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</si>
  <si>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</si>
  <si>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</si>
  <si>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</si>
  <si>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</si>
  <si>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</si>
  <si>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</si>
  <si>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</si>
  <si>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</si>
  <si>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</si>
  <si>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</si>
  <si>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</si>
  <si>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</si>
  <si>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</si>
  <si>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</si>
  <si>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</si>
  <si>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</si>
  <si>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</si>
  <si>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</si>
  <si>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</si>
  <si>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</si>
  <si>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</si>
  <si>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</si>
  <si>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</si>
  <si>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</si>
  <si>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</si>
  <si>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</si>
  <si>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</si>
  <si>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</si>
  <si>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</si>
  <si>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</si>
  <si>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</si>
  <si>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</si>
  <si>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</si>
  <si>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</si>
  <si>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</si>
  <si>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</si>
  <si>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</si>
  <si>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</si>
  <si>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</si>
  <si>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</si>
  <si>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</si>
  <si>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</si>
  <si>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</si>
  <si>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</si>
  <si>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</si>
  <si>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</si>
  <si>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</si>
  <si>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</si>
  <si>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</si>
  <si>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</si>
  <si>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</si>
  <si>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</si>
  <si>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</si>
  <si>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</si>
  <si>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</si>
  <si>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</si>
  <si>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</si>
  <si>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</si>
  <si>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</si>
  <si>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</si>
  <si>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</si>
  <si>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</si>
  <si>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</si>
  <si>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</si>
  <si>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</si>
  <si>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</si>
  <si>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</si>
  <si>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</si>
  <si>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</si>
  <si>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</si>
  <si>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</si>
  <si>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</si>
  <si>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</si>
  <si>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</si>
  <si>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</si>
  <si>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</si>
  <si>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</si>
  <si>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</si>
  <si>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</si>
  <si>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</si>
  <si>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</si>
  <si>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</si>
  <si>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</si>
  <si>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</si>
  <si>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</si>
  <si>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</si>
  <si>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</si>
  <si>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</si>
  <si>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</si>
  <si>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</si>
  <si>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</si>
  <si>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</si>
  <si>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</si>
  <si>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</si>
  <si>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</si>
  <si>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</si>
  <si>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</si>
  <si>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</si>
  <si>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</si>
  <si>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</si>
  <si>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</si>
  <si>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</si>
  <si>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</si>
  <si>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</si>
  <si>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</si>
  <si>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</si>
  <si>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</si>
  <si>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</si>
  <si>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</si>
  <si>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</si>
  <si>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</si>
  <si>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</si>
  <si>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</si>
  <si>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</si>
  <si>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</si>
  <si>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</si>
  <si>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</si>
  <si>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</si>
  <si>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</si>
  <si>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</si>
  <si>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</si>
  <si>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</si>
  <si>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</si>
  <si>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</si>
  <si>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</si>
  <si>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</si>
  <si>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</si>
  <si>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</si>
  <si>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</si>
  <si>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</si>
  <si>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</si>
  <si>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</si>
  <si>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</si>
  <si>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</si>
  <si>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</si>
  <si>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</si>
  <si>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</si>
  <si>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</si>
  <si>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</si>
  <si>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</si>
  <si>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</si>
  <si>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</si>
  <si>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</si>
  <si>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</si>
  <si>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</si>
  <si>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</si>
  <si>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</si>
  <si>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</si>
  <si>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</si>
  <si>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</si>
  <si>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</si>
  <si>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</si>
  <si>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</si>
  <si>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</si>
  <si>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</si>
  <si>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</si>
  <si>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</si>
  <si>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</si>
  <si>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</si>
  <si>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</si>
  <si>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</si>
  <si>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</si>
  <si>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</si>
  <si>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</si>
  <si>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</si>
  <si>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</si>
  <si>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</si>
  <si>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</si>
  <si>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</si>
  <si>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</si>
  <si>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</si>
  <si>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</si>
  <si>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</si>
  <si>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</si>
  <si>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</si>
  <si>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</si>
  <si>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</si>
  <si>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</si>
  <si>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</si>
  <si>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</si>
  <si>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</si>
  <si>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</si>
  <si>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</si>
  <si>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</si>
  <si>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</si>
  <si>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</si>
  <si>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</si>
  <si>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</si>
  <si>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</si>
  <si>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</si>
  <si>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</si>
  <si>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</si>
  <si>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</si>
  <si>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</si>
  <si>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</si>
  <si>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</si>
  <si>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</si>
  <si>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</si>
  <si>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</si>
  <si>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</si>
  <si>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</si>
  <si>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</si>
  <si>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</si>
  <si>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</si>
  <si>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</si>
  <si>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</si>
  <si>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</si>
  <si>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</si>
  <si>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</si>
  <si>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</si>
  <si>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</si>
  <si>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</si>
  <si>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</si>
  <si>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</si>
  <si>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</si>
  <si>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</si>
  <si>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</si>
  <si>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</si>
  <si>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</si>
  <si>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</si>
  <si>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</si>
  <si>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</si>
  <si>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</si>
  <si>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</si>
  <si>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</si>
  <si>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</si>
  <si>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</si>
  <si>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</si>
  <si>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</si>
  <si>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</si>
  <si>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</si>
  <si>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</si>
  <si>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</si>
  <si>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</si>
  <si>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</si>
  <si>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</si>
  <si>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</si>
  <si>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</si>
  <si>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</si>
  <si>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</si>
  <si>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</si>
  <si>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</si>
  <si>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</si>
  <si>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</si>
  <si>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</si>
  <si>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</si>
  <si>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</si>
  <si>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</si>
  <si>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</si>
  <si>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</si>
  <si>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</si>
  <si>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</si>
  <si>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</si>
  <si>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</si>
  <si>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</si>
  <si>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</si>
  <si>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</si>
  <si>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</si>
  <si>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</si>
  <si>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</si>
  <si>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</si>
  <si>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</si>
  <si>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</si>
  <si>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</si>
  <si>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</si>
  <si>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</si>
  <si>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</si>
  <si>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</si>
  <si>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</si>
  <si>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</si>
  <si>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</si>
  <si>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</si>
  <si>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</si>
  <si>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</si>
  <si>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</si>
  <si>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</si>
  <si>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</si>
  <si>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</si>
  <si>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</si>
  <si>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</si>
  <si>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</si>
  <si>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</si>
  <si>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</si>
  <si>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</si>
  <si>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</si>
  <si>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</si>
  <si>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</si>
  <si>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</si>
  <si>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</si>
  <si>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</si>
  <si>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</si>
  <si>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</si>
  <si>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</si>
  <si>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</si>
  <si>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</si>
  <si>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</si>
  <si>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</si>
  <si>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</si>
  <si>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</si>
  <si>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</si>
  <si>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</si>
  <si>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</si>
  <si>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</si>
  <si>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</si>
  <si>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</si>
  <si>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</si>
  <si>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</si>
  <si>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</si>
  <si>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</si>
  <si>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</si>
  <si>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</si>
  <si>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</si>
  <si>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</si>
  <si>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</si>
  <si>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</si>
  <si>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</si>
  <si>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</si>
  <si>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</si>
  <si>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</si>
  <si>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</si>
  <si>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</si>
  <si>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</si>
  <si>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</si>
  <si>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</si>
  <si>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</si>
  <si>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</si>
  <si>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</si>
  <si>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</si>
  <si>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</si>
  <si>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</si>
  <si>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</si>
  <si>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</si>
  <si>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</si>
  <si>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</si>
  <si>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</si>
  <si>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</si>
  <si>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</si>
  <si>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</si>
  <si>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</si>
  <si>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</si>
  <si>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</si>
  <si>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</si>
  <si>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</si>
  <si>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</si>
  <si>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</si>
  <si>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</si>
  <si>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</si>
  <si>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</si>
  <si>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</si>
  <si>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</si>
  <si>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</si>
  <si>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</si>
  <si>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</si>
  <si>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</si>
  <si>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</si>
  <si>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</si>
  <si>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</si>
  <si>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</si>
  <si>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</si>
  <si>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</si>
  <si>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</si>
  <si>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</si>
  <si>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</si>
  <si>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</si>
  <si>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</si>
  <si>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</si>
  <si>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</si>
  <si>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</si>
  <si>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</si>
  <si>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</si>
  <si>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</si>
  <si>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</si>
  <si>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</si>
  <si>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</si>
  <si>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</si>
  <si>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</si>
  <si>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</si>
  <si>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</si>
  <si>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</si>
  <si>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</si>
  <si>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</si>
  <si>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</si>
  <si>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</si>
  <si>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</si>
  <si>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</si>
  <si>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</si>
  <si>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</si>
  <si>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</si>
  <si>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</si>
  <si>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</si>
  <si>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</si>
  <si>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</si>
  <si>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</si>
  <si>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</si>
  <si>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</si>
  <si>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</si>
  <si>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</si>
  <si>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</si>
  <si>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</si>
  <si>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</si>
  <si>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</si>
  <si>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</si>
  <si>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</si>
  <si>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</si>
  <si>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</si>
  <si>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</si>
  <si>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</si>
  <si>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</si>
  <si>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</si>
  <si>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</si>
  <si>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</si>
  <si>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</si>
  <si>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</si>
  <si>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</si>
  <si>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</si>
  <si>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</si>
  <si>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</si>
  <si>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</si>
  <si>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</si>
  <si>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</si>
  <si>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</si>
  <si>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</si>
  <si>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</si>
  <si>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</si>
  <si>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</si>
  <si>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</si>
  <si>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</si>
  <si>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</si>
  <si>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</si>
  <si>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</si>
  <si>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</si>
  <si>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</si>
  <si>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</si>
  <si>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</si>
  <si>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</si>
  <si>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</si>
  <si>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</si>
  <si>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</si>
  <si>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</si>
  <si>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</si>
  <si>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</si>
  <si>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</si>
  <si>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</si>
  <si>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</si>
  <si>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</si>
  <si>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</si>
  <si>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</si>
  <si>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</si>
  <si>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</si>
  <si>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</si>
  <si>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</si>
  <si>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</si>
  <si>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</si>
  <si>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</si>
  <si>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</si>
  <si>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</si>
  <si>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</si>
  <si>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</si>
  <si>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</si>
  <si>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</si>
  <si>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</si>
  <si>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</si>
  <si>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</si>
  <si>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</si>
  <si>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</si>
  <si>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</si>
  <si>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</si>
  <si>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</si>
  <si>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</si>
  <si>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</si>
  <si>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</si>
  <si>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</si>
  <si>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</si>
  <si>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</si>
  <si>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</si>
  <si>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</si>
  <si>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</si>
  <si>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</si>
  <si>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</si>
  <si>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</si>
  <si>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</si>
  <si>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</si>
  <si>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</si>
  <si>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</si>
  <si>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</si>
  <si>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</si>
  <si>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</si>
  <si>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</si>
  <si>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</si>
  <si>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</si>
  <si>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</si>
  <si>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</si>
  <si>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</si>
  <si>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</si>
  <si>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</si>
  <si>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</si>
  <si>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</si>
  <si>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</si>
  <si>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</si>
  <si>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</si>
  <si>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</si>
  <si>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</si>
  <si>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</si>
  <si>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</si>
  <si>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</si>
  <si>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</si>
  <si>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</si>
  <si>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</si>
  <si>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</si>
  <si>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</si>
  <si>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</si>
  <si>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</si>
  <si>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</si>
  <si>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</si>
  <si>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</si>
  <si>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</si>
  <si>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</si>
  <si>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</si>
  <si>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</si>
  <si>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</si>
  <si>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</si>
  <si>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</si>
  <si>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</si>
  <si>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</si>
  <si>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</si>
  <si>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</si>
  <si>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</si>
  <si>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</si>
  <si>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</si>
  <si>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</si>
  <si>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</si>
  <si>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</si>
  <si>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</si>
  <si>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</si>
  <si>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</si>
  <si>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</si>
  <si>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</si>
  <si>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</si>
  <si>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</si>
  <si>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</si>
  <si>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</si>
  <si>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</si>
  <si>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</si>
  <si>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</si>
  <si>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</si>
  <si>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</si>
  <si>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</si>
  <si>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</si>
  <si>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</si>
  <si>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</si>
  <si>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</si>
  <si>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</si>
  <si>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</si>
  <si>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</si>
  <si>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</si>
  <si>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</si>
  <si>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</si>
  <si>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</si>
  <si>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</si>
  <si>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</si>
  <si>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</si>
  <si>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</si>
  <si>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</si>
  <si>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</si>
  <si>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</si>
  <si>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</si>
  <si>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</si>
  <si>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</si>
  <si>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</si>
  <si>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</si>
  <si>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</si>
  <si>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</si>
  <si>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</si>
  <si>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</si>
  <si>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</si>
  <si>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</si>
  <si>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</si>
  <si>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</si>
  <si>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</si>
  <si>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</si>
  <si>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</si>
  <si>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</si>
  <si>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</si>
  <si>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</si>
  <si>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</si>
  <si>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</si>
  <si>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</si>
  <si>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</si>
  <si>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</si>
  <si>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</si>
  <si>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</si>
  <si>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</si>
  <si>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</si>
  <si>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</si>
  <si>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</si>
  <si>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</si>
  <si>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</si>
  <si>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</si>
  <si>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</si>
  <si>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</si>
  <si>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</si>
  <si>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</si>
  <si>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</si>
  <si>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</si>
  <si>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</si>
  <si>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</si>
  <si>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</si>
  <si>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</si>
  <si>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</si>
  <si>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</si>
  <si>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</si>
  <si>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</si>
  <si>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</si>
  <si>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</si>
  <si>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</si>
  <si>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</si>
  <si>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</si>
  <si>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</si>
  <si>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</si>
  <si>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</si>
  <si>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</si>
  <si>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</si>
  <si>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</si>
  <si>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</si>
  <si>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</si>
  <si>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</si>
  <si>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</si>
  <si>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</si>
  <si>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</si>
  <si>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</si>
  <si>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</si>
  <si>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</si>
  <si>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</si>
  <si>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</si>
  <si>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</si>
  <si>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</si>
  <si>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</si>
  <si>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</si>
  <si>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</si>
  <si>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</si>
  <si>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</si>
  <si>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</si>
  <si>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</si>
  <si>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</si>
  <si>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</si>
  <si>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</si>
  <si>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</si>
  <si>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</si>
  <si>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</si>
  <si>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</si>
  <si>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</si>
  <si>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</si>
  <si>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</si>
  <si>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</si>
  <si>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</si>
  <si>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</si>
  <si>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</si>
  <si>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</si>
  <si>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</si>
  <si>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</si>
  <si>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</si>
  <si>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</si>
  <si>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</si>
  <si>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</si>
  <si>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</si>
  <si>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</si>
  <si>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</si>
  <si>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</si>
  <si>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</si>
  <si>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</si>
  <si>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</si>
  <si>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</si>
  <si>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</si>
  <si>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</si>
  <si>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</si>
  <si>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</si>
  <si>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</si>
  <si>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</si>
  <si>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</si>
  <si>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</si>
  <si>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</si>
  <si>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</si>
  <si>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</si>
  <si>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</si>
  <si>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</si>
  <si>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</si>
  <si>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</si>
  <si>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</si>
  <si>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</si>
  <si>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</si>
  <si>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</si>
  <si>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</si>
  <si>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</si>
  <si>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</si>
  <si>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</si>
  <si>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</si>
  <si>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</si>
  <si>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</si>
  <si>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</si>
  <si>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</si>
  <si>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</si>
  <si>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</si>
  <si>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</si>
  <si>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</si>
  <si>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</si>
  <si>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</si>
  <si>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</si>
  <si>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</si>
  <si>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</si>
  <si>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</si>
  <si>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</si>
  <si>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</si>
  <si>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</si>
  <si>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</si>
  <si>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</si>
  <si>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</si>
  <si>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</si>
  <si>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</si>
  <si>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</si>
  <si>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</si>
  <si>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</si>
  <si>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</si>
  <si>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</si>
  <si>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</si>
  <si>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</si>
  <si>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</si>
  <si>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</si>
  <si>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</si>
  <si>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</si>
  <si>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</si>
  <si>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</si>
  <si>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</si>
  <si>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</si>
  <si>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</si>
  <si>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</si>
  <si>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</si>
  <si>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</si>
  <si>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</si>
  <si>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</si>
  <si>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</si>
  <si>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</si>
  <si>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</si>
  <si>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</si>
  <si>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</si>
  <si>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</si>
  <si>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</si>
  <si>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</si>
  <si>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</si>
  <si>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</si>
  <si>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</si>
  <si>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</si>
  <si>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</si>
  <si>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</si>
  <si>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</si>
  <si>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</si>
  <si>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</si>
  <si>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</si>
  <si>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</si>
  <si>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</si>
  <si>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</si>
  <si>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</si>
  <si>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</si>
  <si>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</si>
  <si>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</si>
  <si>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</si>
  <si>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</si>
  <si>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</si>
  <si>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</si>
  <si>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</si>
  <si>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</si>
  <si>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</si>
  <si>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</si>
  <si>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</si>
  <si>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</si>
  <si>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</si>
  <si>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</si>
  <si>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</si>
  <si>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</si>
  <si>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</si>
  <si>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</si>
  <si>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</si>
  <si>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</si>
  <si>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</si>
  <si>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</si>
  <si>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</si>
  <si>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</si>
  <si>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</si>
  <si>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</si>
  <si>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</si>
  <si>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</si>
  <si>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</si>
  <si>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</si>
  <si>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</si>
  <si>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</si>
  <si>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</si>
  <si>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</si>
  <si>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</si>
  <si>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</si>
  <si>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</si>
  <si>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</si>
  <si>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</si>
  <si>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</si>
  <si>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</si>
  <si>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</si>
  <si>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</si>
  <si>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</si>
  <si>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</si>
  <si>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</si>
  <si>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</si>
  <si>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</si>
  <si>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</si>
  <si>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</si>
  <si>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</si>
  <si>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</si>
  <si>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</si>
  <si>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</si>
  <si>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</si>
  <si>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</si>
  <si>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</si>
  <si>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</si>
  <si>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</si>
  <si>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</si>
  <si>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</si>
  <si>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</si>
  <si>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</si>
  <si>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</si>
  <si>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</si>
  <si>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</si>
  <si>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</si>
  <si>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</si>
  <si>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</si>
  <si>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</si>
  <si>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</si>
  <si>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</si>
  <si>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</si>
  <si>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</si>
  <si>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</si>
  <si>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</si>
  <si>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</si>
  <si>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</si>
  <si>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</si>
  <si>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</si>
  <si>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</si>
  <si>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</si>
  <si>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</si>
  <si>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</si>
  <si>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</si>
  <si>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</si>
  <si>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</si>
  <si>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</si>
  <si>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</si>
  <si>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</si>
  <si>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</si>
  <si>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</si>
  <si>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</si>
  <si>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</si>
  <si>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</si>
  <si>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</si>
  <si>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</si>
  <si>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</si>
  <si>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</si>
  <si>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</si>
  <si>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</si>
  <si>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</si>
  <si>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</si>
  <si>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</si>
  <si>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</si>
  <si>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</si>
  <si>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</si>
  <si>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</si>
  <si>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</si>
  <si>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</si>
  <si>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</si>
  <si>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</si>
  <si>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</si>
  <si>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</si>
  <si>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</si>
  <si>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</si>
  <si>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</si>
  <si>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</si>
  <si>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</si>
  <si>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</si>
  <si>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</si>
  <si>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</si>
  <si>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</si>
  <si>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</si>
  <si>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</si>
  <si>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</si>
  <si>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</si>
  <si>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</si>
  <si>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</si>
  <si>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</si>
  <si>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</si>
  <si>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</si>
  <si>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</si>
  <si>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</si>
  <si>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</si>
  <si>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</si>
  <si>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</si>
  <si>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</si>
  <si>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</si>
  <si>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</si>
  <si>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</si>
  <si>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</si>
  <si>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</si>
  <si>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</si>
  <si>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</si>
  <si>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</si>
  <si>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</si>
  <si>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</si>
  <si>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</si>
  <si>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</si>
  <si>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</si>
  <si>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</si>
  <si>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</si>
  <si>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</si>
  <si>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</si>
  <si>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</si>
  <si>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</si>
  <si>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</si>
  <si>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</si>
  <si>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</si>
  <si>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</si>
  <si>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</si>
  <si>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</si>
  <si>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</si>
  <si>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</si>
  <si>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</si>
  <si>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</si>
  <si>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</si>
  <si>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</si>
  <si>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</si>
  <si>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</si>
  <si>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</si>
  <si>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</si>
  <si>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</si>
  <si>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</si>
  <si>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</si>
  <si>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</si>
  <si>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</si>
  <si>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</si>
  <si>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</si>
  <si>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</si>
  <si>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</si>
  <si>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</si>
  <si>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</si>
  <si>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</si>
  <si>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</si>
  <si>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</si>
  <si>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</si>
  <si>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</si>
  <si>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</si>
  <si>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</si>
  <si>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</si>
  <si>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</si>
  <si>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</si>
  <si>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</si>
  <si>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</si>
  <si>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</si>
  <si>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</si>
  <si>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</si>
  <si>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</si>
  <si>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</si>
  <si>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</si>
  <si>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</si>
  <si>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</si>
  <si>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</si>
  <si>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</si>
  <si>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</si>
  <si>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</si>
  <si>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</si>
  <si>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</si>
  <si>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</si>
  <si>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</si>
  <si>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</si>
  <si>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</si>
  <si>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</si>
  <si>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</si>
  <si>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</si>
  <si>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</si>
  <si>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</si>
  <si>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</si>
  <si>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</si>
  <si>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</si>
  <si>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</si>
  <si>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</si>
  <si>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</si>
  <si>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</si>
  <si>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</si>
  <si>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</si>
  <si>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</si>
  <si>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</si>
  <si>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</si>
  <si>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</si>
  <si>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</si>
  <si>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</si>
  <si>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</si>
  <si>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</si>
  <si>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</si>
  <si>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</si>
  <si>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</si>
  <si>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</si>
  <si>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</si>
  <si>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</si>
  <si>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</si>
  <si>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</si>
  <si>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</si>
  <si>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</si>
  <si>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</si>
  <si>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</si>
  <si>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</si>
  <si>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</si>
  <si>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</si>
  <si>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</si>
  <si>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</si>
  <si>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</si>
  <si>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</si>
  <si>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</si>
  <si>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</si>
  <si>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</si>
  <si>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</si>
  <si>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</si>
  <si>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</si>
  <si>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</si>
  <si>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</si>
  <si>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</si>
  <si>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</si>
  <si>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</si>
  <si>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</si>
  <si>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</si>
  <si>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</si>
  <si>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</si>
  <si>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</si>
  <si>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</si>
  <si>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</si>
  <si>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</si>
  <si>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</si>
  <si>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</si>
  <si>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</si>
  <si>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</si>
  <si>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</si>
  <si>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</si>
  <si>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</si>
  <si>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</si>
  <si>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</si>
  <si>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</si>
  <si>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</si>
  <si>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</si>
  <si>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</si>
  <si>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</si>
  <si>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</si>
  <si>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</si>
  <si>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</si>
  <si>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</si>
  <si>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</si>
  <si>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</si>
  <si>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</si>
  <si>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</si>
  <si>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</si>
  <si>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</si>
  <si>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</si>
  <si>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</si>
  <si>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</si>
  <si>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</si>
  <si>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</si>
  <si>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</si>
  <si>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</si>
  <si>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</si>
  <si>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</si>
  <si>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</si>
  <si>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</si>
  <si>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</si>
  <si>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</si>
  <si>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</si>
  <si>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</si>
  <si>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</si>
  <si>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</si>
  <si>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</si>
  <si>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</si>
  <si>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</si>
  <si>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</si>
  <si>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</si>
  <si>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</si>
  <si>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</si>
  <si>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</si>
  <si>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</si>
  <si>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</si>
  <si>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</si>
  <si>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</si>
  <si>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</si>
  <si>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</si>
  <si>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</si>
  <si>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</si>
  <si>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</si>
  <si>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</si>
  <si>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</si>
  <si>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</si>
  <si>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</si>
  <si>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</si>
  <si>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</si>
  <si>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</si>
  <si>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</si>
  <si>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</si>
  <si>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</si>
  <si>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</si>
  <si>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</si>
  <si>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</si>
  <si>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</si>
  <si>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</si>
  <si>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</si>
  <si>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</si>
  <si>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</si>
  <si>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</si>
  <si>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</si>
  <si>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</si>
  <si>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</si>
  <si>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</si>
  <si>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</si>
  <si>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</si>
  <si>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</si>
  <si>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</si>
  <si>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</si>
  <si>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</si>
  <si>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</si>
  <si>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</si>
  <si>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</si>
  <si>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</si>
  <si>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</si>
  <si>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</si>
  <si>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</si>
  <si>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</si>
  <si>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</si>
  <si>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</si>
  <si>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</si>
  <si>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</si>
  <si>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</si>
  <si>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</si>
  <si>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</si>
  <si>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</si>
  <si>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</si>
  <si>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</si>
  <si>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</si>
  <si>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</si>
  <si>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</si>
  <si>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</si>
  <si>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</si>
  <si>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</si>
  <si>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</si>
  <si>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</si>
  <si>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</si>
  <si>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</si>
  <si>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</si>
  <si>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</si>
  <si>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</si>
  <si>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</si>
  <si>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</si>
  <si>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</si>
  <si>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</si>
  <si>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</si>
  <si>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</si>
  <si>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</si>
  <si>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</si>
  <si>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</si>
  <si>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</si>
  <si>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</si>
  <si>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</si>
  <si>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</si>
  <si>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</si>
  <si>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</si>
  <si>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</si>
  <si>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</si>
  <si>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</si>
  <si>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</si>
  <si>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</si>
  <si>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</si>
  <si>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</si>
  <si>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</si>
  <si>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</si>
  <si>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</si>
  <si>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</si>
  <si>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</si>
  <si>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</si>
  <si>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</si>
  <si>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</si>
  <si>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</si>
  <si>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</si>
  <si>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</si>
  <si>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</si>
  <si>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</si>
  <si>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</si>
  <si>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</si>
  <si>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</si>
  <si>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</si>
  <si>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</si>
  <si>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</si>
  <si>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</si>
  <si>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</si>
  <si>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</si>
  <si>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</si>
  <si>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</si>
  <si>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</si>
  <si>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</si>
  <si>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</si>
  <si>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</si>
  <si>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</si>
  <si>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</si>
  <si>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</si>
  <si>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</si>
  <si>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</si>
  <si>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</si>
  <si>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</si>
  <si>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</si>
  <si>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</si>
  <si>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</si>
  <si>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</si>
  <si>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</si>
  <si>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</si>
  <si>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</si>
  <si>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</si>
  <si>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</si>
  <si>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</si>
  <si>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</si>
  <si>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</si>
  <si>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</si>
  <si>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</si>
  <si>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</si>
  <si>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</si>
  <si>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</si>
  <si>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</si>
  <si>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</si>
  <si>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</si>
  <si>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</si>
  <si>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</si>
  <si>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</si>
  <si>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</si>
  <si>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</si>
  <si>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</si>
  <si>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</si>
  <si>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</si>
  <si>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</si>
  <si>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</si>
  <si>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</si>
  <si>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</si>
  <si>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</si>
  <si>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</si>
  <si>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</si>
  <si>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</si>
  <si>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</si>
  <si>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</si>
  <si>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</si>
  <si>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</si>
  <si>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</si>
  <si>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</si>
  <si>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</si>
  <si>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</si>
  <si>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</si>
  <si>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</si>
  <si>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</si>
  <si>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</si>
  <si>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</si>
  <si>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</si>
  <si>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</si>
  <si>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</si>
  <si>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</si>
  <si>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</si>
  <si>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</si>
  <si>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</si>
  <si>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</si>
  <si>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</si>
  <si>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</si>
  <si>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</si>
  <si>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</si>
  <si>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</si>
  <si>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</si>
  <si>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</si>
  <si>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</si>
  <si>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</si>
  <si>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</si>
  <si>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</si>
  <si>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</si>
  <si>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</si>
  <si>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</si>
  <si>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</si>
  <si>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</si>
  <si>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</si>
  <si>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</si>
  <si>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</si>
  <si>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</si>
  <si>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</si>
  <si>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</si>
  <si>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</si>
  <si>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</si>
  <si>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</si>
  <si>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</si>
  <si>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</si>
  <si>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</si>
  <si>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</si>
  <si>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</si>
  <si>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</si>
  <si>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</si>
  <si>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</si>
  <si>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</si>
  <si>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</si>
  <si>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</si>
  <si>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</si>
  <si>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</si>
  <si>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</si>
  <si>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</si>
  <si>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</si>
  <si>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</si>
  <si>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</si>
  <si>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</si>
  <si>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</si>
  <si>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</si>
  <si>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</si>
  <si>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</si>
  <si>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</si>
  <si>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</si>
  <si>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</si>
  <si>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</si>
  <si>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</si>
  <si>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</si>
  <si>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</si>
  <si>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</si>
  <si>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</si>
  <si>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</si>
  <si>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</si>
  <si>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</si>
  <si>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</si>
  <si>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</si>
  <si>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</si>
  <si>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</si>
  <si>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</si>
  <si>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</si>
  <si>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</si>
  <si>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</si>
  <si>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</si>
  <si>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</si>
  <si>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</si>
  <si>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</si>
  <si>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</si>
  <si>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</si>
  <si>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</si>
  <si>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</si>
  <si>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</si>
  <si>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</si>
  <si>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</si>
  <si>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</si>
  <si>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</si>
  <si>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</si>
  <si>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</si>
  <si>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</si>
  <si>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</si>
  <si>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</si>
  <si>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</si>
  <si>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</si>
  <si>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</si>
  <si>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</si>
  <si>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</si>
  <si>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</si>
  <si>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</si>
  <si>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</si>
  <si>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</si>
  <si>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</si>
  <si>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</si>
  <si>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</si>
  <si>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</si>
  <si>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</si>
  <si>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</si>
  <si>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</si>
  <si>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</si>
  <si>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</si>
  <si>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</si>
  <si>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</si>
  <si>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</si>
  <si>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</si>
  <si>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</si>
  <si>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</si>
  <si>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</si>
  <si>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</si>
  <si>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</si>
  <si>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</si>
  <si>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</si>
  <si>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</si>
  <si>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</si>
  <si>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</si>
  <si>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</si>
  <si>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</si>
  <si>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</si>
  <si>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</si>
  <si>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</si>
  <si>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</si>
  <si>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</si>
  <si>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</si>
  <si>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</si>
  <si>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</si>
  <si>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</si>
  <si>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</si>
  <si>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</si>
  <si>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</si>
  <si>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</si>
  <si>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</si>
  <si>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</si>
  <si>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</si>
  <si>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</si>
  <si>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</si>
  <si>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</si>
  <si>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</si>
  <si>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</si>
  <si>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</si>
  <si>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</si>
  <si>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</si>
  <si>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</si>
  <si>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</si>
  <si>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</si>
  <si>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</si>
  <si>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</si>
  <si>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</si>
  <si>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</si>
  <si>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</si>
  <si>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</si>
  <si>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</si>
  <si>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</si>
  <si>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</si>
  <si>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</si>
  <si>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</si>
  <si>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</si>
  <si>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</si>
  <si>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</si>
  <si>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</si>
  <si>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</si>
  <si>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</si>
  <si>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</si>
  <si>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</si>
  <si>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</si>
  <si>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</si>
  <si>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</si>
  <si>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</si>
  <si>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</si>
  <si>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</si>
  <si>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</si>
  <si>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</si>
  <si>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</si>
  <si>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</si>
  <si>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</si>
  <si>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</si>
  <si>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</si>
  <si>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</si>
  <si>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</si>
  <si>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</si>
  <si>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</si>
  <si>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</si>
  <si>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</si>
  <si>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</si>
  <si>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</si>
  <si>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</si>
  <si>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</si>
  <si>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</si>
  <si>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</si>
  <si>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</si>
  <si>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</si>
  <si>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</si>
  <si>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</si>
  <si>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</si>
  <si>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</si>
  <si>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</si>
  <si>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</si>
  <si>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</si>
  <si>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</si>
  <si>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</si>
  <si>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</si>
  <si>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</si>
  <si>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</si>
  <si>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</si>
  <si>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</si>
  <si>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</si>
  <si>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</si>
  <si>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</si>
  <si>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</si>
  <si>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</si>
  <si>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</si>
  <si>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</si>
  <si>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</si>
  <si>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</si>
  <si>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</si>
  <si>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</si>
  <si>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</si>
  <si>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</si>
  <si>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</si>
  <si>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</si>
  <si>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</si>
  <si>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</si>
  <si>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</si>
  <si>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</si>
  <si>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</si>
  <si>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</si>
  <si>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</si>
  <si>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</si>
  <si>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</si>
  <si>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</si>
  <si>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</si>
  <si>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</si>
  <si>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</si>
  <si>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</si>
  <si>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</si>
  <si>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</si>
  <si>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</si>
  <si>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</si>
  <si>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</si>
  <si>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</si>
  <si>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</si>
  <si>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</si>
  <si>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</si>
  <si>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</si>
  <si>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</si>
  <si>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</si>
  <si>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</si>
  <si>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</si>
  <si>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</si>
  <si>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</si>
  <si>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</si>
  <si>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</si>
  <si>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</si>
  <si>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</si>
  <si>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</si>
  <si>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</si>
  <si>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</si>
  <si>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</si>
  <si>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</si>
  <si>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</si>
  <si>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</si>
  <si>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</si>
  <si>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</si>
  <si>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</si>
  <si>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</si>
  <si>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</si>
  <si>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</si>
  <si>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</si>
  <si>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</si>
  <si>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</si>
  <si>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</si>
  <si>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</si>
  <si>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</si>
  <si>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</si>
  <si>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</si>
  <si>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</si>
  <si>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</si>
  <si>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</si>
  <si>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</si>
  <si>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</si>
  <si>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</si>
  <si>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</si>
  <si>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</si>
  <si>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</si>
  <si>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</si>
  <si>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</si>
  <si>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</si>
  <si>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</si>
  <si>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</si>
  <si>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</si>
  <si>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</si>
  <si>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</si>
  <si>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</si>
  <si>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</si>
  <si>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</si>
  <si>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</si>
  <si>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</si>
  <si>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</si>
  <si>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</si>
  <si>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</si>
  <si>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</si>
  <si>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</si>
  <si>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</si>
  <si>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</si>
  <si>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</si>
  <si>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</si>
  <si>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</si>
  <si>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</si>
  <si>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</si>
  <si>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</si>
  <si>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</si>
  <si>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</si>
  <si>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</si>
  <si>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</si>
  <si>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</si>
  <si>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</si>
  <si>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</si>
  <si>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</si>
  <si>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</si>
  <si>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</si>
  <si>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</si>
  <si>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</si>
  <si>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</si>
  <si>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</si>
  <si>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</si>
  <si>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</si>
  <si>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</si>
  <si>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</si>
  <si>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</si>
  <si>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</si>
  <si>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</si>
  <si>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</si>
  <si>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</si>
  <si>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</si>
  <si>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</si>
  <si>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</si>
  <si>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</si>
  <si>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</si>
  <si>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</si>
  <si>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</si>
  <si>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</si>
  <si>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</si>
  <si>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</si>
  <si>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</si>
  <si>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</si>
  <si>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</si>
  <si>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</si>
  <si>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</si>
  <si>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</si>
  <si>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</si>
  <si>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</si>
  <si>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</si>
  <si>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</si>
  <si>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</si>
  <si>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</si>
  <si>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</si>
  <si>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</si>
  <si>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</si>
  <si>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</si>
  <si>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</si>
  <si>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</si>
  <si>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</si>
  <si>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</si>
  <si>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</si>
  <si>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</si>
  <si>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</si>
  <si>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</si>
  <si>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</si>
  <si>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</si>
  <si>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</si>
  <si>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</si>
  <si>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</si>
  <si>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</si>
  <si>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</si>
  <si>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</si>
  <si>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</si>
  <si>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</si>
  <si>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</si>
  <si>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</si>
  <si>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</si>
  <si>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</si>
  <si>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</si>
  <si>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</si>
  <si>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</si>
  <si>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</si>
  <si>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</si>
  <si>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</si>
  <si>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</si>
  <si>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</si>
  <si>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</si>
  <si>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</si>
  <si>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</si>
  <si>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</si>
  <si>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</si>
  <si>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</si>
  <si>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</si>
  <si>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</si>
  <si>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</si>
  <si>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</si>
  <si>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</si>
  <si>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</si>
  <si>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</si>
  <si>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</si>
  <si>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</si>
  <si>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</si>
  <si>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</si>
  <si>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</si>
  <si>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</si>
  <si>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</si>
  <si>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</si>
  <si>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</si>
  <si>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</si>
  <si>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</si>
  <si>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</si>
  <si>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</si>
  <si>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</si>
  <si>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</si>
  <si>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</si>
  <si>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</si>
  <si>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</si>
  <si>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</si>
  <si>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</si>
  <si>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</si>
  <si>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</si>
  <si>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</si>
  <si>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</si>
  <si>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</si>
  <si>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</si>
  <si>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</si>
  <si>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</si>
  <si>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</si>
  <si>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</si>
  <si>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</si>
  <si>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</si>
  <si>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</si>
  <si>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</si>
  <si>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</si>
  <si>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</si>
  <si>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</si>
  <si>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</si>
  <si>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</si>
  <si>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</si>
  <si>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</si>
  <si>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</si>
  <si>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</si>
  <si>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</si>
  <si>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</si>
  <si>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</si>
  <si>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</si>
  <si>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</si>
  <si>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</si>
  <si>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</si>
  <si>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</si>
  <si>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</si>
  <si>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</si>
  <si>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</si>
  <si>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</si>
  <si>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</si>
  <si>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</si>
  <si>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</si>
  <si>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</si>
  <si>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</si>
  <si>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</si>
  <si>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</si>
  <si>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</si>
  <si>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</si>
  <si>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</si>
  <si>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</si>
  <si>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</si>
  <si>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</si>
  <si>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</si>
  <si>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</si>
  <si>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</si>
  <si>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</si>
  <si>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</si>
  <si>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</si>
  <si>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</si>
  <si>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</si>
  <si>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</si>
  <si>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</si>
  <si>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</si>
  <si>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</si>
  <si>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</si>
  <si>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</si>
  <si>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</si>
  <si>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</si>
  <si>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</si>
  <si>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</si>
  <si>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</si>
  <si>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</si>
  <si>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</si>
  <si>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</si>
  <si>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</si>
  <si>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</si>
  <si>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</si>
  <si>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</si>
  <si>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</si>
  <si>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</si>
  <si>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</si>
  <si>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</si>
  <si>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</si>
  <si>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</si>
  <si>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</si>
  <si>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</si>
  <si>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</si>
  <si>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</si>
  <si>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</si>
  <si>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</si>
  <si>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</si>
  <si>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</si>
  <si>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</si>
  <si>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</si>
  <si>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</si>
  <si>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</si>
  <si>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</si>
  <si>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</si>
  <si>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</si>
  <si>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</si>
  <si>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</si>
  <si>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</si>
  <si>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</si>
  <si>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</si>
  <si>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</si>
  <si>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</si>
  <si>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</si>
  <si>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</si>
  <si>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</si>
  <si>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</si>
  <si>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</si>
  <si>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</si>
  <si>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</si>
  <si>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</si>
  <si>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</si>
  <si>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</si>
  <si>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</si>
  <si>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</si>
  <si>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</si>
  <si>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</si>
  <si>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</si>
  <si>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</si>
  <si>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</si>
  <si>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</si>
  <si>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</si>
  <si>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</si>
  <si>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</si>
  <si>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</si>
  <si>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</si>
  <si>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</si>
  <si>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</si>
  <si>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</si>
  <si>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</si>
  <si>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</si>
  <si>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</si>
  <si>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</si>
  <si>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</si>
  <si>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</si>
  <si>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</si>
  <si>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</si>
  <si>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</si>
  <si>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</si>
  <si>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</si>
  <si>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</si>
  <si>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</si>
  <si>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</si>
  <si>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</si>
  <si>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</si>
  <si>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</si>
  <si>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</si>
  <si>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</si>
  <si>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</si>
  <si>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</si>
  <si>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</si>
  <si>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</si>
  <si>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</si>
  <si>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</si>
  <si>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</si>
  <si>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</si>
  <si>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</si>
  <si>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</si>
  <si>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</si>
  <si>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</si>
  <si>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</si>
  <si>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</si>
  <si>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</si>
  <si>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</si>
  <si>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</si>
  <si>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</si>
  <si>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</si>
  <si>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</si>
  <si>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</si>
  <si>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</si>
  <si>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</si>
  <si>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</si>
  <si>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</si>
  <si>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</si>
  <si>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</si>
  <si>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</si>
  <si>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</si>
  <si>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</si>
  <si>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</si>
  <si>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</si>
  <si>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</si>
  <si>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</si>
  <si>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</si>
  <si>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</si>
  <si>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</si>
  <si>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</si>
  <si>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</si>
  <si>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</si>
  <si>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</si>
  <si>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</si>
  <si>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</si>
  <si>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</si>
  <si>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</si>
  <si>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</si>
  <si>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</si>
  <si>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</si>
  <si>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</si>
  <si>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</si>
  <si>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</si>
  <si>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</si>
  <si>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</si>
  <si>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</si>
  <si>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</si>
  <si>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</si>
  <si>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</si>
  <si>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</si>
  <si>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</si>
  <si>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</si>
  <si>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</si>
  <si>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</si>
  <si>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</si>
  <si>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</si>
  <si>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</si>
  <si>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</si>
  <si>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</si>
  <si>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</si>
  <si>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</si>
  <si>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</si>
  <si>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</si>
  <si>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</si>
  <si>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</si>
  <si>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</si>
  <si>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</si>
  <si>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</si>
  <si>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</si>
  <si>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</si>
  <si>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</si>
  <si>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</si>
  <si>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</si>
  <si>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</si>
  <si>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</si>
  <si>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</si>
  <si>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</si>
  <si>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</si>
  <si>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</si>
  <si>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</si>
  <si>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</si>
  <si>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</si>
  <si>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</si>
  <si>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</si>
  <si>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</si>
  <si>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</si>
  <si>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</si>
  <si>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</si>
  <si>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</si>
  <si>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</si>
  <si>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</si>
  <si>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</si>
  <si>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</si>
  <si>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</si>
  <si>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</si>
  <si>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</si>
  <si>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</si>
  <si>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</si>
  <si>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</si>
  <si>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</si>
  <si>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</si>
  <si>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</si>
  <si>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</si>
  <si>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</si>
  <si>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</si>
  <si>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</si>
  <si>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</si>
  <si>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</si>
  <si>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</si>
  <si>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</si>
  <si>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</si>
  <si>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</si>
  <si>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</si>
  <si>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</si>
  <si>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</si>
  <si>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</si>
  <si>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</si>
  <si>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</si>
  <si>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</si>
  <si>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</si>
  <si>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</si>
  <si>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</si>
  <si>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</si>
  <si>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</si>
  <si>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</si>
  <si>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</si>
  <si>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</si>
  <si>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</si>
  <si>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</si>
  <si>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</si>
  <si>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</si>
  <si>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</si>
  <si>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</si>
  <si>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</si>
  <si>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</si>
  <si>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</si>
  <si>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</si>
  <si>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</si>
  <si>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</si>
  <si>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</si>
  <si>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</si>
  <si>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</si>
  <si>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</si>
  <si>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</si>
  <si>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</si>
  <si>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</si>
  <si>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</si>
  <si>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</si>
  <si>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</si>
  <si>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</si>
  <si>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</si>
  <si>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</si>
  <si>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</si>
  <si>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</si>
  <si>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</si>
  <si>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</si>
  <si>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</si>
  <si>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</si>
  <si>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</si>
  <si>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</si>
  <si>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</si>
  <si>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</si>
  <si>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</si>
  <si>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</si>
  <si>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</si>
  <si>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</si>
  <si>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</si>
  <si>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</si>
  <si>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</si>
  <si>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</si>
  <si>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</si>
  <si>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</si>
  <si>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</si>
  <si>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</si>
  <si>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</si>
  <si>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</si>
  <si>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</si>
  <si>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</si>
  <si>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</si>
  <si>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</si>
  <si>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</si>
  <si>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</si>
  <si>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</si>
  <si>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</si>
  <si>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</si>
  <si>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</si>
  <si>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</si>
  <si>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</si>
  <si>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</si>
  <si>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</si>
  <si>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</si>
  <si>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</si>
  <si>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</si>
  <si>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</si>
  <si>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</si>
  <si>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</si>
  <si>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</si>
  <si>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</si>
  <si>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</si>
  <si>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</si>
  <si>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</si>
  <si>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</si>
  <si>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</si>
  <si>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</si>
  <si>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</si>
  <si>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</si>
  <si>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</si>
  <si>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</si>
  <si>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</si>
  <si>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</si>
  <si>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</si>
  <si>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</si>
  <si>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</si>
  <si>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</si>
  <si>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</si>
  <si>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</si>
  <si>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</si>
  <si>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</si>
  <si>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</si>
  <si>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</si>
  <si>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</si>
  <si>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</si>
  <si>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</si>
  <si>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</si>
  <si>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</si>
  <si>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</si>
  <si>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</si>
  <si>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</si>
  <si>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</si>
  <si>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</si>
  <si>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</si>
  <si>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</si>
  <si>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</si>
  <si>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</si>
  <si>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</si>
  <si>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</si>
  <si>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</si>
  <si>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</si>
  <si>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</si>
  <si>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</si>
  <si>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</si>
  <si>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</si>
  <si>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</si>
  <si>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</si>
  <si>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</si>
  <si>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</si>
  <si>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</si>
  <si>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</si>
  <si>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</si>
  <si>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</si>
  <si>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</si>
  <si>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</si>
  <si>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</si>
  <si>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</si>
  <si>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</si>
  <si>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</si>
  <si>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</si>
  <si>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</si>
  <si>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</si>
  <si>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</si>
  <si>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</si>
  <si>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</si>
  <si>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</si>
  <si>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</si>
  <si>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</si>
  <si>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</si>
  <si>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</si>
  <si>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</si>
  <si>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</si>
  <si>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</si>
  <si>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</si>
  <si>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</si>
  <si>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</si>
  <si>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</si>
  <si>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</si>
  <si>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</si>
  <si>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</si>
  <si>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</si>
  <si>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</si>
  <si>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</si>
  <si>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</si>
  <si>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</si>
  <si>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</si>
  <si>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</si>
  <si>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</si>
  <si>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</si>
  <si>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</si>
  <si>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</si>
  <si>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</si>
  <si>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</si>
  <si>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</si>
  <si>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</si>
  <si>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</si>
  <si>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</si>
  <si>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</si>
  <si>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</si>
  <si>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</si>
  <si>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</si>
  <si>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</si>
  <si>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</si>
  <si>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</si>
  <si>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</si>
  <si>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</si>
  <si>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</si>
  <si>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</si>
  <si>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</si>
  <si>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</si>
  <si>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</si>
  <si>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</si>
  <si>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</si>
  <si>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</si>
  <si>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</si>
  <si>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</si>
  <si>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</si>
  <si>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</si>
  <si>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</si>
  <si>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</si>
  <si>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</si>
  <si>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</si>
  <si>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</si>
  <si>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</si>
  <si>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</si>
  <si>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</si>
  <si>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</si>
  <si>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</si>
  <si>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</si>
  <si>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</si>
  <si>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</si>
  <si>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</si>
  <si>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</si>
  <si>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</si>
  <si>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</si>
  <si>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</si>
  <si>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</si>
  <si>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</si>
  <si>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</si>
  <si>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</si>
  <si>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</si>
  <si>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</si>
  <si>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</si>
  <si>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</si>
  <si>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</si>
  <si>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</si>
  <si>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</si>
  <si>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</si>
  <si>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</si>
  <si>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</si>
  <si>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</si>
  <si>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</si>
  <si>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</si>
  <si>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</si>
  <si>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</si>
  <si>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</si>
  <si>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</si>
  <si>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</si>
  <si>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</si>
  <si>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</si>
  <si>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</si>
  <si>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</si>
  <si>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</si>
  <si>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</si>
  <si>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</si>
  <si>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</si>
  <si>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</si>
  <si>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</si>
  <si>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</si>
  <si>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</si>
  <si>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</si>
  <si>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</si>
  <si>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</si>
  <si>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</si>
  <si>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</si>
  <si>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</si>
  <si>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</si>
  <si>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</si>
  <si>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</si>
  <si>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</si>
  <si>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</si>
  <si>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</si>
  <si>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</si>
  <si>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</si>
  <si>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</si>
  <si>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</si>
  <si>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</si>
  <si>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</si>
  <si>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</si>
  <si>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</si>
  <si>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</si>
  <si>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</si>
  <si>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</si>
  <si>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</si>
  <si>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</si>
  <si>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</si>
  <si>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</si>
  <si>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</si>
  <si>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</si>
  <si>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</si>
  <si>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</si>
  <si>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</si>
  <si>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</si>
  <si>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</si>
  <si>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</si>
  <si>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</si>
  <si>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</si>
  <si>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</si>
  <si>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</si>
  <si>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</si>
  <si>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</si>
  <si>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</si>
  <si>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</si>
  <si>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</si>
  <si>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</si>
  <si>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</si>
  <si>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</si>
  <si>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</si>
  <si>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</si>
  <si>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</si>
  <si>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</si>
  <si>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</si>
  <si>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</si>
  <si>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</si>
  <si>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</si>
  <si>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</si>
  <si>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</si>
  <si>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</si>
  <si>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</si>
  <si>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</si>
  <si>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</si>
  <si>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</si>
  <si>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</si>
  <si>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</si>
  <si>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</si>
  <si>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</si>
  <si>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</si>
  <si>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</si>
  <si>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</si>
  <si>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</si>
  <si>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</si>
  <si>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</si>
  <si>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</si>
  <si>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</si>
  <si>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</si>
  <si>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</si>
  <si>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</si>
  <si>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</si>
  <si>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</si>
  <si>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</si>
  <si>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</si>
  <si>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</si>
  <si>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</si>
  <si>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</si>
  <si>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</si>
  <si>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</si>
  <si>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</si>
  <si>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</si>
  <si>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</si>
  <si>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</si>
  <si>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</si>
  <si>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</si>
  <si>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</si>
  <si>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</si>
  <si>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</si>
  <si>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</si>
  <si>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</si>
  <si>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</si>
  <si>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</si>
  <si>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</si>
  <si>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</si>
  <si>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</si>
  <si>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</si>
  <si>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</si>
  <si>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</si>
  <si>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</si>
  <si>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</si>
  <si>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</si>
  <si>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</si>
  <si>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</si>
  <si>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</si>
  <si>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</si>
  <si>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</si>
  <si>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</si>
  <si>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</si>
  <si>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</si>
  <si>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</si>
  <si>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</si>
  <si>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</si>
  <si>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</si>
  <si>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</si>
  <si>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</si>
  <si>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</si>
  <si>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</si>
  <si>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</si>
  <si>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</si>
  <si>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</si>
  <si>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</si>
  <si>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</si>
  <si>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</si>
  <si>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</si>
  <si>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</si>
  <si>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</si>
  <si>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</si>
  <si>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</si>
  <si>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</si>
  <si>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</si>
  <si>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</si>
  <si>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</si>
  <si>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</si>
  <si>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</si>
  <si>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</si>
  <si>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</si>
  <si>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</si>
  <si>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</si>
  <si>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</si>
  <si>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</si>
  <si>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</si>
  <si>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</si>
  <si>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</si>
  <si>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</si>
  <si>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</si>
  <si>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</si>
  <si>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</si>
  <si>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</si>
  <si>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</si>
  <si>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</si>
  <si>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</si>
  <si>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</si>
  <si>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</si>
  <si>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</si>
  <si>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</si>
  <si>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</si>
  <si>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</si>
  <si>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</si>
  <si>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</si>
  <si>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</si>
  <si>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</si>
  <si>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</si>
  <si>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</si>
  <si>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</si>
  <si>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</si>
  <si>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</si>
  <si>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</si>
  <si>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</si>
  <si>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</si>
  <si>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</si>
  <si>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</si>
  <si>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</si>
  <si>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</si>
  <si>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</si>
  <si>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</si>
  <si>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</si>
  <si>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</si>
  <si>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</si>
  <si>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</si>
  <si>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</si>
  <si>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</si>
  <si>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</si>
  <si>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</si>
  <si>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</si>
  <si>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</si>
  <si>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</si>
  <si>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</si>
  <si>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</si>
  <si>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</si>
  <si>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</si>
  <si>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</si>
  <si>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</si>
  <si>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</si>
  <si>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</si>
  <si>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</si>
  <si>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</si>
  <si>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</si>
  <si>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</si>
  <si>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</si>
  <si>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</si>
  <si>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</si>
  <si>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</si>
  <si>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</si>
  <si>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</si>
  <si>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</si>
  <si>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</si>
  <si>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</si>
  <si>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</si>
  <si>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</si>
  <si>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</si>
  <si>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</si>
  <si>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</si>
  <si>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</si>
  <si>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</si>
  <si>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</si>
  <si>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</si>
  <si>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</si>
  <si>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</si>
  <si>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</si>
  <si>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</si>
  <si>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</si>
  <si>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</si>
  <si>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</si>
  <si>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</si>
  <si>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</si>
  <si>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</si>
  <si>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</si>
  <si>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</si>
  <si>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</si>
  <si>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</si>
  <si>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</si>
  <si>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</si>
  <si>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</si>
  <si>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</si>
  <si>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</si>
  <si>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</si>
  <si>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</si>
  <si>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</si>
  <si>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</si>
  <si>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</si>
  <si>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</si>
  <si>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</si>
  <si>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</si>
  <si>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</si>
  <si>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</si>
  <si>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</si>
  <si>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</si>
  <si>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</si>
  <si>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</si>
  <si>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</si>
  <si>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</si>
  <si>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</si>
  <si>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</si>
  <si>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</si>
  <si>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</si>
  <si>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</si>
  <si>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</si>
  <si>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</si>
  <si>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</si>
  <si>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</si>
  <si>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</si>
  <si>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</si>
  <si>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</si>
  <si>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</si>
  <si>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</si>
  <si>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</si>
  <si>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</si>
  <si>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</si>
  <si>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</si>
  <si>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</si>
  <si>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</si>
  <si>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</si>
  <si>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</si>
  <si>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</si>
  <si>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</si>
  <si>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</si>
  <si>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</si>
  <si>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</si>
  <si>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</si>
  <si>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</si>
  <si>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</si>
  <si>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</si>
  <si>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</si>
  <si>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</si>
  <si>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</si>
  <si>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</si>
  <si>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</si>
  <si>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</si>
  <si>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</si>
  <si>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</si>
  <si>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</si>
  <si>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</si>
  <si>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</si>
  <si>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</si>
  <si>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</si>
  <si>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</si>
  <si>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</si>
  <si>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</si>
  <si>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</si>
  <si>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</si>
  <si>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</si>
  <si>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</si>
  <si>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</si>
  <si>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</si>
  <si>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</si>
  <si>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</si>
  <si>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</si>
  <si>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</si>
  <si>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</si>
  <si>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</si>
  <si>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</si>
  <si>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</si>
  <si>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</si>
  <si>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</si>
  <si>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</si>
  <si>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</si>
  <si>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</si>
  <si>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</si>
  <si>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</si>
  <si>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</si>
  <si>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</si>
  <si>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</si>
  <si>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</si>
  <si>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</si>
  <si>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</si>
  <si>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</si>
  <si>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</si>
  <si>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</si>
  <si>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</si>
  <si>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</si>
  <si>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</si>
  <si>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</si>
  <si>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</si>
  <si>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</si>
  <si>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</si>
  <si>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</si>
  <si>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</si>
  <si>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</si>
  <si>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</si>
  <si>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</si>
  <si>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</si>
  <si>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</si>
  <si>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</si>
  <si>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</si>
  <si>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</si>
  <si>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</si>
  <si>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</si>
  <si>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</si>
  <si>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</si>
  <si>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</si>
  <si>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</si>
  <si>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</si>
  <si>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</si>
  <si>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</si>
  <si>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</si>
  <si>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</si>
  <si>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</si>
  <si>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</si>
  <si>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</si>
  <si>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</si>
  <si>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</si>
  <si>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</si>
  <si>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</si>
  <si>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</si>
  <si>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</si>
  <si>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</si>
  <si>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</si>
  <si>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</si>
  <si>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</si>
  <si>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</si>
  <si>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</si>
  <si>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</si>
  <si>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</si>
  <si>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</si>
  <si>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</si>
  <si>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</si>
  <si>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</si>
  <si>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</si>
  <si>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</si>
  <si>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</si>
  <si>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</si>
  <si>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</si>
  <si>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</si>
  <si>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</si>
  <si>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</si>
  <si>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</si>
  <si>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</si>
  <si>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</si>
  <si>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</si>
  <si>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</si>
  <si>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</si>
  <si>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</si>
  <si>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</si>
  <si>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</si>
  <si>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</si>
  <si>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</si>
  <si>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</si>
  <si>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</si>
  <si>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</si>
  <si>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</si>
  <si>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</si>
  <si>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</si>
  <si>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</si>
  <si>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</si>
  <si>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</si>
  <si>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</si>
  <si>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</si>
  <si>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</si>
  <si>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</si>
  <si>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</si>
  <si>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</si>
  <si>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</si>
  <si>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</si>
  <si>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</si>
  <si>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</si>
  <si>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</si>
  <si>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</si>
  <si>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</si>
  <si>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</si>
  <si>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</si>
  <si>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</si>
  <si>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</si>
  <si>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</si>
  <si>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</si>
  <si>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</si>
  <si>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</si>
  <si>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</si>
  <si>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</si>
  <si>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</si>
  <si>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</si>
  <si>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</si>
  <si>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</si>
  <si>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</si>
  <si>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</si>
  <si>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</si>
  <si>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</si>
  <si>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</si>
  <si>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</si>
  <si>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</si>
  <si>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</si>
  <si>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</si>
  <si>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</si>
  <si>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</si>
  <si>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</si>
  <si>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</si>
  <si>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</si>
  <si>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</si>
  <si>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</si>
  <si>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</si>
  <si>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</si>
  <si>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</si>
  <si>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</si>
  <si>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</si>
  <si>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</si>
  <si>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</si>
  <si>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</si>
  <si>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</si>
  <si>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</si>
  <si>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</si>
  <si>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</si>
  <si>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</si>
  <si>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</si>
  <si>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</si>
  <si>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</si>
  <si>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</si>
  <si>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</si>
  <si>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</si>
  <si>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</si>
  <si>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</si>
  <si>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</si>
  <si>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</si>
  <si>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</si>
  <si>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</si>
  <si>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</si>
  <si>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</si>
  <si>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</si>
  <si>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</si>
  <si>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</si>
  <si>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</si>
  <si>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</si>
  <si>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</si>
  <si>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</si>
  <si>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</si>
  <si>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</si>
  <si>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</si>
  <si>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</si>
  <si>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</si>
  <si>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</si>
  <si>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</si>
  <si>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</si>
  <si>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</si>
  <si>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</si>
  <si>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</si>
  <si>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</si>
  <si>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</si>
  <si>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</si>
  <si>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</si>
  <si>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</si>
  <si>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</si>
  <si>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</si>
  <si>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</si>
  <si>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</si>
  <si>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Sin Información</t>
  </si>
  <si>
    <t>INSERT INTO territorio VALUES (3161,'Sin Información','','Región','CHL','ADMIN 1');</t>
  </si>
  <si>
    <t>atenciones médicas</t>
  </si>
  <si>
    <t>INSERT INTO  VALUES (79,'atenciones médicas','atenciones médicas','Unidad');</t>
  </si>
  <si>
    <t>Agropecuario y Forestal</t>
  </si>
  <si>
    <t>Estupro-270102001 | Prod: Delitos-270102 | Sector: Violencia-2701 | Industria: MUJER-27</t>
  </si>
  <si>
    <t>INSERT INTO categoria VALUES (270102001,'Estupro','Estupro-270102001','Estupro-270102001 | Prod: Delitos-270102 | Sector: Violencia-2701 | Industria: MUJER-27',270102);</t>
  </si>
  <si>
    <t>Violación-270102002 | Prod: Delitos-270102 | Sector: Violencia-2701 | Industria: MUJER-27</t>
  </si>
  <si>
    <t>INSERT INTO categoria VALUES (270102002,'Violación','Violación-270102002','Violación-270102002 | Prod: Delitos-270102 | Sector: Violencia-2701 | Industria: MUJER-27',270102);</t>
  </si>
  <si>
    <t>Abuso Sexual (Sólo Crimen)-270102003 | Prod: Delitos-270102 | Sector: Violencia-2701 | Industria: MUJER-27</t>
  </si>
  <si>
    <t>INSERT INTO categoria VALUES (270102003,'Abuso Sexual (Sólo Crimen)','Abuso Sexual (Sólo Crimen)-270102003','Abuso Sexual (Sólo Crimen)-270102003 | Prod: Delitos-270102 | Sector: Violencia-2701 | Industria: MUJER-27',270102);</t>
  </si>
  <si>
    <t>Abuso Sexual Adulto-270102004 | Prod: Delitos-270102 | Sector: Violencia-2701 | Industria: MUJER-27</t>
  </si>
  <si>
    <t>INSERT INTO categoria VALUES (270102004,'Abuso Sexual Adulto','Abuso Sexual Adulto-270102004','Abuso Sexual Adulto-270102004 | Prod: Delitos-270102 | Sector: Violencia-2701 | Industria: MUJER-27',270102);</t>
  </si>
  <si>
    <t>Abuso Sexual Calificado c/Introduccion Objetos O Uso Animal-270102005 | Prod: Delitos-270102 | Sector: Violencia-2701 | Industria: MUJER-27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</si>
  <si>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Violencia-2701 | Industria: MUJER-27',270102);</t>
  </si>
  <si>
    <t>Abuso Sexual Con Contacto De Menor De 14 Años-270102006 | Prod: Delitos-270102 | Sector: Violencia-2701 | Industria: MUJER-27</t>
  </si>
  <si>
    <t>INSERT INTO categoria VALUES (270102006,'Abuso Sexual Con Contacto De Menor De 14 Años','Abuso Sexual Con Contacto De Menor De 14 Años-270102006','Abuso Sexual Con Contacto De Menor De 14 Años-270102006 | Prod: Delitos-270102 | Sector: Violencia-2701 | Industria: MUJER-27',270102);</t>
  </si>
  <si>
    <t>Abuso Sexual De 14 Años A Menor De 18 Años Con Circunstancia Estupro-270102007 | Prod: Delitos-270102 | Sector: Violencia-2701 | Industria: MUJER-27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</si>
  <si>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Violencia-2701 | Industria: MUJER-27',270102);</t>
  </si>
  <si>
    <t>Abuso Sexual De Mayor De 14 (Con Circunstancias De Violación)-270102008 | Prod: Delitos-270102 | Sector: Violencia-2701 | Industria: MUJER-27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</si>
  <si>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Violencia-2701 | Industria: MUJER-27',270102);</t>
  </si>
  <si>
    <t>Abuso Sexual Mayor 14 /Sorpresa Sin Consentimiento-270102009 | Prod: Delitos-270102 | Sector: Violencia-2701 | Industria: MUJER-27</t>
  </si>
  <si>
    <t>INSERT INTO categoria VALUES (270102009,'Abuso Sexual Mayor 14 /Sorpresa Sin Consentimiento','Abuso Sexual Mayor 14 /Sorpresa Sin Consentimiento-270102009','Abuso Sexual Mayor 14 /Sorpresa Sin Consentimiento-270102009 | Prod: Delitos-270102 | Sector: Violencia-2701 | Industria: MUJER-27',270102);</t>
  </si>
  <si>
    <t>Abuso Sexual Sin Contacto-270102010 | Prod: Delitos-270102 | Sector: Violencia-2701 | Industria: MUJER-27</t>
  </si>
  <si>
    <t>INSERT INTO categoria VALUES (270102010,'Abuso Sexual Sin Contacto','Abuso Sexual Sin Contacto-270102010','Abuso Sexual Sin Contacto-270102010 | Prod: Delitos-270102 | Sector: Violencia-2701 | Industria: MUJER-27',270102);</t>
  </si>
  <si>
    <t>Delitos De Signifación Sexual-270102011 | Prod: Delitos-270102 | Sector: Violencia-2701 | Industria: MUJER-27</t>
  </si>
  <si>
    <t>INSERT INTO categoria VALUES (270102011,'Delitos De Signifación Sexual','Delitos De Signifación Sexual-270102011','Delitos De Signifación Sexual-270102011 | Prod: Delitos-270102 | Sector: Violencia-2701 | Industria: MUJER-27',270102);</t>
  </si>
  <si>
    <t>Producción De Material Pornógrafico Utilizando Menores 18 Años-270102012 | Prod: Delitos-270102 | Sector: Violencia-2701 | Industria: MUJER-27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</si>
  <si>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Violencia-2701 | Industria: MUJER-27',270102);</t>
  </si>
  <si>
    <t>Promover O Facilitar Prostitucion De Menores-270102013 | Prod: Delitos-270102 | Sector: Violencia-2701 | Industria: MUJER-27</t>
  </si>
  <si>
    <t>INSERT INTO categoria VALUES (270102013,'Promover O Facilitar Prostitucion De Menores','Promover O Facilitar Prostitucion De Menores-270102013','Promover O Facilitar Prostitucion De Menores-270102013 | Prod: Delitos-270102 | Sector: Violencia-2701 | Industria: MUJER-27',270102);</t>
  </si>
  <si>
    <t>Violación De Mayor De 14 Años-270102014 | Prod: Delitos-270102 | Sector: Violencia-2701 | Industria: MUJER-27</t>
  </si>
  <si>
    <t>INSERT INTO categoria VALUES (270102014,'Violación De Mayor De 14 Años','Violación De Mayor De 14 Años-270102014','Violación De Mayor De 14 Años-270102014 | Prod: Delitos-270102 | Sector: Violencia-2701 | Industria: MUJER-27',270102);</t>
  </si>
  <si>
    <t>Violación De Menor De 14 Años-270102015 | Prod: Delitos-270102 | Sector: Violencia-2701 | Industria: MUJER-27</t>
  </si>
  <si>
    <t>INSERT INTO categoria VALUES (270102015,'Violación De Menor De 14 Años','Violación De Menor De 14 Años-270102015','Violación De Menor De 14 Años-270102015 | Prod: Delitos-270102 | Sector: Violencia-2701 | Industria: MUJER-27',270102);</t>
  </si>
  <si>
    <t>Acoso Sexual Lugares Públicos /Libre Acceso Público-270102016 | Prod: Delitos-270102 | Sector: Violencia-2701 | Industria: MUJER-27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</si>
  <si>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Violencia-2701 | Industria: MUJER-27',270102);</t>
  </si>
  <si>
    <t>Violación Con Homicidio O Femicidio-270102017 | Prod: Delitos-270102 | Sector: Violencia-2701 | Industria: MUJER-27</t>
  </si>
  <si>
    <t>INSERT INTO categoria VALUES (270102017,'Violación Con Homicidio O Femicidio','Violación Con Homicidio O Femicidio-270102017','Violación Con Homicidio O Femicidio-270102017 | Prod: Delitos-270102 | Sector: Violencia-2701 | Industria: MUJER-27',270102);</t>
  </si>
  <si>
    <t>Difusión De Material Pornográfico-270102018 | Prod: Delitos-270102 | Sector: Violencia-2701 | Industria: MUJER-27</t>
  </si>
  <si>
    <t>INSERT INTO categoria VALUES (270102018,'Difusión De Material Pornográfico','Difusión De Material Pornográfico-270102018','Difusión De Material Pornográfico-270102018 | Prod: Delitos-270102 | Sector: Violencia-2701 | Industria: MUJER-27',270102);</t>
  </si>
  <si>
    <t>Femicidio-270103001 | Prod: Delitos-270103 | Sector: Violencia-2701 | Industria: MUJER-27</t>
  </si>
  <si>
    <t>INSERT INTO categoria VALUES (270103001,'Femicidio','Femicidio-270103001','Femicidio-270103001 | Prod: Delitos-270103 | Sector: Violencia-2701 | Industria: MUJER-27',270103);</t>
  </si>
  <si>
    <t>Femicidio Intimo-270103002 | Prod: Delitos-270103 | Sector: Violencia-2701 | Industria: MUJER-27</t>
  </si>
  <si>
    <t>INSERT INTO categoria VALUES (270103002,'Femicidio Intimo','Femicidio Intimo-270103002','Femicidio Intimo-270103002 | Prod: Delitos-270103 | Sector: Violencia-2701 | Industria: MUJER-27',270103);</t>
  </si>
  <si>
    <t>Secuestro Con Violación-270103003 | Prod: Delitos-270103 | Sector: Violencia-2701 | Industria: MUJER-27</t>
  </si>
  <si>
    <t>INSERT INTO categoria VALUES (270103003,'Secuestro Con Violación','Secuestro Con Violación-270103003','Secuestro Con Violación-270103003 | Prod: Delitos-270103 | Sector: Violencia-2701 | Industria: MUJER-27',270103);</t>
  </si>
  <si>
    <t>Secuestro Con Homicidio, Violación O Lesiones-270103004 | Prod: Delitos-270103 | Sector: Violencia-2701 | Industria: MUJER-27</t>
  </si>
  <si>
    <t>INSERT INTO categoria VALUES (270103004,'Secuestro Con Homicidio, Violación O Lesiones','Secuestro Con Homicidio, Violación O Lesiones-270103004','Secuestro Con Homicidio, Violación O Lesiones-270103004 | Prod: Delitos-270103 | Sector: Violencia-2701 | Industria: MUJER-27',270103);</t>
  </si>
  <si>
    <t>Tortura Con Violación, Abuso Sexual Agravado/Otros-270103005 | Prod: Delitos-270103 | Sector: Violencia-2701 | Industria: MUJER-27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</si>
  <si>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Violencia-2701 | Industria: MUJER-27',270103);</t>
  </si>
  <si>
    <t>Femicidio No Íntimo-270103006 | Prod: Delitos-270103 | Sector: Violencia-2701 | Industria: MUJER-27</t>
  </si>
  <si>
    <t>INSERT INTO categoria VALUES (270103006,'Femicidio No Íntimo','Femicidio No Íntimo-270103006','Femicidio No Íntimo-270103006 | Prod: Delitos-270103 | Sector: Violencia-2701 | Industria: MUJER-27',270103);</t>
  </si>
  <si>
    <t>Violencia Económica-270103007 | Prod: Delitos-270103 | Sector: Violencia-2701 | Industria: MUJER-27</t>
  </si>
  <si>
    <t>INSERT INTO categoria VALUES (270103007,'Violencia Económica','Violencia Económica-270103007','Violencia Económica-270103007 | Prod: Delitos-270103 | Sector: Violencia-2701 | Industria: MUJER-27',270103);</t>
  </si>
  <si>
    <t>Violencia Psicológica-270103008 | Prod: Delitos-270103 | Sector: Violencia-2701 | Industria: MUJER-27</t>
  </si>
  <si>
    <t>INSERT INTO categoria VALUES (270103008,'Violencia Psicológica','Violencia Psicológica-270103008','Violencia Psicológica-270103008 | Prod: Delitos-270103 | Sector: Violencia-2701 | Industria: MUJER-27',270103);</t>
  </si>
  <si>
    <t>Maltrato Habitual (Violencia Intrafamiliar)-270104001 | Prod: Delitos-270104 | Sector: Violencia-2701 | Industria: MUJER-27</t>
  </si>
  <si>
    <t>INSERT INTO categoria VALUES (270104001,'Maltrato Habitual (Violencia Intrafamiliar)','Maltrato Habitual (Violencia Intrafamiliar)-270104001','Maltrato Habitual (Violencia Intrafamiliar)-270104001 | Prod: Delitos-270104 | Sector: Violencia-2701 | Industria: MUJER-27',270104);</t>
  </si>
  <si>
    <t>Aborto Cometido Por Facultativo Por Causales No Reguladas-270105001 | Prod: Delitos-270105 | Sector: Violencia-2701 | Industria: MUJER-27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</si>
  <si>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Violencia-2701 | Industria: MUJER-27',270105);</t>
  </si>
  <si>
    <t>Aborto Consentido Causales No Reguladas-270105002 | Prod: Delitos-270105 | Sector: Violencia-2701 | Industria: MUJER-27</t>
  </si>
  <si>
    <t>INSERT INTO categoria VALUES (270105002,'Aborto Consentido Causales No Reguladas','Aborto Consentido Causales No Reguladas-270105002','Aborto Consentido Causales No Reguladas-270105002 | Prod: Delitos-270105 | Sector: Violencia-2701 | Industria: MUJER-27',270105);</t>
  </si>
  <si>
    <t>Aborto Sin Consentimiento-270105003 | Prod: Delitos-270105 | Sector: Violencia-2701 | Industria: MUJER-27</t>
  </si>
  <si>
    <t>INSERT INTO categoria VALUES (270105003,'Aborto Sin Consentimiento','Aborto Sin Consentimiento-270105003','Aborto Sin Consentimiento-270105003 | Prod: Delitos-270105 | Sector: Violencia-2701 | Industria: MUJER-27',270105);</t>
  </si>
  <si>
    <t>Aborto-270105004 | Prod: Delitos-270105 | Sector: Violencia-2701 | Industria: MUJER-27</t>
  </si>
  <si>
    <t>INSERT INTO categoria VALUES (270105004,'Aborto','Aborto-270105004','Aborto-270105004 | Prod: Delitos-270105 | Sector: Violencia-2701 | Industria: MUJER-27',270105);</t>
  </si>
  <si>
    <t>Tráfico De Órganos Incluyendo los Provenientes de Aborto-270105005 | Prod: Delitos-270105 | Sector: Violencia-2701 | Industria: MUJER-27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</si>
  <si>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Violencia-2701 | Industria: MUJER-27',270105);</t>
  </si>
  <si>
    <t>Infracciones A La Ley De Identidad De Género-270106001 | Prod: Delitos-270106 | Sector: Violencia-2701 | Industria: MUJER-27</t>
  </si>
  <si>
    <t>INSERT INTO categoria VALUES (270106001,'Infracciones A La Ley De Identidad De Género','Infracciones A La Ley De Identidad De Género-270106001','Infracciones A La Ley De Identidad De Género-270106001 | Prod: Delitos-270106 | Sector: Violencia-2701 | Industria: MUJER-27',270106);</t>
  </si>
  <si>
    <t>Acoso Laboral-270106002 | Prod: Delitos-270106 | Sector: Violencia-2701 | Industria: MUJER-27</t>
  </si>
  <si>
    <t>INSERT INTO categoria VALUES (270106002,'Acoso Laboral','Acoso Laboral-270106002','Acoso Laboral-270106002 | Prod: Delitos-270106 | Sector: Violencia-2701 | Industria: MUJER-27',270106);</t>
  </si>
  <si>
    <t>Atención por violación (con entrega de anticoncepción de emergencia)-270107001 | Prod: Salud-270107 | Sector: Violencia-2701 | Industria: MUJER-27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</si>
  <si>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Violencia-2701 | Industria: MUJER-27',270107);</t>
  </si>
  <si>
    <t>Atención por violación (sin entrega de anticoncepción de emergencia )-270107002 | Prod: Salud-270107 | Sector: Violencia-2701 | Industria: MUJER-27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</si>
  <si>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Violencia-2701 | Industria: MUJER-27',270107);</t>
  </si>
  <si>
    <t>Estupro-270107003 | Prod: Salud-270107 | Sector: Violencia-2701 | Industria: MUJER-27</t>
  </si>
  <si>
    <t>INSERT INTO categoria VALUES (270107003,'Estupro','Estupro-270107003','Estupro-270107003 | Prod: Salud-270107 | Sector: Violencia-2701 | Industria: MUJER-27',270107);</t>
  </si>
  <si>
    <t>Abuso sexual-270107004 | Prod: Salud-270107 | Sector: Violencia-2701 | Industria: MUJER-27</t>
  </si>
  <si>
    <t>INSERT INTO categoria VALUES (270107004,'Abuso sexual','Abuso sexual-270107004','Abuso sexual-270107004 | Prod: Salud-270107 | Sector: Violencia-2701 | Industria: MUJER-27',270107);</t>
  </si>
  <si>
    <t>Otra violencia-270107005 | Prod: Salud-270107 | Sector: Violencia-2701 | Industria: MUJER-27</t>
  </si>
  <si>
    <t>INSERT INTO categoria VALUES (270107005,'Otra violencia','Otra violencia-270107005','Otra violencia-270107005 | Prod: Salud-270107 | Sector: Violencia-2701 | Industria: MUJER-27',270107);</t>
  </si>
  <si>
    <t>Violencia Física-270107006 | Prod: Salud-270107 | Sector: Violencia-2701 | Industria: MUJER-27</t>
  </si>
  <si>
    <t>INSERT INTO categoria VALUES (270107006,'Violencia Física','Violencia Física-270107006','Violencia Física-270107006 | Prod: Salud-270107 | Sector: Violencia-2701 | Industria: MUJER-27',270107);</t>
  </si>
  <si>
    <t>Violencia Intrafamiliar-270107007 | Prod: Salud-270107 | Sector: Violencia-2701 | Industria: MUJER-27</t>
  </si>
  <si>
    <t>INSERT INTO categoria VALUES (270107007,'Violencia Intrafamiliar','Violencia Intrafamiliar-270107007','Violencia Intrafamiliar-270107007 | Prod: Salud-270107 | Sector: Violencia-2701 | Industria: MUJER-27',270107);</t>
  </si>
  <si>
    <t>Orientación e Información-270108001 | Prod: Establecimientos-270108 | Sector: Violencia-2701 | Industria: MUJER-27</t>
  </si>
  <si>
    <t>INSERT INTO categoria VALUES (270108001,'Orientación e Información','Orientación e Información-270108001','Orientación e Información-270108001 | Prod: Establecimientos-270108 | Sector: Violencia-2701 | Industria: MUJER-27',270108);</t>
  </si>
  <si>
    <t>Ingresos de años anteriores (por arrastre)-270108002 | Prod: Establecimientos-270108 | Sector: Violencia-2701 | Industria: MUJER-27</t>
  </si>
  <si>
    <t>INSERT INTO categoria VALUES (270108002,'Ingresos de años anteriores (por arrastre)','Ingresos de años anteriores (por arrastre)-270108002','Ingresos de años anteriores (por arrastre)-270108002 | Prod: Establecimientos-270108 | Sector: Violencia-2701 | Industria: MUJER-27',270108);</t>
  </si>
  <si>
    <t>Ingresos efectivos  de Mujeres-270108003 | Prod: Establecimientos-270108 | Sector: Violencia-2701 | Industria: MUJER-27</t>
  </si>
  <si>
    <t>INSERT INTO categoria VALUES (270108003,'Ingresos efectivos  de Mujeres','Ingresos efectivos  de Mujeres-270108003','Ingresos efectivos  de Mujeres-270108003 | Prod: Establecimientos-270108 | Sector: Violencia-2701 | Industria: MUJER-27',270108);</t>
  </si>
  <si>
    <t>Egreso -270108004 | Prod: Establecimientos-270108 | Sector: Violencia-2701 | Industria: MUJER-27</t>
  </si>
  <si>
    <t>INSERT INTO categoria VALUES (270108004,'Egreso ','Egreso -270108004','Egreso -270108004 | Prod: Establecimientos-270108 | Sector: Violencia-2701 | Industria: MUJER-27',270108);</t>
  </si>
  <si>
    <t>Deserción-270108005 | Prod: Establecimientos-270108 | Sector: Violencia-2701 | Industria: MUJER-27</t>
  </si>
  <si>
    <t>INSERT INTO categoria VALUES (270108005,'Deserción','Deserción-270108005','Deserción-270108005 | Prod: Establecimientos-270108 | Sector: Violencia-2701 | Industria: MUJER-27',270108);</t>
  </si>
  <si>
    <t>Interrupción-270108006 | Prod: Establecimientos-270108 | Sector: Violencia-2701 | Industria: MUJER-27</t>
  </si>
  <si>
    <t>INSERT INTO categoria VALUES (270108006,'Interrupción','Interrupción-270108006','Interrupción-270108006 | Prod: Establecimientos-270108 | Sector: Violencia-2701 | Industria: MUJER-27',270108);</t>
  </si>
  <si>
    <t>Derivacion-270108007 | Prod: Establecimientos-270108 | Sector: Violencia-2701 | Industria: MUJER-27</t>
  </si>
  <si>
    <t>INSERT INTO categoria VALUES (270108007,'Derivacion','Derivacion-270108007','Derivacion-270108007 | Prod: Establecimientos-270108 | Sector: Violencia-2701 | Industria: MUJER-27',270108);</t>
  </si>
  <si>
    <t>Traslado-270108008 | Prod: Establecimientos-270108 | Sector: Violencia-2701 | Industria: MUJER-27</t>
  </si>
  <si>
    <t>INSERT INTO categoria VALUES (270108008,'Traslado','Traslado-270108008','Traslado-270108008 | Prod: Establecimientos-270108 | Sector: Violencia-2701 | Industria: MUJER-27',270108);</t>
  </si>
  <si>
    <t>Fallecimiento-270108009 | Prod: Establecimientos-270108 | Sector: Violencia-2701 | Industria: MUJER-27</t>
  </si>
  <si>
    <t>INSERT INTO categoria VALUES (270108009,'Fallecimiento','Fallecimiento-270108009','Fallecimiento-270108009 | Prod: Establecimientos-270108 | Sector: Violencia-2701 | Industria: MUJER-27',270108);</t>
  </si>
  <si>
    <t>Centros de la Mujer-270108010 | Prod: Establecimientos-270108 | Sector: Violencia-2701 | Industria: MUJER-27</t>
  </si>
  <si>
    <t>INSERT INTO categoria VALUES (270108010,'Centros de la Mujer','Centros de la Mujer-270108010','Centros de la Mujer-270108010 | Prod: Establecimientos-270108 | Sector: Violencia-2701 | Industria: MUJER-27',270108);</t>
  </si>
  <si>
    <t>Ingresos de años anteriores (por arrastre)-270109001 | Prod: Establecimientos-270109 | Sector: Violencia-2701 | Industria: MUJER-27</t>
  </si>
  <si>
    <t>INSERT INTO categoria VALUES (270109001,'Ingresos de años anteriores (por arrastre)','Ingresos de años anteriores (por arrastre)-270109001','Ingresos de años anteriores (por arrastre)-270109001 | Prod: Establecimientos-270109 | Sector: Violencia-2701 | Industria: MUJER-27',270109);</t>
  </si>
  <si>
    <t>Pre ingresos de Mujeres-270109002 | Prod: Establecimientos-270109 | Sector: Violencia-2701 | Industria: MUJER-27</t>
  </si>
  <si>
    <t>INSERT INTO categoria VALUES (270109002,'Pre ingresos de Mujeres','Pre ingresos de Mujeres-270109002','Pre ingresos de Mujeres-270109002 | Prod: Establecimientos-270109 | Sector: Violencia-2701 | Industria: MUJER-27',270109);</t>
  </si>
  <si>
    <t>Ingresos efectivos de Mujeres-270109003 | Prod: Establecimientos-270109 | Sector: Violencia-2701 | Industria: MUJER-27</t>
  </si>
  <si>
    <t>INSERT INTO categoria VALUES (270109003,'Ingresos efectivos de Mujeres','Ingresos efectivos de Mujeres-270109003','Ingresos efectivos de Mujeres-270109003 | Prod: Establecimientos-270109 | Sector: Violencia-2701 | Industria: MUJER-27',270109);</t>
  </si>
  <si>
    <t>Ingresos de niños y niñas-270109004 | Prod: Establecimientos-270109 | Sector: Violencia-2701 | Industria: MUJER-27</t>
  </si>
  <si>
    <t>INSERT INTO categoria VALUES (270109004,'Ingresos de niños y niñas','Ingresos de niños y niñas-270109004','Ingresos de niños y niñas-270109004 | Prod: Establecimientos-270109 | Sector: Violencia-2701 | Industria: MUJER-27',270109);</t>
  </si>
  <si>
    <t>Egreso-270109005 | Prod: Establecimientos-270109 | Sector: Violencia-2701 | Industria: MUJER-27</t>
  </si>
  <si>
    <t>INSERT INTO categoria VALUES (270109005,'Egreso','Egreso-270109005','Egreso-270109005 | Prod: Establecimientos-270109 | Sector: Violencia-2701 | Industria: MUJER-27',270109);</t>
  </si>
  <si>
    <t>Deserción-270109006 | Prod: Establecimientos-270109 | Sector: Violencia-2701 | Industria: MUJER-27</t>
  </si>
  <si>
    <t>INSERT INTO categoria VALUES (270109006,'Deserción','Deserción-270109006','Deserción-270109006 | Prod: Establecimientos-270109 | Sector: Violencia-2701 | Industria: MUJER-27',270109);</t>
  </si>
  <si>
    <t>Traslado-270109007 | Prod: Establecimientos-270109 | Sector: Violencia-2701 | Industria: MUJER-27</t>
  </si>
  <si>
    <t>INSERT INTO categoria VALUES (270109007,'Traslado','Traslado-270109007','Traslado-270109007 | Prod: Establecimientos-270109 | Sector: Violencia-2701 | Industria: MUJER-27',270109);</t>
  </si>
  <si>
    <t>Retiro-270109008 | Prod: Establecimientos-270109 | Sector: Violencia-2701 | Industria: MUJER-27</t>
  </si>
  <si>
    <t>INSERT INTO categoria VALUES (270109008,'Retiro','Retiro-270109008','Retiro-270109008 | Prod: Establecimientos-270109 | Sector: Violencia-2701 | Industria: MUJER-27',270109);</t>
  </si>
  <si>
    <t>Fallecimiento -270109009 | Prod: Establecimientos-270109 | Sector: Violencia-2701 | Industria: MUJER-27</t>
  </si>
  <si>
    <t>INSERT INTO categoria VALUES (270109009,'Fallecimiento ','Fallecimiento -270109009','Fallecimiento -270109009 | Prod: Establecimientos-270109 | Sector: Violencia-2701 | Industria: MUJER-27',270109);</t>
  </si>
  <si>
    <t>Casas de Acogida-270109010 | Prod: Establecimientos-270109 | Sector: Violencia-2701 | Industria: MUJER-27</t>
  </si>
  <si>
    <t>INSERT INTO categoria VALUES (270109010,'Casas de Acogida','Casas de Acogida-270109010','Casas de Acogida-270109010 | Prod: Establecimientos-270109 | Sector: Violencia-2701 | Industria: MUJER-27',270109);</t>
  </si>
  <si>
    <t>Centros de Atención y Reparación para Mujeres Víctimas/Sobrevivientes de Violencia Sexual</t>
  </si>
  <si>
    <t>Orientación e Información (OI)</t>
  </si>
  <si>
    <t>Orientación e Información (OI)-270110001</t>
  </si>
  <si>
    <t>Orientación e Información (OI)-270110001 | Prod: Establecimientos-270110 | Sector: Violencia-2701 | Industria: MUJER-27</t>
  </si>
  <si>
    <t>270110001orientacion_e_informacion_(oi)</t>
  </si>
  <si>
    <t>INSERT INTO categoria VALUES (270110001,'Orientación e Información (OI)','Orientación e Información (OI)-270110001','Orientación e Información (OI)-270110001 | Prod: Establecimientos-270110 | Sector: Violencia-2701 | Industria: MUJER-27',270110);</t>
  </si>
  <si>
    <t>Atención Reparatoria (AR)</t>
  </si>
  <si>
    <t>Atención Reparatoria (AR)-270110002</t>
  </si>
  <si>
    <t>Atención Reparatoria (AR)-270110002 | Prod: Establecimientos-270110 | Sector: Violencia-2701 | Industria: MUJER-27</t>
  </si>
  <si>
    <t>270110002atencion_reparatoria_(ar)</t>
  </si>
  <si>
    <t>INSERT INTO categoria VALUES (270110002,'Atención Reparatoria (AR)','Atención Reparatoria (AR)-270110002','Atención Reparatoria (AR)-270110002 | Prod: Establecimientos-270110 | Sector: Violencia-2701 | Industria: MUJER-27',270110);</t>
  </si>
  <si>
    <t>Mujeres en continuidad de Intervención del año anterior</t>
  </si>
  <si>
    <t>Mujeres en continuidad de Intervención del año anterior-270110003</t>
  </si>
  <si>
    <t>Mujeres en continuidad de Intervención del año anterior-270110003 | Prod: Establecimientos-270110 | Sector: Violencia-2701 | Industria: MUJER-27</t>
  </si>
  <si>
    <t>270110003mujeres_en_continuidad_de_intervencion_del_año_anterior</t>
  </si>
  <si>
    <t>INSERT INTO categoria VALUES (270110003,'Mujeres en continuidad de Intervención del año anterior','Mujeres en continuidad de Intervención del año anterior-270110003','Mujeres en continuidad de Intervención del año anterior-270110003 | Prod: Establecimientos-270110 | Sector: Violencia-2701 | Industria: MUJER-27',270110);</t>
  </si>
  <si>
    <t>Centros de Reeducación de Hombres</t>
  </si>
  <si>
    <t>Ingresos efectivos de Hombres</t>
  </si>
  <si>
    <t>Ingresos efectivos de Hombres-270111001</t>
  </si>
  <si>
    <t>Ingresos efectivos de Hombres-270111001 | Prod: Establecimientos-270111 | Sector: Violencia-2701 | Industria: MUJER-27</t>
  </si>
  <si>
    <t>270111001ingresos_efectivos_de_hombres</t>
  </si>
  <si>
    <t>INSERT INTO categoria VALUES (270111001,'Ingresos efectivos de Hombres','Ingresos efectivos de Hombres-270111001','Ingresos efectivos de Hombres-270111001 | Prod: Establecimientos-270111 | Sector: Violencia-2701 | Industria: MUJER-27',270111);</t>
  </si>
  <si>
    <t>Egresos</t>
  </si>
  <si>
    <t>Egresos-270111002</t>
  </si>
  <si>
    <t>Egresos-270111002 | Prod: Establecimientos-270111 | Sector: Violencia-2701 | Industria: MUJER-27</t>
  </si>
  <si>
    <t>270111002egresos</t>
  </si>
  <si>
    <t>INSERT INTO categoria VALUES (270111002,'Egresos','Egresos-270111002','Egresos-270111002 | Prod: Establecimientos-270111 | Sector: Violencia-2701 | Industria: MUJER-27',270111);</t>
  </si>
  <si>
    <t>INSERT INTO parametro VALUES (116,'Aprehensiones','','Delincuencia');</t>
  </si>
  <si>
    <t>Sentencias</t>
  </si>
  <si>
    <t>INSERT INTO parametro VALUES (118,'Sentencias','','Delincuencia');</t>
  </si>
  <si>
    <t>INSERT INTO parametro VALUES (119,'Casos Policiales','','Delincuencia');</t>
  </si>
  <si>
    <t>Poder Judicial</t>
  </si>
  <si>
    <t>Delito</t>
  </si>
  <si>
    <t>Suma de ago-13</t>
  </si>
  <si>
    <t>Suma de ene-13</t>
  </si>
  <si>
    <t>Suma de jul-13</t>
  </si>
  <si>
    <t>Suma de mar-13</t>
  </si>
  <si>
    <t>Suma de oct-13</t>
  </si>
  <si>
    <t>Suma de sept-13</t>
  </si>
  <si>
    <t>Variación Trimestral de Sentencias Dictadas (%)</t>
  </si>
  <si>
    <t>Mapa de Sentencias Dictadas</t>
  </si>
  <si>
    <t>Mapa de Sentencias Dictadas Acumuladas</t>
  </si>
  <si>
    <t>II 02</t>
  </si>
  <si>
    <t>II 03</t>
  </si>
  <si>
    <t>RP 01</t>
  </si>
  <si>
    <t>Sentencias dictadas por delitos contra la mujer por los Juzgados de Garantía por Región</t>
  </si>
  <si>
    <t>Sentencias dictadas por delitos contra la mujer por Juzgados de Garantía</t>
  </si>
  <si>
    <t>Sentencias dictadas por delitos contra la mujer por los Juzgados de Garantía por delito</t>
  </si>
  <si>
    <t>Sentencias dictadas por delitos contra la mujer por los Juzgados de Garantía de la Región Metropolitana</t>
  </si>
  <si>
    <t>Sentencias dictadas por delitos contra la mujer por el Juzgado de Garantía de Coquimbo</t>
  </si>
  <si>
    <t>Sentencias Dictadas por los Juzgados de Garantía de Chile por el delito de "Apremios Ilegítimos Violación, Abuso Sexual Agravado, Otros"</t>
  </si>
  <si>
    <t>Sentencias dictadas por delitos contra la mujer por los Juzgados de Garantía de Chile por Región, Tipo de Delito y Delito</t>
  </si>
  <si>
    <t>PRODUCTO</t>
  </si>
  <si>
    <t>Columna2</t>
  </si>
  <si>
    <t>CATEGORÍA</t>
  </si>
  <si>
    <t>Apremios Ilegítimos Violación, Abuso Sexual Agravado, Otros-270101001</t>
  </si>
  <si>
    <t>Apremios Ilegítimos Violación, Abuso Sexual Agravado, Otros-270101001 | Prod: Delitos-270101 | Sector: Violencia-2701 | Industria: MUJER-27</t>
  </si>
  <si>
    <t>270101001apremios_ilegitimos_violacion,_abuso_sexual_agravado,_otros</t>
  </si>
  <si>
    <t>INSERT INTO categoria VALUES (270101001,'Apremios Ilegítimos Violación, Abuso Sexual Agravado, Otros','Apremios Ilegítimos Violación, Abuso Sexual Agravado, Otros-270101001','Apremios Ilegítimos Violación, Abuso Sexual Agravado, Otros-270101001 | Prod: Delitos-270101 | Sector: Violencia-2701 | Industria: MUJER-27',270101);</t>
  </si>
  <si>
    <t>Juzgados de Garantía, Tipos de Delitos y Delitos</t>
  </si>
  <si>
    <t>Regiones, Tipos de Delitos y Delitos</t>
  </si>
  <si>
    <t>Regiones y Juzgados de Garantía</t>
  </si>
  <si>
    <t>Regiones, Juzgados de Garantía, Tipos de Delitos y Delitos</t>
  </si>
  <si>
    <t>Sentencias Dictadas por Delitos Contra la Mujer</t>
  </si>
  <si>
    <t>Sentencias dictadas por Delitos Contra la Mujer por los Juzgados de Garantía de Chile por Región, Tipo de Delito y Delito</t>
  </si>
  <si>
    <t>Id_Categoría</t>
  </si>
  <si>
    <t>Id_Producto</t>
  </si>
  <si>
    <t>Juzgado De Garantía De Iquique</t>
  </si>
  <si>
    <t>Delitos Sexuales</t>
  </si>
  <si>
    <t>Delitos Violentos</t>
  </si>
  <si>
    <t>Juzgado De Garantía De Antofagasta</t>
  </si>
  <si>
    <t>Juzgado De Garantía De Calama</t>
  </si>
  <si>
    <t>Juzgado De Garantía De Tocopilla</t>
  </si>
  <si>
    <t>Juzgado De Garantía De Copiapo</t>
  </si>
  <si>
    <t>Juzgado De Garantía De Diego De Almagro</t>
  </si>
  <si>
    <t>Juzgado De Garantía De Vallenar</t>
  </si>
  <si>
    <t>Juzgado De Garantía De Coquimbo</t>
  </si>
  <si>
    <t>Juzgado De Garantía De Illapel</t>
  </si>
  <si>
    <t>Juzgado De Garantía De La Serena</t>
  </si>
  <si>
    <t>Juzgado De Garantía De Ovalle</t>
  </si>
  <si>
    <t>Juzgado De Garantía De Vicuña</t>
  </si>
  <si>
    <t>Juzgado De Garantía De Calera</t>
  </si>
  <si>
    <t>Juzgado De Garantía De La Ligua</t>
  </si>
  <si>
    <t>Juzgado De Garantía De Limache</t>
  </si>
  <si>
    <t>Juzgado De Garantía De Los Andes</t>
  </si>
  <si>
    <t>Juzgado De Garantía De Quillota</t>
  </si>
  <si>
    <t>Juzgado De Garantía De Quilpue</t>
  </si>
  <si>
    <t>Juzgado De Garantía De San Felipe</t>
  </si>
  <si>
    <t>Juzgado De Garantía De Valparaiso</t>
  </si>
  <si>
    <t>Juzgado De Garantía De Villa Alemana</t>
  </si>
  <si>
    <t>Juzgado De Garantía De Viña Del Mar</t>
  </si>
  <si>
    <t>Juzgado De Garantía De Graneros</t>
  </si>
  <si>
    <t>Juzgado De Garantía De Rancagua</t>
  </si>
  <si>
    <t>Juzgado De Garantía De Rengo</t>
  </si>
  <si>
    <t>Juzgado De Garantía De San Fernando</t>
  </si>
  <si>
    <t>Juzgado De Garantía De San Vicente</t>
  </si>
  <si>
    <t>Juzgado De Garantía De Santa Cruz</t>
  </si>
  <si>
    <t>Juzgado De Garantía De Cauquenes</t>
  </si>
  <si>
    <t>Juzgado De Garantía De Constitucion</t>
  </si>
  <si>
    <t>Juzgado De Garantía De Curico</t>
  </si>
  <si>
    <t>Juzgado De Garantía De Linares</t>
  </si>
  <si>
    <t>Juzgado De Garantía De Molina</t>
  </si>
  <si>
    <t>Juzgado De Garantía De Parral</t>
  </si>
  <si>
    <t>Juzgado De Garantía De San Javier</t>
  </si>
  <si>
    <t>Juzgado De Garantía De Talca</t>
  </si>
  <si>
    <t>Juzgado De Garantía De Arauco</t>
  </si>
  <si>
    <t>Juzgado De Garantía De Cañete</t>
  </si>
  <si>
    <t>Juzgado De Garantía De Chiguayante</t>
  </si>
  <si>
    <t>Juzgado De Garantía De Concepcion</t>
  </si>
  <si>
    <t>Juzgado De Garantía De Coronel</t>
  </si>
  <si>
    <t>Juzgado De Garantía De Los Angeles</t>
  </si>
  <si>
    <t>Juzgado De Garantía De Talcahuano</t>
  </si>
  <si>
    <t>Juzgado De Garantía De Tome</t>
  </si>
  <si>
    <t>Juzgado De Garantía De Angol</t>
  </si>
  <si>
    <t>Juzgado De Garantía De Lautaro</t>
  </si>
  <si>
    <t>Juzgado De Garantía De Loncoche</t>
  </si>
  <si>
    <t>Juzgado De Garantía De Nueva Imperial</t>
  </si>
  <si>
    <t>Juzgado De Garantía De Pitrufquen</t>
  </si>
  <si>
    <t>Juzgado De Garantía De Temuco</t>
  </si>
  <si>
    <t>Juzgado De Garantía De Victoria</t>
  </si>
  <si>
    <t>Juzgado De Garantía De Villarrica</t>
  </si>
  <si>
    <t>Juzgado De Garantía De Ancud</t>
  </si>
  <si>
    <t>Juzgado De Garantía De Castro</t>
  </si>
  <si>
    <t>Juzgado De Garantía De Osorno</t>
  </si>
  <si>
    <t>Juzgado De Garantía De Puerto Montt</t>
  </si>
  <si>
    <t>Juzgado De Garantía De Puerto Varas</t>
  </si>
  <si>
    <t>Juzgado De Garantía De Rio Negro</t>
  </si>
  <si>
    <t>Juzgado De Garantía De Coyhaique</t>
  </si>
  <si>
    <t>Juzgado De Garantía De Punta Arenas</t>
  </si>
  <si>
    <t>10º Juzgado De Garantía De Santiago</t>
  </si>
  <si>
    <t>11º Juzgado De Garantía De Santiago</t>
  </si>
  <si>
    <t>12º Juzgado De Garantía De Santiago</t>
  </si>
  <si>
    <t>13º Juzgado De Garantía De Santiago</t>
  </si>
  <si>
    <t>14º Juzgado De Garantía De Santiago</t>
  </si>
  <si>
    <t>15º Juzgado De Garantía De Santiago</t>
  </si>
  <si>
    <t>1º Juzgado De Garantía De Santiago</t>
  </si>
  <si>
    <t>2º Juzgado De Garantía De Santiago</t>
  </si>
  <si>
    <t>3º Juzgado De Garantía De Santiago</t>
  </si>
  <si>
    <t>4º Juzgado De Garantía De Santiago</t>
  </si>
  <si>
    <t>5º Juzgado De Garantía De Santiago</t>
  </si>
  <si>
    <t>6º Juzgado De Garantía De Santiago</t>
  </si>
  <si>
    <t>7º Juzgado De Garantía De Santiago</t>
  </si>
  <si>
    <t>8º Juzgado De Garantía De Santiago</t>
  </si>
  <si>
    <t>9º Juzgado De Garantía De Santiago</t>
  </si>
  <si>
    <t>Juzgado De Garantía De Los Lagos</t>
  </si>
  <si>
    <t>Juzgado De Garantía De Mariquina</t>
  </si>
  <si>
    <t>Juzgado De Garantía De Valdivia</t>
  </si>
  <si>
    <t>Juzgado De Garantía De Arica</t>
  </si>
  <si>
    <t>Juzgado De Garantía De Chillan</t>
  </si>
  <si>
    <t>Juzgado De Garantía De San Carlos</t>
  </si>
  <si>
    <t>Juzgado De Garantía De Yungay</t>
  </si>
  <si>
    <t>LINK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</si>
  <si>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</si>
  <si>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</si>
  <si>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</si>
  <si>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Delitos de Signifación Sexual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</si>
</sst>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92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2" fillId="16" borderId="5" xfId="0" applyFont="1" applyFill="1" applyBorder="1" applyAlignment="1">
      <alignment horizontal="left" vertical="top" wrapText="1"/>
    </xf>
    <xf numFmtId="0" fontId="0" fillId="0" borderId="5" xfId="0" applyBorder="1" applyAlignment="1"/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9" fillId="18" borderId="2" xfId="0" applyFont="1" applyFill="1" applyBorder="1" applyAlignment="1">
      <alignment horizontal="center" vertical="top"/>
    </xf>
    <xf numFmtId="14" fontId="19" fillId="18" borderId="2" xfId="0" applyNumberFormat="1" applyFont="1" applyFill="1" applyBorder="1" applyAlignment="1">
      <alignment horizontal="center" vertical="top"/>
    </xf>
    <xf numFmtId="14" fontId="6" fillId="17" borderId="2" xfId="0" applyNumberFormat="1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6" fillId="17" borderId="2" xfId="0" applyFont="1" applyFill="1" applyBorder="1" applyAlignment="1">
      <alignment horizontal="left" vertical="top" wrapText="1"/>
    </xf>
    <xf numFmtId="0" fontId="6" fillId="17" borderId="2" xfId="0" applyFont="1" applyFill="1" applyBorder="1" applyAlignment="1">
      <alignment horizontal="left" vertical="top"/>
    </xf>
    <xf numFmtId="0" fontId="19" fillId="18" borderId="2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center"/>
    </xf>
    <xf numFmtId="0" fontId="6" fillId="0" borderId="5" xfId="0" applyFont="1" applyBorder="1" applyAlignment="1">
      <alignment horizontal="left" vertical="top" wrapText="1"/>
    </xf>
    <xf numFmtId="0" fontId="6" fillId="0" borderId="8" xfId="0" applyFont="1" applyBorder="1" applyAlignment="1">
      <alignment horizontal="left" vertical="top"/>
    </xf>
    <xf numFmtId="0" fontId="12" fillId="0" borderId="8" xfId="0" applyFont="1" applyBorder="1" applyAlignment="1">
      <alignment horizontal="center" vertical="top" wrapText="1"/>
    </xf>
    <xf numFmtId="0" fontId="12" fillId="0" borderId="5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left" vertical="top" wrapText="1"/>
    </xf>
    <xf numFmtId="0" fontId="14" fillId="11" borderId="8" xfId="0" applyFont="1" applyFill="1" applyBorder="1" applyAlignment="1">
      <alignment horizontal="center" vertical="top"/>
    </xf>
    <xf numFmtId="0" fontId="14" fillId="19" borderId="8" xfId="0" applyFont="1" applyFill="1" applyBorder="1" applyAlignment="1">
      <alignment horizontal="center" vertical="top"/>
    </xf>
    <xf numFmtId="0" fontId="7" fillId="0" borderId="8" xfId="1" applyBorder="1" applyAlignment="1">
      <alignment horizontal="left" vertical="top"/>
    </xf>
    <xf numFmtId="0" fontId="12" fillId="0" borderId="8" xfId="0" applyFont="1" applyFill="1" applyBorder="1" applyAlignment="1">
      <alignment horizontal="left" vertical="top" wrapText="1"/>
    </xf>
    <xf numFmtId="0" fontId="6" fillId="0" borderId="6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17" fontId="0" fillId="0" borderId="0" xfId="0" applyNumberFormat="1"/>
  </cellXfs>
  <cellStyles count="2">
    <cellStyle name="Hipervínculo" xfId="1" builtinId="8"/>
    <cellStyle name="Normal" xfId="0" builtinId="0"/>
  </cellStyles>
  <dxfs count="30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F2B300"/>
      <color rgb="FFA984CA"/>
      <color rgb="FF336699"/>
      <color rgb="FF008000"/>
      <color rgb="FF6666FF"/>
      <color rgb="FFCC6600"/>
      <color rgb="FFCC00CC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1.xml"/><Relationship Id="rId21" Type="http://schemas.microsoft.com/office/2007/relationships/slicerCache" Target="slicerCaches/slicerCache2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6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1.xml"/><Relationship Id="rId29" Type="http://schemas.microsoft.com/office/2007/relationships/slicerCache" Target="slicerCaches/slicerCache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5.xml"/><Relationship Id="rId32" Type="http://schemas.microsoft.com/office/2007/relationships/slicerCache" Target="slicerCaches/slicerCache13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microsoft.com/office/2007/relationships/slicerCache" Target="slicerCaches/slicerCache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569595</xdr:colOff>
      <xdr:row>0</xdr:row>
      <xdr:rowOff>7621</xdr:rowOff>
    </xdr:from>
    <xdr:to>
      <xdr:col>7</xdr:col>
      <xdr:colOff>1424940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325755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579120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175260</xdr:colOff>
      <xdr:row>0</xdr:row>
      <xdr:rowOff>22860</xdr:rowOff>
    </xdr:from>
    <xdr:to>
      <xdr:col>5</xdr:col>
      <xdr:colOff>1066800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1257300</xdr:colOff>
      <xdr:row>0</xdr:row>
      <xdr:rowOff>1</xdr:rowOff>
    </xdr:from>
    <xdr:to>
      <xdr:col>8</xdr:col>
      <xdr:colOff>2933700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65.703791666667" createdVersion="7" refreshedVersion="7" minRefreshableVersion="3" recordCount="236" xr:uid="{87886211-8CF1-4AB9-8781-9F95275C28E6}">
  <cacheSource type="worksheet">
    <worksheetSource ref="A1:BK237" sheet="BD"/>
  </cacheSource>
  <cacheFields count="63">
    <cacheField name="Código_Región" numFmtId="1">
      <sharedItems containsSemiMixedTypes="0" containsString="0" containsNumber="1" containsInteger="1" minValue="1" maxValue="5"/>
    </cacheField>
    <cacheField name="Región" numFmtId="0">
      <sharedItems count="18">
        <s v="Tarapacá"/>
        <s v="Antofagasta"/>
        <s v="Atacama"/>
        <s v="Coquimbo"/>
        <s v="Valparaíso"/>
        <s v="Arica y Parinacota" u="1"/>
        <s v="La Araucanía" u="1"/>
        <s v="Los Lagos" u="1"/>
        <s v="Biobío" u="1"/>
        <s v="Metropolitana" u="1"/>
        <s v="Aysén" u="1"/>
        <s v="Ñuble" u="1"/>
        <s v="Magallanes y Antártica Chilena" u="1"/>
        <s v="Magallanes" u="1"/>
        <s v="Los Ríos" u="1"/>
        <s v="O'Higgins" u="1"/>
        <s v="Maule" u="1"/>
        <s v="Araucanía" u="1"/>
      </sharedItems>
    </cacheField>
    <cacheField name="Id_Categoría" numFmtId="1">
      <sharedItems containsSemiMixedTypes="0" containsString="0" containsNumber="1" containsInteger="1" minValue="270101001" maxValue="270105003"/>
    </cacheField>
    <cacheField name="Id_Producto" numFmtId="0">
      <sharedItems containsSemiMixedTypes="0" containsString="0" containsNumber="1" containsInteger="1" minValue="270101" maxValue="270105"/>
    </cacheField>
    <cacheField name="Producto" numFmtId="1">
      <sharedItems/>
    </cacheField>
    <cacheField name="Categoría" numFmtId="0">
      <sharedItems count="24">
        <s v="Aborto Cometido Por Facultativo Por Causales No Reguladas"/>
        <s v="Aborto Consentido Causales No Reguladas"/>
        <s v="Aborto Sin Consentimiento"/>
        <s v="Abuso Sexual (Sólo Crimen)"/>
        <s v="Abuso Sexual Adulto"/>
        <s v="Abuso Sexual Calificado c/Introduccion Objetos O Uso Animal"/>
        <s v="Abuso Sexual Con Contacto De Menor De 14 Años"/>
        <s v="Abuso Sexual De 14 Años A Menor De 18 Años Con Circunstancia Estupro"/>
        <s v="Abuso Sexual De Mayor De 14 (Con Circunstancias De Violación)"/>
        <s v="Abuso Sexual Mayor 14 /Sorpresa Sin Consentimiento"/>
        <s v="Abuso Sexual Sin Contacto"/>
        <s v="Delitos De Signifación Sexual"/>
        <s v="Estupro"/>
        <s v="Femicidio Intimo"/>
        <s v="Maltrato Habitual (Violencia Intrafamiliar)"/>
        <s v="Violación De Mayor De 14 Años"/>
        <s v="Violación De Menor De 14 Años"/>
        <s v="Acoso Sexual Lugares Públicos /Libre Acceso Público"/>
        <s v="Secuestro Con Violación"/>
        <s v="Violación Con Homicidio O Femicidio"/>
        <s v="Secuestro Con Homicidio, Violación O Lesiones"/>
        <s v="Apremios Ilegítimos Violación, Abuso Sexual Agravado, Otros"/>
        <s v="Tortura Con Violación, Abuso Sexual Agravado/Otros"/>
        <s v="Violación" u="1"/>
      </sharedItems>
    </cacheField>
    <cacheField name="Id_Juzgado_Garantía" numFmtId="1">
      <sharedItems containsSemiMixedTypes="0" containsString="0" containsNumber="1" containsInteger="1" minValue="1" maxValue="19"/>
    </cacheField>
    <cacheField name="Juzgado de Garantía" numFmtId="0">
      <sharedItems/>
    </cacheField>
    <cacheField name="Nombre delito" numFmtId="1">
      <sharedItems/>
    </cacheField>
    <cacheField name="Definición" numFmtId="0">
      <sharedItems containsSemiMixedTypes="0" containsString="0" containsNumber="1" containsInteger="1" minValue="7" maxValue="477"/>
    </cacheField>
    <cacheField name="41365" numFmtId="1">
      <sharedItems containsSemiMixedTypes="0" containsString="0" containsNumber="1" containsInteger="1" minValue="0" maxValue="12"/>
    </cacheField>
    <cacheField name="ago-13" numFmtId="0">
      <sharedItems containsSemiMixedTypes="0" containsString="0" containsNumber="1" containsInteger="1" minValue="0" maxValue="14"/>
    </cacheField>
    <cacheField name="41609" numFmtId="1">
      <sharedItems containsSemiMixedTypes="0" containsString="0" containsNumber="1" containsInteger="1" minValue="0" maxValue="6"/>
    </cacheField>
    <cacheField name="ene-13" numFmtId="0">
      <sharedItems containsSemiMixedTypes="0" containsString="0" containsNumber="1" containsInteger="1" minValue="0" maxValue="22"/>
    </cacheField>
    <cacheField name="41306" numFmtId="1">
      <sharedItems containsSemiMixedTypes="0" containsString="0" containsNumber="1" containsInteger="1" minValue="0" maxValue="11"/>
    </cacheField>
    <cacheField name="jul-13" numFmtId="0">
      <sharedItems containsSemiMixedTypes="0" containsString="0" containsNumber="1" containsInteger="1" minValue="0" maxValue="13"/>
    </cacheField>
    <cacheField name="41426" numFmtId="1">
      <sharedItems containsSemiMixedTypes="0" containsString="0" containsNumber="1" containsInteger="1" minValue="0" maxValue="14"/>
    </cacheField>
    <cacheField name="mar-13" numFmtId="0">
      <sharedItems containsSemiMixedTypes="0" containsString="0" containsNumber="1" containsInteger="1" minValue="0" maxValue="18"/>
    </cacheField>
    <cacheField name="41395" numFmtId="1">
      <sharedItems containsSemiMixedTypes="0" containsString="0" containsNumber="1" containsInteger="1" minValue="0" maxValue="12"/>
    </cacheField>
    <cacheField name="41579" numFmtId="1">
      <sharedItems containsSemiMixedTypes="0" containsString="0" containsNumber="1" containsInteger="1" minValue="0" maxValue="6"/>
    </cacheField>
    <cacheField name="oct-13" numFmtId="0">
      <sharedItems containsSemiMixedTypes="0" containsString="0" containsNumber="1" containsInteger="1" minValue="0" maxValue="9"/>
    </cacheField>
    <cacheField name="sept-13" numFmtId="0">
      <sharedItems containsSemiMixedTypes="0" containsString="0" containsNumber="1" containsInteger="1" minValue="0" maxValue="6"/>
    </cacheField>
    <cacheField name="abr-14" numFmtId="0">
      <sharedItems containsSemiMixedTypes="0" containsString="0" containsNumber="1" containsInteger="1" minValue="0" maxValue="8"/>
    </cacheField>
    <cacheField name="ago-14" numFmtId="0">
      <sharedItems containsSemiMixedTypes="0" containsString="0" containsNumber="1" containsInteger="1" minValue="0" maxValue="9"/>
    </cacheField>
    <cacheField name="dic-14" numFmtId="0">
      <sharedItems containsSemiMixedTypes="0" containsString="0" containsNumber="1" containsInteger="1" minValue="0" maxValue="8"/>
    </cacheField>
    <cacheField name="ene-14" numFmtId="0">
      <sharedItems containsSemiMixedTypes="0" containsString="0" containsNumber="1" containsInteger="1" minValue="0" maxValue="6"/>
    </cacheField>
    <cacheField name="feb-14" numFmtId="0">
      <sharedItems containsSemiMixedTypes="0" containsString="0" containsNumber="1" containsInteger="1" minValue="0" maxValue="8"/>
    </cacheField>
    <cacheField name="jul-14" numFmtId="0">
      <sharedItems containsSemiMixedTypes="0" containsString="0" containsNumber="1" containsInteger="1" minValue="0" maxValue="11"/>
    </cacheField>
    <cacheField name="jun-14" numFmtId="0">
      <sharedItems containsSemiMixedTypes="0" containsString="0" containsNumber="1" containsInteger="1" minValue="0" maxValue="14"/>
    </cacheField>
    <cacheField name="mar-14" numFmtId="0">
      <sharedItems containsSemiMixedTypes="0" containsString="0" containsNumber="1" containsInteger="1" minValue="0" maxValue="9"/>
    </cacheField>
    <cacheField name="may-14" numFmtId="0">
      <sharedItems containsSemiMixedTypes="0" containsString="0" containsNumber="1" containsInteger="1" minValue="0" maxValue="6"/>
    </cacheField>
    <cacheField name="nov-14" numFmtId="0">
      <sharedItems containsSemiMixedTypes="0" containsString="0" containsNumber="1" containsInteger="1" minValue="0" maxValue="15"/>
    </cacheField>
    <cacheField name="oct-14" numFmtId="0">
      <sharedItems containsSemiMixedTypes="0" containsString="0" containsNumber="1" containsInteger="1" minValue="0" maxValue="11"/>
    </cacheField>
    <cacheField name="sept-14" numFmtId="0">
      <sharedItems containsSemiMixedTypes="0" containsString="0" containsNumber="1" containsInteger="1" minValue="0" maxValue="7"/>
    </cacheField>
    <cacheField name="abr-15" numFmtId="0">
      <sharedItems containsSemiMixedTypes="0" containsString="0" containsNumber="1" containsInteger="1" minValue="0" maxValue="9"/>
    </cacheField>
    <cacheField name="ago-15" numFmtId="0">
      <sharedItems containsSemiMixedTypes="0" containsString="0" containsNumber="1" containsInteger="1" minValue="0" maxValue="8"/>
    </cacheField>
    <cacheField name="dic-15" numFmtId="0">
      <sharedItems containsSemiMixedTypes="0" containsString="0" containsNumber="1" containsInteger="1" minValue="0" maxValue="8"/>
    </cacheField>
    <cacheField name="ene-15" numFmtId="0">
      <sharedItems containsSemiMixedTypes="0" containsString="0" containsNumber="1" containsInteger="1" minValue="0" maxValue="17"/>
    </cacheField>
    <cacheField name="feb-15" numFmtId="0">
      <sharedItems containsSemiMixedTypes="0" containsString="0" containsNumber="1" containsInteger="1" minValue="0" maxValue="32"/>
    </cacheField>
    <cacheField name="jul-15" numFmtId="0">
      <sharedItems containsSemiMixedTypes="0" containsString="0" containsNumber="1" containsInteger="1" minValue="0" maxValue="6"/>
    </cacheField>
    <cacheField name="jun-15" numFmtId="0">
      <sharedItems containsSemiMixedTypes="0" containsString="0" containsNumber="1" containsInteger="1" minValue="0" maxValue="8"/>
    </cacheField>
    <cacheField name="mar-15" numFmtId="0">
      <sharedItems containsSemiMixedTypes="0" containsString="0" containsNumber="1" containsInteger="1" minValue="0" maxValue="53"/>
    </cacheField>
    <cacheField name="may-15" numFmtId="0">
      <sharedItems containsSemiMixedTypes="0" containsString="0" containsNumber="1" containsInteger="1" minValue="0" maxValue="8"/>
    </cacheField>
    <cacheField name="nov-15" numFmtId="0">
      <sharedItems containsSemiMixedTypes="0" containsString="0" containsNumber="1" containsInteger="1" minValue="0" maxValue="20"/>
    </cacheField>
    <cacheField name="oct-15" numFmtId="0">
      <sharedItems containsSemiMixedTypes="0" containsString="0" containsNumber="1" containsInteger="1" minValue="0" maxValue="6"/>
    </cacheField>
    <cacheField name="sept-15" numFmtId="0">
      <sharedItems containsSemiMixedTypes="0" containsString="0" containsNumber="1" containsInteger="1" minValue="0" maxValue="4"/>
    </cacheField>
    <cacheField name="abr-16" numFmtId="0">
      <sharedItems containsSemiMixedTypes="0" containsString="0" containsNumber="1" containsInteger="1" minValue="0" maxValue="7"/>
    </cacheField>
    <cacheField name="ago-16" numFmtId="0">
      <sharedItems containsSemiMixedTypes="0" containsString="0" containsNumber="1" containsInteger="1" minValue="0" maxValue="10"/>
    </cacheField>
    <cacheField name="dic-16" numFmtId="0">
      <sharedItems containsSemiMixedTypes="0" containsString="0" containsNumber="1" containsInteger="1" minValue="0" maxValue="9"/>
    </cacheField>
    <cacheField name="ene-16" numFmtId="0">
      <sharedItems containsSemiMixedTypes="0" containsString="0" containsNumber="1" containsInteger="1" minValue="0" maxValue="25"/>
    </cacheField>
    <cacheField name="feb-16" numFmtId="0">
      <sharedItems containsSemiMixedTypes="0" containsString="0" containsNumber="1" containsInteger="1" minValue="0" maxValue="11"/>
    </cacheField>
    <cacheField name="jul-16" numFmtId="0">
      <sharedItems containsSemiMixedTypes="0" containsString="0" containsNumber="1" containsInteger="1" minValue="0" maxValue="16"/>
    </cacheField>
    <cacheField name="jun-16" numFmtId="0">
      <sharedItems containsSemiMixedTypes="0" containsString="0" containsNumber="1" containsInteger="1" minValue="0" maxValue="9"/>
    </cacheField>
    <cacheField name="mar-16" numFmtId="0">
      <sharedItems containsSemiMixedTypes="0" containsString="0" containsNumber="1" containsInteger="1" minValue="0" maxValue="11"/>
    </cacheField>
    <cacheField name="may-16" numFmtId="0">
      <sharedItems containsSemiMixedTypes="0" containsString="0" containsNumber="1" containsInteger="1" minValue="0" maxValue="19"/>
    </cacheField>
    <cacheField name="nov-16" numFmtId="0">
      <sharedItems containsSemiMixedTypes="0" containsString="0" containsNumber="1" containsInteger="1" minValue="0" maxValue="11"/>
    </cacheField>
    <cacheField name="oct-16" numFmtId="0">
      <sharedItems containsSemiMixedTypes="0" containsString="0" containsNumber="1" containsInteger="1" minValue="0" maxValue="10"/>
    </cacheField>
    <cacheField name="sept-16" numFmtId="0">
      <sharedItems containsSemiMixedTypes="0" containsString="0" containsNumber="1" containsInteger="1" minValue="0" maxValue="8"/>
    </cacheField>
    <cacheField name="abr-17" numFmtId="0">
      <sharedItems containsSemiMixedTypes="0" containsString="0" containsNumber="1" containsInteger="1" minValue="0" maxValue="8"/>
    </cacheField>
    <cacheField name="ago-17" numFmtId="0">
      <sharedItems containsSemiMixedTypes="0" containsString="0" containsNumber="1" containsInteger="1" minValue="0" maxValue="20"/>
    </cacheField>
    <cacheField name="dic-17" numFmtId="0">
      <sharedItems containsSemiMixedTypes="0" containsString="0" containsNumber="1" containsInteger="1" minValue="0" maxValue="7"/>
    </cacheField>
    <cacheField name="ene-17" numFmtId="0">
      <sharedItems containsSemiMixedTypes="0" containsString="0" containsNumber="1" containsInteger="1" minValue="0" maxValue="9"/>
    </cacheField>
    <cacheField name="feb-17" numFmtId="0">
      <sharedItems containsSemiMixedTypes="0" containsString="0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65.705760532408" createdVersion="7" refreshedVersion="7" minRefreshableVersion="3" recordCount="1178" xr:uid="{C2B33E79-9BB2-4AE3-89C0-B375AAA2CB12}">
  <cacheSource type="worksheet">
    <worksheetSource ref="A1:CP1179" sheet="BD"/>
  </cacheSource>
  <cacheFields count="94">
    <cacheField name="Código_Región" numFmtId="0">
      <sharedItems containsSemiMixedTypes="0" containsString="0" containsNumber="1" containsInteger="1" minValue="1" maxValue="16"/>
    </cacheField>
    <cacheField name="Región" numFmtId="0">
      <sharedItems/>
    </cacheField>
    <cacheField name="Id_Categoría" numFmtId="0">
      <sharedItems containsSemiMixedTypes="0" containsString="0" containsNumber="1" containsInteger="1" minValue="270101001" maxValue="270105004"/>
    </cacheField>
    <cacheField name="Id_Producto" numFmtId="0">
      <sharedItems containsSemiMixedTypes="0" containsString="0" containsNumber="1" containsInteger="1" minValue="270101" maxValue="270105"/>
    </cacheField>
    <cacheField name="Producto" numFmtId="0">
      <sharedItems/>
    </cacheField>
    <cacheField name="Categoría" numFmtId="0">
      <sharedItems/>
    </cacheField>
    <cacheField name="Id_Juzgado_Garantía" numFmtId="0">
      <sharedItems containsSemiMixedTypes="0" containsString="0" containsNumber="1" containsInteger="1" minValue="1" maxValue="82" count="8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</sharedItems>
    </cacheField>
    <cacheField name="Juzgado de Garantía" numFmtId="0">
      <sharedItems count="82">
        <s v="Juzgado De Garantía De Iquique"/>
        <s v="Juzgado De Garantía De Antofagasta"/>
        <s v="Juzgado De Garantía De Calama"/>
        <s v="Juzgado De Garantía De Tocopilla"/>
        <s v="Juzgado De Garantía De Copiapo"/>
        <s v="Juzgado De Garantía De Diego De Almagro"/>
        <s v="Juzgado De Garantía De Vallenar"/>
        <s v="Juzgado De Garantía De Coquimbo"/>
        <s v="Juzgado De Garantía De Illapel"/>
        <s v="Juzgado De Garantía De La Serena"/>
        <s v="Juzgado De Garantía De Ovalle"/>
        <s v="Juzgado De Garantía De Vicuña"/>
        <s v="Juzgado De Garantía De Calera"/>
        <s v="Juzgado De Garantía De La Ligua"/>
        <s v="Juzgado De Garantía De Limache"/>
        <s v="Juzgado De Garantía De Los Andes"/>
        <s v="Juzgado De Garantía De Quillota"/>
        <s v="Juzgado De Garantía De Quilpue"/>
        <s v="Juzgado De Garantía De San Felipe"/>
        <s v="Juzgado De Garantía De Valparaiso"/>
        <s v="Juzgado De Garantía De Villa Alemana"/>
        <s v="Juzgado De Garantía De Viña Del Mar"/>
        <s v="Juzgado De Garantía De Graneros"/>
        <s v="Juzgado De Garantía De Rancagua"/>
        <s v="Juzgado De Garantía De Rengo"/>
        <s v="Juzgado De Garantía De San Fernando"/>
        <s v="Juzgado De Garantía De San Vicente"/>
        <s v="Juzgado De Garantía De Santa Cruz"/>
        <s v="Juzgado De Garantía De Cauquenes"/>
        <s v="Juzgado De Garantía De Constitucion"/>
        <s v="Juzgado De Garantía De Curico"/>
        <s v="Juzgado De Garantía De Linares"/>
        <s v="Juzgado De Garantía De Molina"/>
        <s v="Juzgado De Garantía De Parral"/>
        <s v="Juzgado De Garantía De San Javier"/>
        <s v="Juzgado De Garantía De Talca"/>
        <s v="Juzgado De Garantía De Arauco"/>
        <s v="Juzgado De Garantía De Cañete"/>
        <s v="Juzgado De Garantía De Chiguayante"/>
        <s v="Juzgado De Garantía De Concepcion"/>
        <s v="Juzgado De Garantía De Coronel"/>
        <s v="Juzgado De Garantía De Los Angeles"/>
        <s v="Juzgado De Garantía De Talcahuano"/>
        <s v="Juzgado De Garantía De Tome"/>
        <s v="Juzgado De Garantía De Angol"/>
        <s v="Juzgado De Garantía De Lautaro"/>
        <s v="Juzgado De Garantía De Loncoche"/>
        <s v="Juzgado De Garantía De Nueva Imperial"/>
        <s v="Juzgado De Garantía De Pitrufquen"/>
        <s v="Juzgado De Garantía De Temuco"/>
        <s v="Juzgado De Garantía De Victoria"/>
        <s v="Juzgado De Garantía De Villarrica"/>
        <s v="Juzgado De Garantía De Ancud"/>
        <s v="Juzgado De Garantía De Castro"/>
        <s v="Juzgado De Garantía De Osorno"/>
        <s v="Juzgado De Garantía De Puerto Montt"/>
        <s v="Juzgado De Garantía De Puerto Varas"/>
        <s v="Juzgado De Garantía De Rio Negro"/>
        <s v="Juzgado De Garantía De Coyhaique"/>
        <s v="Juzgado De Garantía De Punta Arenas"/>
        <s v="10º Juzgado De Garantía De Santiago"/>
        <s v="11º Juzgado De Garantía De Santiago"/>
        <s v="12º Juzgado De Garantía De Santiago"/>
        <s v="13º Juzgado De Garantía De Santiago"/>
        <s v="14º Juzgado De Garantía De Santiago"/>
        <s v="15º Juzgado De Garantía De Santiago"/>
        <s v="1º Juzgado De Garantía De Santiago"/>
        <s v="2º Juzgado De Garantía De Santiago"/>
        <s v="3º Juzgado De Garantía De Santiago"/>
        <s v="4º Juzgado De Garantía De Santiago"/>
        <s v="5º Juzgado De Garantía De Santiago"/>
        <s v="6º Juzgado De Garantía De Santiago"/>
        <s v="7º Juzgado De Garantía De Santiago"/>
        <s v="8º Juzgado De Garantía De Santiago"/>
        <s v="9º Juzgado De Garantía De Santiago"/>
        <s v="Juzgado De Garantía De Los Lagos"/>
        <s v="Juzgado De Garantía De Mariquina"/>
        <s v="Juzgado De Garantía De Valdivia"/>
        <s v="Juzgado De Garantía De Arica"/>
        <s v="Juzgado De Garantía De Chillan"/>
        <s v="Juzgado De Garantía De San Carlos"/>
        <s v="Juzgado De Garantía De Yungay"/>
      </sharedItems>
    </cacheField>
    <cacheField name="Nombre delito" numFmtId="0">
      <sharedItems/>
    </cacheField>
    <cacheField name="Definición" numFmtId="0">
      <sharedItems containsSemiMixedTypes="0" containsString="0" containsNumber="1" containsInteger="1" minValue="7" maxValue="477"/>
    </cacheField>
    <cacheField name="41365" numFmtId="0">
      <sharedItems containsSemiMixedTypes="0" containsString="0" containsNumber="1" containsInteger="1" minValue="0" maxValue="23"/>
    </cacheField>
    <cacheField name="ago-13" numFmtId="0">
      <sharedItems containsSemiMixedTypes="0" containsString="0" containsNumber="1" containsInteger="1" minValue="0" maxValue="25"/>
    </cacheField>
    <cacheField name="41609" numFmtId="0">
      <sharedItems containsSemiMixedTypes="0" containsString="0" containsNumber="1" containsInteger="1" minValue="0" maxValue="28"/>
    </cacheField>
    <cacheField name="ene-13" numFmtId="0">
      <sharedItems containsSemiMixedTypes="0" containsString="0" containsNumber="1" containsInteger="1" minValue="0" maxValue="22"/>
    </cacheField>
    <cacheField name="41306" numFmtId="0">
      <sharedItems containsSemiMixedTypes="0" containsString="0" containsNumber="1" containsInteger="1" minValue="0" maxValue="18"/>
    </cacheField>
    <cacheField name="jul-13" numFmtId="0">
      <sharedItems containsSemiMixedTypes="0" containsString="0" containsNumber="1" containsInteger="1" minValue="0" maxValue="16"/>
    </cacheField>
    <cacheField name="41426" numFmtId="0">
      <sharedItems containsSemiMixedTypes="0" containsString="0" containsNumber="1" containsInteger="1" minValue="0" maxValue="16"/>
    </cacheField>
    <cacheField name="mar-13" numFmtId="0">
      <sharedItems containsSemiMixedTypes="0" containsString="0" containsNumber="1" containsInteger="1" minValue="0" maxValue="18"/>
    </cacheField>
    <cacheField name="41395" numFmtId="0">
      <sharedItems containsSemiMixedTypes="0" containsString="0" containsNumber="1" containsInteger="1" minValue="0" maxValue="32"/>
    </cacheField>
    <cacheField name="41579" numFmtId="0">
      <sharedItems containsSemiMixedTypes="0" containsString="0" containsNumber="1" containsInteger="1" minValue="0" maxValue="22"/>
    </cacheField>
    <cacheField name="oct-13" numFmtId="0">
      <sharedItems containsSemiMixedTypes="0" containsString="0" containsNumber="1" containsInteger="1" minValue="0" maxValue="50"/>
    </cacheField>
    <cacheField name="sept-13" numFmtId="0">
      <sharedItems containsSemiMixedTypes="0" containsString="0" containsNumber="1" containsInteger="1" minValue="0" maxValue="24"/>
    </cacheField>
    <cacheField name="abr-14" numFmtId="0">
      <sharedItems containsSemiMixedTypes="0" containsString="0" containsNumber="1" containsInteger="1" minValue="0" maxValue="49"/>
    </cacheField>
    <cacheField name="ago-14" numFmtId="0">
      <sharedItems containsSemiMixedTypes="0" containsString="0" containsNumber="1" containsInteger="1" minValue="0" maxValue="36"/>
    </cacheField>
    <cacheField name="dic-14" numFmtId="0">
      <sharedItems containsSemiMixedTypes="0" containsString="0" containsNumber="1" containsInteger="1" minValue="0" maxValue="106"/>
    </cacheField>
    <cacheField name="ene-14" numFmtId="0">
      <sharedItems containsSemiMixedTypes="0" containsString="0" containsNumber="1" containsInteger="1" minValue="0" maxValue="38"/>
    </cacheField>
    <cacheField name="feb-14" numFmtId="0">
      <sharedItems containsSemiMixedTypes="0" containsString="0" containsNumber="1" containsInteger="1" minValue="0" maxValue="47"/>
    </cacheField>
    <cacheField name="jul-14" numFmtId="0">
      <sharedItems containsSemiMixedTypes="0" containsString="0" containsNumber="1" containsInteger="1" minValue="0" maxValue="39"/>
    </cacheField>
    <cacheField name="jun-14" numFmtId="0">
      <sharedItems containsSemiMixedTypes="0" containsString="0" containsNumber="1" containsInteger="1" minValue="0" maxValue="56"/>
    </cacheField>
    <cacheField name="mar-14" numFmtId="0">
      <sharedItems containsSemiMixedTypes="0" containsString="0" containsNumber="1" containsInteger="1" minValue="0" maxValue="82"/>
    </cacheField>
    <cacheField name="may-14" numFmtId="0">
      <sharedItems containsSemiMixedTypes="0" containsString="0" containsNumber="1" containsInteger="1" minValue="0" maxValue="52"/>
    </cacheField>
    <cacheField name="nov-14" numFmtId="0">
      <sharedItems containsSemiMixedTypes="0" containsString="0" containsNumber="1" containsInteger="1" minValue="0" maxValue="72"/>
    </cacheField>
    <cacheField name="oct-14" numFmtId="0">
      <sharedItems containsSemiMixedTypes="0" containsString="0" containsNumber="1" containsInteger="1" minValue="0" maxValue="68"/>
    </cacheField>
    <cacheField name="sept-14" numFmtId="0">
      <sharedItems containsSemiMixedTypes="0" containsString="0" containsNumber="1" containsInteger="1" minValue="0" maxValue="77"/>
    </cacheField>
    <cacheField name="abr-15" numFmtId="0">
      <sharedItems containsSemiMixedTypes="0" containsString="0" containsNumber="1" containsInteger="1" minValue="0" maxValue="88"/>
    </cacheField>
    <cacheField name="ago-15" numFmtId="0">
      <sharedItems containsSemiMixedTypes="0" containsString="0" containsNumber="1" containsInteger="1" minValue="0" maxValue="99"/>
    </cacheField>
    <cacheField name="dic-15" numFmtId="0">
      <sharedItems containsSemiMixedTypes="0" containsString="0" containsNumber="1" containsInteger="1" minValue="0" maxValue="145"/>
    </cacheField>
    <cacheField name="ene-15" numFmtId="0">
      <sharedItems containsSemiMixedTypes="0" containsString="0" containsNumber="1" containsInteger="1" minValue="0" maxValue="100"/>
    </cacheField>
    <cacheField name="feb-15" numFmtId="0">
      <sharedItems containsSemiMixedTypes="0" containsString="0" containsNumber="1" containsInteger="1" minValue="0" maxValue="173"/>
    </cacheField>
    <cacheField name="jul-15" numFmtId="0">
      <sharedItems containsSemiMixedTypes="0" containsString="0" containsNumber="1" containsInteger="1" minValue="0" maxValue="107"/>
    </cacheField>
    <cacheField name="jun-15" numFmtId="0">
      <sharedItems containsSemiMixedTypes="0" containsString="0" containsNumber="1" containsInteger="1" minValue="0" maxValue="127"/>
    </cacheField>
    <cacheField name="mar-15" numFmtId="0">
      <sharedItems containsSemiMixedTypes="0" containsString="0" containsNumber="1" containsInteger="1" minValue="0" maxValue="132"/>
    </cacheField>
    <cacheField name="may-15" numFmtId="0">
      <sharedItems containsSemiMixedTypes="0" containsString="0" containsNumber="1" containsInteger="1" minValue="0" maxValue="98"/>
    </cacheField>
    <cacheField name="nov-15" numFmtId="0">
      <sharedItems containsSemiMixedTypes="0" containsString="0" containsNumber="1" containsInteger="1" minValue="0" maxValue="157"/>
    </cacheField>
    <cacheField name="oct-15" numFmtId="0">
      <sharedItems containsSemiMixedTypes="0" containsString="0" containsNumber="1" containsInteger="1" minValue="0" maxValue="78"/>
    </cacheField>
    <cacheField name="sept-15" numFmtId="0">
      <sharedItems containsSemiMixedTypes="0" containsString="0" containsNumber="1" containsInteger="1" minValue="0" maxValue="109"/>
    </cacheField>
    <cacheField name="abr-16" numFmtId="0">
      <sharedItems containsSemiMixedTypes="0" containsString="0" containsNumber="1" containsInteger="1" minValue="0" maxValue="181"/>
    </cacheField>
    <cacheField name="ago-16" numFmtId="0">
      <sharedItems containsSemiMixedTypes="0" containsString="0" containsNumber="1" containsInteger="1" minValue="0" maxValue="69"/>
    </cacheField>
    <cacheField name="dic-16" numFmtId="0">
      <sharedItems containsSemiMixedTypes="0" containsString="0" containsNumber="1" containsInteger="1" minValue="0" maxValue="56"/>
    </cacheField>
    <cacheField name="ene-16" numFmtId="0">
      <sharedItems containsSemiMixedTypes="0" containsString="0" containsNumber="1" containsInteger="1" minValue="0" maxValue="71"/>
    </cacheField>
    <cacheField name="feb-16" numFmtId="0">
      <sharedItems containsSemiMixedTypes="0" containsString="0" containsNumber="1" containsInteger="1" minValue="0" maxValue="148"/>
    </cacheField>
    <cacheField name="jul-16" numFmtId="0">
      <sharedItems containsSemiMixedTypes="0" containsString="0" containsNumber="1" containsInteger="1" minValue="0" maxValue="131"/>
    </cacheField>
    <cacheField name="jun-16" numFmtId="0">
      <sharedItems containsSemiMixedTypes="0" containsString="0" containsNumber="1" containsInteger="1" minValue="0" maxValue="138"/>
    </cacheField>
    <cacheField name="mar-16" numFmtId="0">
      <sharedItems containsSemiMixedTypes="0" containsString="0" containsNumber="1" containsInteger="1" minValue="0" maxValue="117"/>
    </cacheField>
    <cacheField name="may-16" numFmtId="0">
      <sharedItems containsSemiMixedTypes="0" containsString="0" containsNumber="1" containsInteger="1" minValue="0" maxValue="159"/>
    </cacheField>
    <cacheField name="nov-16" numFmtId="0">
      <sharedItems containsSemiMixedTypes="0" containsString="0" containsNumber="1" containsInteger="1" minValue="0" maxValue="60"/>
    </cacheField>
    <cacheField name="oct-16" numFmtId="0">
      <sharedItems containsSemiMixedTypes="0" containsString="0" containsNumber="1" containsInteger="1" minValue="0" maxValue="83"/>
    </cacheField>
    <cacheField name="sept-16" numFmtId="0">
      <sharedItems containsSemiMixedTypes="0" containsString="0" containsNumber="1" containsInteger="1" minValue="0" maxValue="55"/>
    </cacheField>
    <cacheField name="abr-17" numFmtId="0">
      <sharedItems containsSemiMixedTypes="0" containsString="0" containsNumber="1" containsInteger="1" minValue="0" maxValue="45"/>
    </cacheField>
    <cacheField name="ago-17" numFmtId="0">
      <sharedItems containsSemiMixedTypes="0" containsString="0" containsNumber="1" containsInteger="1" minValue="0" maxValue="99"/>
    </cacheField>
    <cacheField name="dic-17" numFmtId="0">
      <sharedItems containsSemiMixedTypes="0" containsString="0" containsNumber="1" containsInteger="1" minValue="0" maxValue="44"/>
    </cacheField>
    <cacheField name="ene-17" numFmtId="0">
      <sharedItems containsSemiMixedTypes="0" containsString="0" containsNumber="1" containsInteger="1" minValue="0" maxValue="69"/>
    </cacheField>
    <cacheField name="feb-17" numFmtId="0">
      <sharedItems containsSemiMixedTypes="0" containsString="0" containsNumber="1" containsInteger="1" minValue="0" maxValue="61"/>
    </cacheField>
    <cacheField name="jul-17" numFmtId="0">
      <sharedItems containsSemiMixedTypes="0" containsString="0" containsNumber="1" containsInteger="1" minValue="0" maxValue="79"/>
    </cacheField>
    <cacheField name="jun-17" numFmtId="0">
      <sharedItems containsSemiMixedTypes="0" containsString="0" containsNumber="1" containsInteger="1" minValue="0" maxValue="34"/>
    </cacheField>
    <cacheField name="mar-17" numFmtId="0">
      <sharedItems containsSemiMixedTypes="0" containsString="0" containsNumber="1" containsInteger="1" minValue="0" maxValue="45"/>
    </cacheField>
    <cacheField name="may-17" numFmtId="0">
      <sharedItems containsSemiMixedTypes="0" containsString="0" containsNumber="1" containsInteger="1" minValue="0" maxValue="43"/>
    </cacheField>
    <cacheField name="nov-17" numFmtId="0">
      <sharedItems containsSemiMixedTypes="0" containsString="0" containsNumber="1" containsInteger="1" minValue="0" maxValue="69"/>
    </cacheField>
    <cacheField name="oct-17" numFmtId="0">
      <sharedItems containsSemiMixedTypes="0" containsString="0" containsNumber="1" containsInteger="1" minValue="0" maxValue="40"/>
    </cacheField>
    <cacheField name="sept-17" numFmtId="0">
      <sharedItems containsSemiMixedTypes="0" containsString="0" containsNumber="1" containsInteger="1" minValue="0" maxValue="31"/>
    </cacheField>
    <cacheField name="abr-18" numFmtId="0">
      <sharedItems containsSemiMixedTypes="0" containsString="0" containsNumber="1" containsInteger="1" minValue="0" maxValue="40"/>
    </cacheField>
    <cacheField name="ago-18" numFmtId="0">
      <sharedItems containsSemiMixedTypes="0" containsString="0" containsNumber="1" containsInteger="1" minValue="0" maxValue="60"/>
    </cacheField>
    <cacheField name="dic-18" numFmtId="0">
      <sharedItems containsSemiMixedTypes="0" containsString="0" containsNumber="1" containsInteger="1" minValue="0" maxValue="45"/>
    </cacheField>
    <cacheField name="ene-18" numFmtId="0">
      <sharedItems containsSemiMixedTypes="0" containsString="0" containsNumber="1" containsInteger="1" minValue="0" maxValue="40"/>
    </cacheField>
    <cacheField name="feb-18" numFmtId="0">
      <sharedItems containsSemiMixedTypes="0" containsString="0" containsNumber="1" containsInteger="1" minValue="0" maxValue="43"/>
    </cacheField>
    <cacheField name="jul-18" numFmtId="0">
      <sharedItems containsSemiMixedTypes="0" containsString="0" containsNumber="1" containsInteger="1" minValue="0" maxValue="92"/>
    </cacheField>
    <cacheField name="jun-18" numFmtId="0">
      <sharedItems containsSemiMixedTypes="0" containsString="0" containsNumber="1" containsInteger="1" minValue="0" maxValue="46"/>
    </cacheField>
    <cacheField name="mar-18" numFmtId="0">
      <sharedItems containsSemiMixedTypes="0" containsString="0" containsNumber="1" containsInteger="1" minValue="0" maxValue="42"/>
    </cacheField>
    <cacheField name="may-18" numFmtId="0">
      <sharedItems containsSemiMixedTypes="0" containsString="0" containsNumber="1" containsInteger="1" minValue="0" maxValue="39"/>
    </cacheField>
    <cacheField name="nov-18" numFmtId="0">
      <sharedItems containsSemiMixedTypes="0" containsString="0" containsNumber="1" containsInteger="1" minValue="0" maxValue="41"/>
    </cacheField>
    <cacheField name="oct-18" numFmtId="0">
      <sharedItems containsSemiMixedTypes="0" containsString="0" containsNumber="1" containsInteger="1" minValue="0" maxValue="34"/>
    </cacheField>
    <cacheField name="sept-18" numFmtId="0">
      <sharedItems containsSemiMixedTypes="0" containsString="0" containsNumber="1" containsInteger="1" minValue="0" maxValue="21"/>
    </cacheField>
    <cacheField name="abr-19" numFmtId="0">
      <sharedItems containsSemiMixedTypes="0" containsString="0" containsNumber="1" containsInteger="1" minValue="0" maxValue="41"/>
    </cacheField>
    <cacheField name="ago-19" numFmtId="0">
      <sharedItems containsSemiMixedTypes="0" containsString="0" containsNumber="1" containsInteger="1" minValue="0" maxValue="39"/>
    </cacheField>
    <cacheField name="dic-19" numFmtId="0">
      <sharedItems containsSemiMixedTypes="0" containsString="0" containsNumber="1" containsInteger="1" minValue="0" maxValue="73"/>
    </cacheField>
    <cacheField name="ene-19" numFmtId="0">
      <sharedItems containsSemiMixedTypes="0" containsString="0" containsNumber="1" containsInteger="1" minValue="0" maxValue="32"/>
    </cacheField>
    <cacheField name="feb-19" numFmtId="0">
      <sharedItems containsSemiMixedTypes="0" containsString="0" containsNumber="1" containsInteger="1" minValue="0" maxValue="44"/>
    </cacheField>
    <cacheField name="jul-19" numFmtId="0">
      <sharedItems containsSemiMixedTypes="0" containsString="0" containsNumber="1" containsInteger="1" minValue="0" maxValue="40"/>
    </cacheField>
    <cacheField name="jun-19" numFmtId="0">
      <sharedItems containsSemiMixedTypes="0" containsString="0" containsNumber="1" containsInteger="1" minValue="0" maxValue="36"/>
    </cacheField>
    <cacheField name="mar-19" numFmtId="0">
      <sharedItems containsSemiMixedTypes="0" containsString="0" containsNumber="1" containsInteger="1" minValue="0" maxValue="33"/>
    </cacheField>
    <cacheField name="may-19" numFmtId="0">
      <sharedItems containsSemiMixedTypes="0" containsString="0" containsNumber="1" containsInteger="1" minValue="0" maxValue="34"/>
    </cacheField>
    <cacheField name="nov-19" numFmtId="0">
      <sharedItems containsSemiMixedTypes="0" containsString="0" containsNumber="1" containsInteger="1" minValue="0" maxValue="26"/>
    </cacheField>
    <cacheField name="oct-19" numFmtId="0">
      <sharedItems containsSemiMixedTypes="0" containsString="0" containsNumber="1" containsInteger="1" minValue="0" maxValue="51"/>
    </cacheField>
    <cacheField name="sept-19" numFmtId="0">
      <sharedItems containsSemiMixedTypes="0" containsString="0" containsNumber="1" containsInteger="1" minValue="0" maxValue="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6">
  <r>
    <n v="1"/>
    <x v="0"/>
    <n v="270105001"/>
    <n v="270105"/>
    <s v="Delitos Contra la Vida, Integridad o Dignidad Personal"/>
    <x v="0"/>
    <n v="1"/>
    <s v="Juzgado De Garantía De Iquique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5002"/>
    <n v="270105"/>
    <s v="Delitos Contra la Vida, Integridad o Dignidad Personal"/>
    <x v="1"/>
    <n v="1"/>
    <s v="Juzgado De Garantía De Iquique"/>
    <s v="Aborto Consentido Causales No Reguladas"/>
    <n v="8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</r>
  <r>
    <n v="1"/>
    <x v="0"/>
    <n v="270105003"/>
    <n v="270105"/>
    <s v="Delitos Contra la Vida, Integridad o Dignidad Personal"/>
    <x v="2"/>
    <n v="1"/>
    <s v="Juzgado De Garantía De Iquique"/>
    <s v="Aborto Sin Consentimiento"/>
    <n v="9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"/>
    <x v="0"/>
    <n v="270102003"/>
    <n v="270102"/>
    <s v="Delitos Sexuales"/>
    <x v="3"/>
    <n v="1"/>
    <s v="Juzgado De Garantía De Iquique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04"/>
    <n v="270102"/>
    <s v="Delitos Sexuales"/>
    <x v="4"/>
    <n v="1"/>
    <s v="Juzgado De Garantía De Iquique"/>
    <s v="Abuso Sexual Adulto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05"/>
    <n v="270102"/>
    <s v="Delitos Sexuales"/>
    <x v="5"/>
    <n v="1"/>
    <s v="Juzgado De Garantía De Iquique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1"/>
    <x v="0"/>
    <n v="270102006"/>
    <n v="270102"/>
    <s v="Delitos Sexuales"/>
    <x v="6"/>
    <n v="1"/>
    <s v="Juzgado De Garantía De Iquique"/>
    <s v="Abuso Sexual Con Contacto De Menor De 14 Años"/>
    <n v="15"/>
    <n v="12"/>
    <n v="1"/>
    <n v="5"/>
    <n v="4"/>
    <n v="2"/>
    <n v="8"/>
    <n v="6"/>
    <n v="3"/>
    <n v="6"/>
    <n v="2"/>
    <n v="1"/>
    <n v="6"/>
    <n v="1"/>
    <n v="0"/>
    <n v="2"/>
    <n v="3"/>
    <n v="4"/>
    <n v="4"/>
    <n v="2"/>
    <n v="1"/>
    <n v="3"/>
    <n v="2"/>
    <n v="5"/>
    <n v="2"/>
    <n v="8"/>
    <n v="1"/>
    <n v="3"/>
    <n v="2"/>
    <n v="1"/>
    <n v="3"/>
    <n v="2"/>
    <n v="2"/>
    <n v="0"/>
    <n v="3"/>
    <n v="0"/>
    <n v="2"/>
    <n v="0"/>
    <n v="2"/>
    <n v="2"/>
    <n v="1"/>
    <n v="3"/>
    <n v="3"/>
    <n v="2"/>
    <n v="1"/>
    <n v="1"/>
    <n v="4"/>
    <n v="2"/>
    <n v="4"/>
    <n v="2"/>
    <n v="2"/>
    <n v="0"/>
    <n v="2"/>
    <n v="3"/>
  </r>
  <r>
    <n v="1"/>
    <x v="0"/>
    <n v="270102007"/>
    <n v="270102"/>
    <s v="Delitos Sexuales"/>
    <x v="7"/>
    <n v="1"/>
    <s v="Juzgado De Garantía De Iquique"/>
    <s v="Abuso Sexual De 14 Años A Menor De 18 Años Con Circunstancia Estupro"/>
    <n v="16"/>
    <n v="0"/>
    <n v="0"/>
    <n v="1"/>
    <n v="3"/>
    <n v="0"/>
    <n v="0"/>
    <n v="0"/>
    <n v="2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1"/>
    <n v="1"/>
    <n v="0"/>
    <n v="2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</r>
  <r>
    <n v="1"/>
    <x v="0"/>
    <n v="270102008"/>
    <n v="270102"/>
    <s v="Delitos Sexuales"/>
    <x v="8"/>
    <n v="1"/>
    <s v="Juzgado De Garantía De Iquique"/>
    <s v="Abuso Sexual De Mayor De 14 (Con Circunstancias De Violación)"/>
    <n v="17"/>
    <n v="0"/>
    <n v="0"/>
    <n v="0"/>
    <n v="1"/>
    <n v="0"/>
    <n v="1"/>
    <n v="1"/>
    <n v="2"/>
    <n v="0"/>
    <n v="0"/>
    <n v="0"/>
    <n v="0"/>
    <n v="0"/>
    <n v="0"/>
    <n v="0"/>
    <n v="2"/>
    <n v="0"/>
    <n v="1"/>
    <n v="0"/>
    <n v="2"/>
    <n v="0"/>
    <n v="2"/>
    <n v="0"/>
    <n v="1"/>
    <n v="3"/>
    <n v="0"/>
    <n v="3"/>
    <n v="0"/>
    <n v="0"/>
    <n v="0"/>
    <n v="2"/>
    <n v="2"/>
    <n v="0"/>
    <n v="2"/>
    <n v="0"/>
    <n v="0"/>
    <n v="2"/>
    <n v="1"/>
    <n v="0"/>
    <n v="0"/>
    <n v="2"/>
    <n v="1"/>
    <n v="2"/>
    <n v="1"/>
    <n v="0"/>
    <n v="0"/>
    <n v="0"/>
    <n v="1"/>
    <n v="0"/>
    <n v="0"/>
    <n v="0"/>
    <n v="0"/>
    <n v="0"/>
  </r>
  <r>
    <n v="1"/>
    <x v="0"/>
    <n v="270102009"/>
    <n v="270102"/>
    <s v="Delitos Sexuales"/>
    <x v="9"/>
    <n v="1"/>
    <s v="Juzgado De Garantía De Iquique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10"/>
    <n v="270102"/>
    <s v="Delitos Sexuales"/>
    <x v="10"/>
    <n v="1"/>
    <s v="Juzgado De Garantía De Iquique"/>
    <s v="Abuso Sexual Sin Contacto"/>
    <n v="19"/>
    <n v="1"/>
    <n v="0"/>
    <n v="1"/>
    <n v="1"/>
    <n v="0"/>
    <n v="1"/>
    <n v="1"/>
    <n v="2"/>
    <n v="2"/>
    <n v="1"/>
    <n v="1"/>
    <n v="2"/>
    <n v="1"/>
    <n v="0"/>
    <n v="1"/>
    <n v="4"/>
    <n v="1"/>
    <n v="2"/>
    <n v="3"/>
    <n v="0"/>
    <n v="2"/>
    <n v="0"/>
    <n v="2"/>
    <n v="1"/>
    <n v="1"/>
    <n v="0"/>
    <n v="1"/>
    <n v="1"/>
    <n v="1"/>
    <n v="3"/>
    <n v="1"/>
    <n v="0"/>
    <n v="0"/>
    <n v="1"/>
    <n v="1"/>
    <n v="1"/>
    <n v="1"/>
    <n v="7"/>
    <n v="3"/>
    <n v="1"/>
    <n v="4"/>
    <n v="1"/>
    <n v="2"/>
    <n v="0"/>
    <n v="0"/>
    <n v="11"/>
    <n v="2"/>
    <n v="3"/>
    <n v="3"/>
    <n v="1"/>
    <n v="0"/>
    <n v="4"/>
    <n v="2"/>
  </r>
  <r>
    <n v="1"/>
    <x v="0"/>
    <n v="270102011"/>
    <n v="270102"/>
    <s v="Delitos Sexuales"/>
    <x v="11"/>
    <n v="1"/>
    <s v="Juzgado De Garantía De Iquique"/>
    <s v="Delitos De Signifación Sexual"/>
    <n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01"/>
    <n v="270102"/>
    <s v="Delitos Sexuales"/>
    <x v="12"/>
    <n v="1"/>
    <s v="Juzgado De Garantía De Iquique"/>
    <s v="Estupro"/>
    <n v="176"/>
    <n v="1"/>
    <n v="0"/>
    <n v="0"/>
    <n v="0"/>
    <n v="0"/>
    <n v="0"/>
    <n v="0"/>
    <n v="0"/>
    <n v="1"/>
    <n v="0"/>
    <n v="1"/>
    <n v="0"/>
    <n v="2"/>
    <n v="1"/>
    <n v="0"/>
    <n v="1"/>
    <n v="0"/>
    <n v="0"/>
    <n v="1"/>
    <n v="0"/>
    <n v="0"/>
    <n v="0"/>
    <n v="0"/>
    <n v="0"/>
    <n v="0"/>
    <n v="1"/>
    <n v="0"/>
    <n v="0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3002"/>
    <n v="270103"/>
    <s v="Delitos Violentos"/>
    <x v="13"/>
    <n v="1"/>
    <s v="Juzgado De Garantía De Iquique"/>
    <s v="Femicidio Intimo"/>
    <n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0"/>
    <n v="0"/>
    <n v="1"/>
    <n v="0"/>
    <n v="0"/>
    <n v="1"/>
    <n v="0"/>
    <n v="0"/>
  </r>
  <r>
    <n v="1"/>
    <x v="0"/>
    <n v="270104001"/>
    <n v="270104"/>
    <s v="Delitos Contra el Estado Civil y la Familia"/>
    <x v="14"/>
    <n v="1"/>
    <s v="Juzgado De Garantía De Iquique"/>
    <s v="Maltrato Habitual (Violencia Intrafamiliar)"/>
    <n v="298"/>
    <n v="2"/>
    <n v="14"/>
    <n v="3"/>
    <n v="10"/>
    <n v="1"/>
    <n v="7"/>
    <n v="7"/>
    <n v="0"/>
    <n v="3"/>
    <n v="0"/>
    <n v="1"/>
    <n v="4"/>
    <n v="4"/>
    <n v="3"/>
    <n v="3"/>
    <n v="2"/>
    <n v="1"/>
    <n v="1"/>
    <n v="2"/>
    <n v="3"/>
    <n v="0"/>
    <n v="2"/>
    <n v="6"/>
    <n v="1"/>
    <n v="1"/>
    <n v="1"/>
    <n v="0"/>
    <n v="3"/>
    <n v="1"/>
    <n v="1"/>
    <n v="0"/>
    <n v="1"/>
    <n v="0"/>
    <n v="1"/>
    <n v="0"/>
    <n v="0"/>
    <n v="0"/>
    <n v="1"/>
    <n v="0"/>
    <n v="1"/>
    <n v="2"/>
    <n v="1"/>
    <n v="1"/>
    <n v="1"/>
    <n v="1"/>
    <n v="0"/>
    <n v="0"/>
    <n v="0"/>
    <n v="0"/>
    <n v="1"/>
    <n v="2"/>
    <n v="0"/>
    <n v="0"/>
  </r>
  <r>
    <n v="1"/>
    <x v="0"/>
    <n v="270102014"/>
    <n v="270102"/>
    <s v="Delitos Sexuales"/>
    <x v="15"/>
    <n v="1"/>
    <s v="Juzgado De Garantía De Iquique"/>
    <s v="Violación De Mayor De 14 Años"/>
    <n v="476"/>
    <n v="2"/>
    <n v="2"/>
    <n v="0"/>
    <n v="0"/>
    <n v="0"/>
    <n v="1"/>
    <n v="1"/>
    <n v="1"/>
    <n v="1"/>
    <n v="1"/>
    <n v="2"/>
    <n v="0"/>
    <n v="1"/>
    <n v="1"/>
    <n v="0"/>
    <n v="0"/>
    <n v="2"/>
    <n v="4"/>
    <n v="0"/>
    <n v="0"/>
    <n v="0"/>
    <n v="0"/>
    <n v="0"/>
    <n v="1"/>
    <n v="3"/>
    <n v="2"/>
    <n v="0"/>
    <n v="0"/>
    <n v="2"/>
    <n v="1"/>
    <n v="3"/>
    <n v="0"/>
    <n v="1"/>
    <n v="2"/>
    <n v="0"/>
    <n v="1"/>
    <n v="0"/>
    <n v="2"/>
    <n v="0"/>
    <n v="0"/>
    <n v="0"/>
    <n v="1"/>
    <n v="1"/>
    <n v="0"/>
    <n v="0"/>
    <n v="2"/>
    <n v="1"/>
    <n v="0"/>
    <n v="0"/>
    <n v="0"/>
    <n v="0"/>
    <n v="1"/>
    <n v="1"/>
  </r>
  <r>
    <n v="1"/>
    <x v="0"/>
    <n v="270102015"/>
    <n v="270102"/>
    <s v="Delitos Sexuales"/>
    <x v="16"/>
    <n v="1"/>
    <s v="Juzgado De Garantía De Iquique"/>
    <s v="Violación De Menor De 14 Años"/>
    <n v="477"/>
    <n v="3"/>
    <n v="1"/>
    <n v="1"/>
    <n v="2"/>
    <n v="2"/>
    <n v="2"/>
    <n v="4"/>
    <n v="0"/>
    <n v="5"/>
    <n v="1"/>
    <n v="1"/>
    <n v="0"/>
    <n v="2"/>
    <n v="0"/>
    <n v="0"/>
    <n v="3"/>
    <n v="2"/>
    <n v="3"/>
    <n v="2"/>
    <n v="0"/>
    <n v="0"/>
    <n v="1"/>
    <n v="1"/>
    <n v="1"/>
    <n v="2"/>
    <n v="1"/>
    <n v="0"/>
    <n v="1"/>
    <n v="2"/>
    <n v="0"/>
    <n v="3"/>
    <n v="0"/>
    <n v="4"/>
    <n v="3"/>
    <n v="2"/>
    <n v="2"/>
    <n v="1"/>
    <n v="1"/>
    <n v="0"/>
    <n v="1"/>
    <n v="0"/>
    <n v="3"/>
    <n v="0"/>
    <n v="0"/>
    <n v="0"/>
    <n v="2"/>
    <n v="1"/>
    <n v="3"/>
    <n v="0"/>
    <n v="0"/>
    <n v="0"/>
    <n v="0"/>
    <n v="2"/>
  </r>
  <r>
    <n v="2"/>
    <x v="1"/>
    <n v="270105002"/>
    <n v="270105"/>
    <s v="Delitos Contra la Vida, Integridad o Dignidad Personal"/>
    <x v="1"/>
    <n v="2"/>
    <s v="Juzgado De Garantía De Antofagasta"/>
    <s v="Aborto Consentido Causales No Reguladas"/>
    <n v="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2"/>
    <x v="1"/>
    <n v="270105003"/>
    <n v="270105"/>
    <s v="Delitos Contra la Vida, Integridad o Dignidad Personal"/>
    <x v="2"/>
    <n v="2"/>
    <s v="Juzgado De Garantía De Antofagasta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2"/>
    <x v="1"/>
    <n v="270102004"/>
    <n v="270102"/>
    <s v="Delitos Sexuales"/>
    <x v="4"/>
    <n v="2"/>
    <s v="Juzgado De Garantía De Antofagasta"/>
    <s v="Abuso Sexual Adulto"/>
    <n v="1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5"/>
    <n v="270102"/>
    <s v="Delitos Sexuales"/>
    <x v="5"/>
    <n v="2"/>
    <s v="Juzgado De Garantía De Antofagast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6"/>
    <n v="270102"/>
    <s v="Delitos Sexuales"/>
    <x v="6"/>
    <n v="2"/>
    <s v="Juzgado De Garantía De Antofagasta"/>
    <s v="Abuso Sexual Con Contacto De Menor De 14 Años"/>
    <n v="15"/>
    <n v="2"/>
    <n v="7"/>
    <n v="1"/>
    <n v="6"/>
    <n v="3"/>
    <n v="3"/>
    <n v="4"/>
    <n v="1"/>
    <n v="4"/>
    <n v="2"/>
    <n v="4"/>
    <n v="3"/>
    <n v="8"/>
    <n v="4"/>
    <n v="2"/>
    <n v="2"/>
    <n v="2"/>
    <n v="2"/>
    <n v="1"/>
    <n v="4"/>
    <n v="6"/>
    <n v="1"/>
    <n v="2"/>
    <n v="4"/>
    <n v="2"/>
    <n v="1"/>
    <n v="5"/>
    <n v="4"/>
    <n v="4"/>
    <n v="4"/>
    <n v="2"/>
    <n v="2"/>
    <n v="3"/>
    <n v="4"/>
    <n v="6"/>
    <n v="2"/>
    <n v="4"/>
    <n v="3"/>
    <n v="3"/>
    <n v="2"/>
    <n v="5"/>
    <n v="7"/>
    <n v="3"/>
    <n v="5"/>
    <n v="1"/>
    <n v="2"/>
    <n v="2"/>
    <n v="3"/>
    <n v="5"/>
    <n v="4"/>
    <n v="4"/>
    <n v="9"/>
    <n v="0"/>
  </r>
  <r>
    <n v="2"/>
    <x v="1"/>
    <n v="270102007"/>
    <n v="270102"/>
    <s v="Delitos Sexuales"/>
    <x v="7"/>
    <n v="2"/>
    <s v="Juzgado De Garantía De Antofagasta"/>
    <s v="Abuso Sexual De 14 Años A Menor De 18 Años Con Circunstancia Estupro"/>
    <n v="16"/>
    <n v="0"/>
    <n v="2"/>
    <n v="0"/>
    <n v="1"/>
    <n v="0"/>
    <n v="1"/>
    <n v="2"/>
    <n v="0"/>
    <n v="1"/>
    <n v="1"/>
    <n v="1"/>
    <n v="0"/>
    <n v="0"/>
    <n v="1"/>
    <n v="1"/>
    <n v="1"/>
    <n v="0"/>
    <n v="0"/>
    <n v="1"/>
    <n v="0"/>
    <n v="1"/>
    <n v="0"/>
    <n v="0"/>
    <n v="0"/>
    <n v="0"/>
    <n v="0"/>
    <n v="1"/>
    <n v="1"/>
    <n v="0"/>
    <n v="0"/>
    <n v="2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1"/>
    <n v="1"/>
  </r>
  <r>
    <n v="2"/>
    <x v="1"/>
    <n v="270102008"/>
    <n v="270102"/>
    <s v="Delitos Sexuales"/>
    <x v="8"/>
    <n v="2"/>
    <s v="Juzgado De Garantía De Antofagasta"/>
    <s v="Abuso Sexual De Mayor De 14 (Con Circunstancias De Violación)"/>
    <n v="17"/>
    <n v="5"/>
    <n v="1"/>
    <n v="0"/>
    <n v="4"/>
    <n v="3"/>
    <n v="2"/>
    <n v="1"/>
    <n v="5"/>
    <n v="4"/>
    <n v="0"/>
    <n v="1"/>
    <n v="1"/>
    <n v="1"/>
    <n v="0"/>
    <n v="0"/>
    <n v="1"/>
    <n v="0"/>
    <n v="0"/>
    <n v="1"/>
    <n v="1"/>
    <n v="0"/>
    <n v="1"/>
    <n v="1"/>
    <n v="0"/>
    <n v="1"/>
    <n v="1"/>
    <n v="0"/>
    <n v="1"/>
    <n v="3"/>
    <n v="3"/>
    <n v="1"/>
    <n v="2"/>
    <n v="0"/>
    <n v="0"/>
    <n v="0"/>
    <n v="0"/>
    <n v="0"/>
    <n v="1"/>
    <n v="1"/>
    <n v="1"/>
    <n v="3"/>
    <n v="0"/>
    <n v="1"/>
    <n v="0"/>
    <n v="2"/>
    <n v="1"/>
    <n v="0"/>
    <n v="0"/>
    <n v="1"/>
    <n v="1"/>
    <n v="0"/>
    <n v="1"/>
    <n v="0"/>
  </r>
  <r>
    <n v="2"/>
    <x v="1"/>
    <n v="270102009"/>
    <n v="270102"/>
    <s v="Delitos Sexuales"/>
    <x v="9"/>
    <n v="2"/>
    <s v="Juzgado De Garantía De Antofagast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10"/>
    <n v="270102"/>
    <s v="Delitos Sexuales"/>
    <x v="10"/>
    <n v="2"/>
    <s v="Juzgado De Garantía De Antofagasta"/>
    <s v="Abuso Sexual Sin Contacto"/>
    <n v="19"/>
    <n v="7"/>
    <n v="4"/>
    <n v="6"/>
    <n v="2"/>
    <n v="1"/>
    <n v="6"/>
    <n v="8"/>
    <n v="3"/>
    <n v="3"/>
    <n v="5"/>
    <n v="4"/>
    <n v="5"/>
    <n v="6"/>
    <n v="2"/>
    <n v="5"/>
    <n v="6"/>
    <n v="3"/>
    <n v="5"/>
    <n v="8"/>
    <n v="2"/>
    <n v="5"/>
    <n v="6"/>
    <n v="4"/>
    <n v="1"/>
    <n v="2"/>
    <n v="2"/>
    <n v="5"/>
    <n v="4"/>
    <n v="3"/>
    <n v="3"/>
    <n v="2"/>
    <n v="5"/>
    <n v="4"/>
    <n v="4"/>
    <n v="4"/>
    <n v="1"/>
    <n v="4"/>
    <n v="2"/>
    <n v="4"/>
    <n v="2"/>
    <n v="3"/>
    <n v="16"/>
    <n v="7"/>
    <n v="4"/>
    <n v="4"/>
    <n v="3"/>
    <n v="2"/>
    <n v="2"/>
    <n v="3"/>
    <n v="3"/>
    <n v="1"/>
    <n v="8"/>
    <n v="5"/>
  </r>
  <r>
    <n v="2"/>
    <x v="1"/>
    <n v="270102016"/>
    <n v="270102"/>
    <s v="Delitos Sexuales"/>
    <x v="17"/>
    <n v="2"/>
    <s v="Juzgado De Garantía De Antofagast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1"/>
    <n v="270102"/>
    <s v="Delitos Sexuales"/>
    <x v="12"/>
    <n v="2"/>
    <s v="Juzgado De Garantía De Antofagasta"/>
    <s v="Estupro"/>
    <n v="176"/>
    <n v="0"/>
    <n v="1"/>
    <n v="0"/>
    <n v="0"/>
    <n v="0"/>
    <n v="0"/>
    <n v="0"/>
    <n v="0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1"/>
    <n v="0"/>
    <n v="1"/>
    <n v="0"/>
  </r>
  <r>
    <n v="2"/>
    <x v="1"/>
    <n v="270103002"/>
    <n v="270103"/>
    <s v="Delitos Violentos"/>
    <x v="13"/>
    <n v="2"/>
    <s v="Juzgado De Garantía De Antofagast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0"/>
    <n v="1"/>
    <n v="0"/>
    <n v="0"/>
    <n v="0"/>
    <n v="0"/>
    <n v="0"/>
    <n v="0"/>
    <n v="1"/>
    <n v="1"/>
    <n v="0"/>
    <n v="2"/>
    <n v="0"/>
    <n v="1"/>
    <n v="0"/>
    <n v="0"/>
    <n v="0"/>
    <n v="0"/>
    <n v="1"/>
    <n v="1"/>
    <n v="0"/>
    <n v="0"/>
    <n v="0"/>
  </r>
  <r>
    <n v="2"/>
    <x v="1"/>
    <n v="270104001"/>
    <n v="270104"/>
    <s v="Delitos Contra el Estado Civil y la Familia"/>
    <x v="14"/>
    <n v="2"/>
    <s v="Juzgado De Garantía De Antofagasta"/>
    <s v="Maltrato Habitual (Violencia Intrafamiliar)"/>
    <n v="298"/>
    <n v="8"/>
    <n v="12"/>
    <n v="4"/>
    <n v="22"/>
    <n v="4"/>
    <n v="12"/>
    <n v="14"/>
    <n v="18"/>
    <n v="9"/>
    <n v="6"/>
    <n v="9"/>
    <n v="5"/>
    <n v="7"/>
    <n v="9"/>
    <n v="8"/>
    <n v="1"/>
    <n v="1"/>
    <n v="7"/>
    <n v="14"/>
    <n v="5"/>
    <n v="4"/>
    <n v="15"/>
    <n v="11"/>
    <n v="7"/>
    <n v="8"/>
    <n v="8"/>
    <n v="8"/>
    <n v="17"/>
    <n v="12"/>
    <n v="6"/>
    <n v="5"/>
    <n v="2"/>
    <n v="8"/>
    <n v="20"/>
    <n v="6"/>
    <n v="3"/>
    <n v="5"/>
    <n v="10"/>
    <n v="3"/>
    <n v="7"/>
    <n v="3"/>
    <n v="10"/>
    <n v="4"/>
    <n v="11"/>
    <n v="1"/>
    <n v="8"/>
    <n v="10"/>
    <n v="8"/>
    <n v="8"/>
    <n v="12"/>
    <n v="2"/>
    <n v="5"/>
    <n v="5"/>
  </r>
  <r>
    <n v="2"/>
    <x v="1"/>
    <n v="270103003"/>
    <n v="270103"/>
    <s v="Delitos Violentos"/>
    <x v="18"/>
    <n v="2"/>
    <s v="Juzgado De Garantía De Antofagasta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17"/>
    <n v="270102"/>
    <s v="Delitos Sexuales"/>
    <x v="19"/>
    <n v="2"/>
    <s v="Juzgado De Garantía De Antofagasta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"/>
    <x v="1"/>
    <n v="270102014"/>
    <n v="270102"/>
    <s v="Delitos Sexuales"/>
    <x v="15"/>
    <n v="2"/>
    <s v="Juzgado De Garantía De Antofagasta"/>
    <s v="Violación De Mayor De 14 Años"/>
    <n v="476"/>
    <n v="0"/>
    <n v="1"/>
    <n v="1"/>
    <n v="1"/>
    <n v="1"/>
    <n v="0"/>
    <n v="0"/>
    <n v="0"/>
    <n v="1"/>
    <n v="2"/>
    <n v="0"/>
    <n v="3"/>
    <n v="0"/>
    <n v="1"/>
    <n v="2"/>
    <n v="0"/>
    <n v="0"/>
    <n v="0"/>
    <n v="0"/>
    <n v="2"/>
    <n v="2"/>
    <n v="2"/>
    <n v="4"/>
    <n v="2"/>
    <n v="1"/>
    <n v="1"/>
    <n v="1"/>
    <n v="3"/>
    <n v="1"/>
    <n v="3"/>
    <n v="0"/>
    <n v="3"/>
    <n v="1"/>
    <n v="0"/>
    <n v="0"/>
    <n v="0"/>
    <n v="2"/>
    <n v="4"/>
    <n v="1"/>
    <n v="1"/>
    <n v="0"/>
    <n v="1"/>
    <n v="1"/>
    <n v="1"/>
    <n v="4"/>
    <n v="0"/>
    <n v="2"/>
    <n v="2"/>
    <n v="2"/>
    <n v="0"/>
    <n v="1"/>
    <n v="0"/>
    <n v="2"/>
  </r>
  <r>
    <n v="2"/>
    <x v="1"/>
    <n v="270102015"/>
    <n v="270102"/>
    <s v="Delitos Sexuales"/>
    <x v="16"/>
    <n v="2"/>
    <s v="Juzgado De Garantía De Antofagasta"/>
    <s v="Violación De Menor De 14 Años"/>
    <n v="477"/>
    <n v="0"/>
    <n v="4"/>
    <n v="1"/>
    <n v="2"/>
    <n v="0"/>
    <n v="0"/>
    <n v="5"/>
    <n v="0"/>
    <n v="4"/>
    <n v="0"/>
    <n v="1"/>
    <n v="1"/>
    <n v="2"/>
    <n v="1"/>
    <n v="4"/>
    <n v="0"/>
    <n v="0"/>
    <n v="2"/>
    <n v="0"/>
    <n v="2"/>
    <n v="1"/>
    <n v="1"/>
    <n v="2"/>
    <n v="0"/>
    <n v="0"/>
    <n v="2"/>
    <n v="4"/>
    <n v="2"/>
    <n v="0"/>
    <n v="1"/>
    <n v="0"/>
    <n v="1"/>
    <n v="1"/>
    <n v="3"/>
    <n v="1"/>
    <n v="1"/>
    <n v="4"/>
    <n v="1"/>
    <n v="1"/>
    <n v="0"/>
    <n v="5"/>
    <n v="8"/>
    <n v="0"/>
    <n v="4"/>
    <n v="2"/>
    <n v="0"/>
    <n v="1"/>
    <n v="2"/>
    <n v="1"/>
    <n v="4"/>
    <n v="0"/>
    <n v="5"/>
    <n v="0"/>
  </r>
  <r>
    <n v="2"/>
    <x v="1"/>
    <n v="270105001"/>
    <n v="270105"/>
    <s v="Delitos Contra la Vida, Integridad o Dignidad Personal"/>
    <x v="0"/>
    <n v="3"/>
    <s v="Juzgado De Garantía De Calama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2"/>
    <x v="1"/>
    <n v="270105002"/>
    <n v="270105"/>
    <s v="Delitos Contra la Vida, Integridad o Dignidad Personal"/>
    <x v="1"/>
    <n v="3"/>
    <s v="Juzgado De Garantía De Calama"/>
    <s v="Aborto Consentido Causales No Reguladas"/>
    <n v="8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1"/>
    <n v="0"/>
    <n v="3"/>
    <n v="0"/>
    <n v="0"/>
    <n v="0"/>
    <n v="0"/>
    <n v="0"/>
    <n v="0"/>
  </r>
  <r>
    <n v="2"/>
    <x v="1"/>
    <n v="270105003"/>
    <n v="270105"/>
    <s v="Delitos Contra la Vida, Integridad o Dignidad Personal"/>
    <x v="2"/>
    <n v="3"/>
    <s v="Juzgado De Garantía De Calama"/>
    <s v="Aborto Sin Consentimiento"/>
    <n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2"/>
    <x v="1"/>
    <n v="270102005"/>
    <n v="270102"/>
    <s v="Delitos Sexuales"/>
    <x v="5"/>
    <n v="3"/>
    <s v="Juzgado De Garantía De Calama"/>
    <s v="Abuso Sexual Calificado c/Introduccion Objetos O Uso Animal"/>
    <n v="1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6"/>
    <n v="270102"/>
    <s v="Delitos Sexuales"/>
    <x v="6"/>
    <n v="3"/>
    <s v="Juzgado De Garantía De Calama"/>
    <s v="Abuso Sexual Con Contacto De Menor De 14 Años"/>
    <n v="15"/>
    <n v="1"/>
    <n v="0"/>
    <n v="4"/>
    <n v="4"/>
    <n v="1"/>
    <n v="3"/>
    <n v="4"/>
    <n v="2"/>
    <n v="2"/>
    <n v="1"/>
    <n v="1"/>
    <n v="1"/>
    <n v="4"/>
    <n v="2"/>
    <n v="2"/>
    <n v="0"/>
    <n v="2"/>
    <n v="3"/>
    <n v="4"/>
    <n v="1"/>
    <n v="1"/>
    <n v="4"/>
    <n v="2"/>
    <n v="3"/>
    <n v="2"/>
    <n v="0"/>
    <n v="2"/>
    <n v="2"/>
    <n v="4"/>
    <n v="2"/>
    <n v="1"/>
    <n v="1"/>
    <n v="0"/>
    <n v="1"/>
    <n v="0"/>
    <n v="0"/>
    <n v="3"/>
    <n v="2"/>
    <n v="2"/>
    <n v="2"/>
    <n v="0"/>
    <n v="0"/>
    <n v="1"/>
    <n v="1"/>
    <n v="3"/>
    <n v="4"/>
    <n v="1"/>
    <n v="2"/>
    <n v="2"/>
    <n v="1"/>
    <n v="7"/>
    <n v="0"/>
    <n v="4"/>
  </r>
  <r>
    <n v="2"/>
    <x v="1"/>
    <n v="270102007"/>
    <n v="270102"/>
    <s v="Delitos Sexuales"/>
    <x v="7"/>
    <n v="3"/>
    <s v="Juzgado De Garantía De Calama"/>
    <s v="Abuso Sexual De 14 Años A Menor De 18 Años Con Circunstancia Estupro"/>
    <n v="16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2"/>
    <n v="1"/>
    <n v="0"/>
    <n v="1"/>
    <n v="1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2"/>
    <n v="0"/>
    <n v="0"/>
    <n v="0"/>
    <n v="0"/>
    <n v="0"/>
    <n v="0"/>
    <n v="1"/>
    <n v="1"/>
  </r>
  <r>
    <n v="2"/>
    <x v="1"/>
    <n v="270102008"/>
    <n v="270102"/>
    <s v="Delitos Sexuales"/>
    <x v="8"/>
    <n v="3"/>
    <s v="Juzgado De Garantía De Calama"/>
    <s v="Abuso Sexual De Mayor De 14 (Con Circunstancias De Violación)"/>
    <n v="17"/>
    <n v="1"/>
    <n v="2"/>
    <n v="1"/>
    <n v="1"/>
    <n v="0"/>
    <n v="0"/>
    <n v="0"/>
    <n v="2"/>
    <n v="0"/>
    <n v="0"/>
    <n v="1"/>
    <n v="0"/>
    <n v="0"/>
    <n v="0"/>
    <n v="0"/>
    <n v="1"/>
    <n v="0"/>
    <n v="0"/>
    <n v="0"/>
    <n v="1"/>
    <n v="0"/>
    <n v="1"/>
    <n v="1"/>
    <n v="0"/>
    <n v="0"/>
    <n v="1"/>
    <n v="0"/>
    <n v="0"/>
    <n v="0"/>
    <n v="0"/>
    <n v="1"/>
    <n v="0"/>
    <n v="0"/>
    <n v="1"/>
    <n v="0"/>
    <n v="0"/>
    <n v="0"/>
    <n v="0"/>
    <n v="0"/>
    <n v="1"/>
    <n v="2"/>
    <n v="0"/>
    <n v="2"/>
    <n v="0"/>
    <n v="2"/>
    <n v="0"/>
    <n v="2"/>
    <n v="0"/>
    <n v="0"/>
    <n v="1"/>
    <n v="1"/>
    <n v="2"/>
    <n v="0"/>
  </r>
  <r>
    <n v="2"/>
    <x v="1"/>
    <n v="270102009"/>
    <n v="270102"/>
    <s v="Delitos Sexuales"/>
    <x v="9"/>
    <n v="3"/>
    <s v="Juzgado De Garantía De Calam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2"/>
    <x v="1"/>
    <n v="270102010"/>
    <n v="270102"/>
    <s v="Delitos Sexuales"/>
    <x v="10"/>
    <n v="3"/>
    <s v="Juzgado De Garantía De Calama"/>
    <s v="Abuso Sexual Sin Contacto"/>
    <n v="19"/>
    <n v="1"/>
    <n v="2"/>
    <n v="4"/>
    <n v="4"/>
    <n v="2"/>
    <n v="1"/>
    <n v="0"/>
    <n v="2"/>
    <n v="1"/>
    <n v="3"/>
    <n v="1"/>
    <n v="0"/>
    <n v="4"/>
    <n v="4"/>
    <n v="1"/>
    <n v="3"/>
    <n v="2"/>
    <n v="1"/>
    <n v="2"/>
    <n v="7"/>
    <n v="1"/>
    <n v="1"/>
    <n v="2"/>
    <n v="1"/>
    <n v="2"/>
    <n v="3"/>
    <n v="1"/>
    <n v="2"/>
    <n v="6"/>
    <n v="3"/>
    <n v="2"/>
    <n v="0"/>
    <n v="1"/>
    <n v="3"/>
    <n v="1"/>
    <n v="3"/>
    <n v="5"/>
    <n v="0"/>
    <n v="2"/>
    <n v="3"/>
    <n v="2"/>
    <n v="2"/>
    <n v="2"/>
    <n v="4"/>
    <n v="1"/>
    <n v="0"/>
    <n v="5"/>
    <n v="2"/>
    <n v="2"/>
    <n v="0"/>
    <n v="4"/>
    <n v="1"/>
    <n v="7"/>
  </r>
  <r>
    <n v="2"/>
    <x v="1"/>
    <n v="270102016"/>
    <n v="270102"/>
    <s v="Delitos Sexuales"/>
    <x v="17"/>
    <n v="3"/>
    <s v="Juzgado De Garantía De Calam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1"/>
    <n v="270102"/>
    <s v="Delitos Sexuales"/>
    <x v="12"/>
    <n v="3"/>
    <s v="Juzgado De Garantía De Calama"/>
    <s v="Estupro"/>
    <n v="176"/>
    <n v="0"/>
    <n v="0"/>
    <n v="4"/>
    <n v="3"/>
    <n v="3"/>
    <n v="0"/>
    <n v="0"/>
    <n v="0"/>
    <n v="11"/>
    <n v="0"/>
    <n v="3"/>
    <n v="2"/>
    <n v="1"/>
    <n v="2"/>
    <n v="0"/>
    <n v="3"/>
    <n v="2"/>
    <n v="1"/>
    <n v="2"/>
    <n v="5"/>
    <n v="0"/>
    <n v="3"/>
    <n v="0"/>
    <n v="0"/>
    <n v="1"/>
    <n v="0"/>
    <n v="1"/>
    <n v="0"/>
    <n v="3"/>
    <n v="1"/>
    <n v="2"/>
    <n v="0"/>
    <n v="4"/>
    <n v="2"/>
    <n v="5"/>
    <n v="3"/>
    <n v="0"/>
    <n v="1"/>
    <n v="0"/>
    <n v="2"/>
    <n v="3"/>
    <n v="2"/>
    <n v="4"/>
    <n v="1"/>
    <n v="4"/>
    <n v="2"/>
    <n v="1"/>
    <n v="3"/>
    <n v="1"/>
    <n v="1"/>
    <n v="0"/>
    <n v="0"/>
    <n v="2"/>
  </r>
  <r>
    <n v="2"/>
    <x v="1"/>
    <n v="270103002"/>
    <n v="270103"/>
    <s v="Delitos Violentos"/>
    <x v="13"/>
    <n v="3"/>
    <s v="Juzgado De Garantía De Calama"/>
    <s v="Femicidio Intimo"/>
    <n v="20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</r>
  <r>
    <n v="2"/>
    <x v="1"/>
    <n v="270104001"/>
    <n v="270104"/>
    <s v="Delitos Contra el Estado Civil y la Familia"/>
    <x v="14"/>
    <n v="3"/>
    <s v="Juzgado De Garantía De Calama"/>
    <s v="Maltrato Habitual (Violencia Intrafamiliar)"/>
    <n v="298"/>
    <n v="9"/>
    <n v="12"/>
    <n v="5"/>
    <n v="4"/>
    <n v="11"/>
    <n v="13"/>
    <n v="8"/>
    <n v="9"/>
    <n v="12"/>
    <n v="6"/>
    <n v="4"/>
    <n v="5"/>
    <n v="4"/>
    <n v="6"/>
    <n v="1"/>
    <n v="5"/>
    <n v="8"/>
    <n v="1"/>
    <n v="3"/>
    <n v="9"/>
    <n v="1"/>
    <n v="2"/>
    <n v="8"/>
    <n v="1"/>
    <n v="9"/>
    <n v="3"/>
    <n v="2"/>
    <n v="6"/>
    <n v="3"/>
    <n v="2"/>
    <n v="8"/>
    <n v="1"/>
    <n v="5"/>
    <n v="6"/>
    <n v="5"/>
    <n v="4"/>
    <n v="3"/>
    <n v="3"/>
    <n v="0"/>
    <n v="4"/>
    <n v="3"/>
    <n v="6"/>
    <n v="6"/>
    <n v="3"/>
    <n v="7"/>
    <n v="2"/>
    <n v="4"/>
    <n v="6"/>
    <n v="3"/>
    <n v="3"/>
    <n v="4"/>
    <n v="0"/>
    <n v="2"/>
  </r>
  <r>
    <n v="2"/>
    <x v="1"/>
    <n v="270103004"/>
    <n v="270103"/>
    <s v="Delitos Violentos"/>
    <x v="20"/>
    <n v="3"/>
    <s v="Juzgado De Garantía De Calama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2"/>
    <x v="1"/>
    <n v="270102014"/>
    <n v="270102"/>
    <s v="Delitos Sexuales"/>
    <x v="15"/>
    <n v="3"/>
    <s v="Juzgado De Garantía De Calama"/>
    <s v="Violación De Mayor De 14 Años"/>
    <n v="476"/>
    <n v="0"/>
    <n v="0"/>
    <n v="0"/>
    <n v="0"/>
    <n v="2"/>
    <n v="3"/>
    <n v="1"/>
    <n v="0"/>
    <n v="2"/>
    <n v="0"/>
    <n v="0"/>
    <n v="0"/>
    <n v="2"/>
    <n v="0"/>
    <n v="0"/>
    <n v="0"/>
    <n v="0"/>
    <n v="0"/>
    <n v="0"/>
    <n v="2"/>
    <n v="1"/>
    <n v="0"/>
    <n v="2"/>
    <n v="0"/>
    <n v="0"/>
    <n v="0"/>
    <n v="0"/>
    <n v="0"/>
    <n v="0"/>
    <n v="1"/>
    <n v="1"/>
    <n v="1"/>
    <n v="1"/>
    <n v="0"/>
    <n v="0"/>
    <n v="1"/>
    <n v="0"/>
    <n v="3"/>
    <n v="1"/>
    <n v="2"/>
    <n v="1"/>
    <n v="3"/>
    <n v="1"/>
    <n v="1"/>
    <n v="1"/>
    <n v="2"/>
    <n v="1"/>
    <n v="0"/>
    <n v="0"/>
    <n v="1"/>
    <n v="2"/>
    <n v="0"/>
    <n v="0"/>
  </r>
  <r>
    <n v="2"/>
    <x v="1"/>
    <n v="270102015"/>
    <n v="270102"/>
    <s v="Delitos Sexuales"/>
    <x v="16"/>
    <n v="3"/>
    <s v="Juzgado De Garantía De Calama"/>
    <s v="Violación De Menor De 14 Años"/>
    <n v="477"/>
    <n v="0"/>
    <n v="0"/>
    <n v="2"/>
    <n v="1"/>
    <n v="2"/>
    <n v="2"/>
    <n v="0"/>
    <n v="0"/>
    <n v="1"/>
    <n v="0"/>
    <n v="0"/>
    <n v="0"/>
    <n v="3"/>
    <n v="0"/>
    <n v="2"/>
    <n v="0"/>
    <n v="0"/>
    <n v="1"/>
    <n v="0"/>
    <n v="4"/>
    <n v="1"/>
    <n v="3"/>
    <n v="1"/>
    <n v="0"/>
    <n v="1"/>
    <n v="0"/>
    <n v="1"/>
    <n v="0"/>
    <n v="3"/>
    <n v="4"/>
    <n v="0"/>
    <n v="0"/>
    <n v="1"/>
    <n v="0"/>
    <n v="2"/>
    <n v="1"/>
    <n v="0"/>
    <n v="1"/>
    <n v="1"/>
    <n v="0"/>
    <n v="0"/>
    <n v="0"/>
    <n v="0"/>
    <n v="1"/>
    <n v="0"/>
    <n v="1"/>
    <n v="1"/>
    <n v="2"/>
    <n v="0"/>
    <n v="0"/>
    <n v="1"/>
    <n v="0"/>
    <n v="4"/>
  </r>
  <r>
    <n v="2"/>
    <x v="1"/>
    <n v="270105002"/>
    <n v="270105"/>
    <s v="Delitos Contra la Vida, Integridad o Dignidad Personal"/>
    <x v="1"/>
    <n v="4"/>
    <s v="Juzgado De Garantía De Tocopilla"/>
    <s v="Aborto Consentido Causales No Reguladas"/>
    <n v="8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</r>
  <r>
    <n v="2"/>
    <x v="1"/>
    <n v="270102005"/>
    <n v="270102"/>
    <s v="Delitos Sexuales"/>
    <x v="5"/>
    <n v="4"/>
    <s v="Juzgado De Garantía De Tocopill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6"/>
    <n v="270102"/>
    <s v="Delitos Sexuales"/>
    <x v="6"/>
    <n v="4"/>
    <s v="Juzgado De Garantía De Tocopilla"/>
    <s v="Abuso Sexual Con Contacto De Menor De 14 Años"/>
    <n v="15"/>
    <n v="0"/>
    <n v="0"/>
    <n v="1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2"/>
    <x v="1"/>
    <n v="270102007"/>
    <n v="270102"/>
    <s v="Delitos Sexuales"/>
    <x v="7"/>
    <n v="4"/>
    <s v="Juzgado De Garantía De Tocopilla"/>
    <s v="Abuso Sexual De 14 Años A Menor De 18 Años Con Circunstancia Estupro"/>
    <n v="1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n v="2"/>
    <x v="1"/>
    <n v="270102008"/>
    <n v="270102"/>
    <s v="Delitos Sexuales"/>
    <x v="8"/>
    <n v="4"/>
    <s v="Juzgado De Garantía De Tocopilla"/>
    <s v="Abuso Sexual De Mayor De 14 (Con Circunstancias De Violación)"/>
    <n v="17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10"/>
    <n v="270102"/>
    <s v="Delitos Sexuales"/>
    <x v="10"/>
    <n v="4"/>
    <s v="Juzgado De Garantía De Tocopilla"/>
    <s v="Abuso Sexual Sin Contacto"/>
    <n v="19"/>
    <n v="0"/>
    <n v="2"/>
    <n v="1"/>
    <n v="1"/>
    <n v="0"/>
    <n v="0"/>
    <n v="0"/>
    <n v="0"/>
    <n v="0"/>
    <n v="1"/>
    <n v="0"/>
    <n v="0"/>
    <n v="0"/>
    <n v="1"/>
    <n v="1"/>
    <n v="3"/>
    <n v="1"/>
    <n v="0"/>
    <n v="0"/>
    <n v="0"/>
    <n v="0"/>
    <n v="2"/>
    <n v="1"/>
    <n v="1"/>
    <n v="0"/>
    <n v="1"/>
    <n v="0"/>
    <n v="1"/>
    <n v="1"/>
    <n v="0"/>
    <n v="0"/>
    <n v="1"/>
    <n v="1"/>
    <n v="0"/>
    <n v="0"/>
    <n v="2"/>
    <n v="0"/>
    <n v="0"/>
    <n v="0"/>
    <n v="0"/>
    <n v="0"/>
    <n v="1"/>
    <n v="0"/>
    <n v="1"/>
    <n v="1"/>
    <n v="0"/>
    <n v="0"/>
    <n v="0"/>
    <n v="1"/>
    <n v="0"/>
    <n v="0"/>
    <n v="1"/>
    <n v="0"/>
  </r>
  <r>
    <n v="2"/>
    <x v="1"/>
    <n v="270102001"/>
    <n v="270102"/>
    <s v="Delitos Sexuales"/>
    <x v="12"/>
    <n v="4"/>
    <s v="Juzgado De Garantía De Tocopilla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4001"/>
    <n v="270104"/>
    <s v="Delitos Contra el Estado Civil y la Familia"/>
    <x v="14"/>
    <n v="4"/>
    <s v="Juzgado De Garantía De Tocopilla"/>
    <s v="Maltrato Habitual (Violencia Intrafamiliar)"/>
    <n v="298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1"/>
    <n v="0"/>
    <n v="0"/>
    <n v="0"/>
    <n v="0"/>
    <n v="0"/>
    <n v="0"/>
  </r>
  <r>
    <n v="2"/>
    <x v="1"/>
    <n v="270102014"/>
    <n v="270102"/>
    <s v="Delitos Sexuales"/>
    <x v="15"/>
    <n v="4"/>
    <s v="Juzgado De Garantía De Tocopilla"/>
    <s v="Violación De Mayor De 14 Años"/>
    <n v="47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15"/>
    <n v="270102"/>
    <s v="Delitos Sexuales"/>
    <x v="16"/>
    <n v="4"/>
    <s v="Juzgado De Garantía De Tocopilla"/>
    <s v="Violación De Menor De 14 Años"/>
    <n v="47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1"/>
  </r>
  <r>
    <n v="3"/>
    <x v="2"/>
    <n v="270105001"/>
    <n v="270105"/>
    <s v="Delitos Contra la Vida, Integridad o Dignidad Personal"/>
    <x v="0"/>
    <n v="5"/>
    <s v="Juzgado De Garantía De Copiapo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5002"/>
    <n v="270105"/>
    <s v="Delitos Contra la Vida, Integridad o Dignidad Personal"/>
    <x v="1"/>
    <n v="5"/>
    <s v="Juzgado De Garantía De Copiapo"/>
    <s v="Aborto Consentido Causales No Reguladas"/>
    <n v="8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5003"/>
    <n v="270105"/>
    <s v="Delitos Contra la Vida, Integridad o Dignidad Personal"/>
    <x v="2"/>
    <n v="5"/>
    <s v="Juzgado De Garantía De Copiapo"/>
    <s v="Aborto Sin Consentimiento"/>
    <n v="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3"/>
    <x v="2"/>
    <n v="270102005"/>
    <n v="270102"/>
    <s v="Delitos Sexuales"/>
    <x v="5"/>
    <n v="5"/>
    <s v="Juzgado De Garantía De Copiapo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3"/>
    <x v="2"/>
    <n v="270102006"/>
    <n v="270102"/>
    <s v="Delitos Sexuales"/>
    <x v="6"/>
    <n v="5"/>
    <s v="Juzgado De Garantía De Copiapo"/>
    <s v="Abuso Sexual Con Contacto De Menor De 14 Años"/>
    <n v="15"/>
    <n v="0"/>
    <n v="1"/>
    <n v="1"/>
    <n v="1"/>
    <n v="2"/>
    <n v="1"/>
    <n v="1"/>
    <n v="1"/>
    <n v="2"/>
    <n v="2"/>
    <n v="1"/>
    <n v="1"/>
    <n v="2"/>
    <n v="6"/>
    <n v="5"/>
    <n v="1"/>
    <n v="1"/>
    <n v="4"/>
    <n v="2"/>
    <n v="2"/>
    <n v="1"/>
    <n v="2"/>
    <n v="2"/>
    <n v="2"/>
    <n v="0"/>
    <n v="4"/>
    <n v="1"/>
    <n v="3"/>
    <n v="4"/>
    <n v="3"/>
    <n v="3"/>
    <n v="2"/>
    <n v="1"/>
    <n v="2"/>
    <n v="0"/>
    <n v="0"/>
    <n v="1"/>
    <n v="3"/>
    <n v="2"/>
    <n v="3"/>
    <n v="2"/>
    <n v="3"/>
    <n v="0"/>
    <n v="5"/>
    <n v="5"/>
    <n v="1"/>
    <n v="4"/>
    <n v="0"/>
    <n v="1"/>
    <n v="5"/>
    <n v="5"/>
    <n v="2"/>
    <n v="1"/>
  </r>
  <r>
    <n v="3"/>
    <x v="2"/>
    <n v="270102007"/>
    <n v="270102"/>
    <s v="Delitos Sexuales"/>
    <x v="7"/>
    <n v="5"/>
    <s v="Juzgado De Garantía De Copiapo"/>
    <s v="Abuso Sexual De 14 Años A Menor De 18 Años Con Circunstancia Estupro"/>
    <n v="16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2"/>
    <n v="2"/>
    <n v="0"/>
    <n v="3"/>
  </r>
  <r>
    <n v="3"/>
    <x v="2"/>
    <n v="270102008"/>
    <n v="270102"/>
    <s v="Delitos Sexuales"/>
    <x v="8"/>
    <n v="5"/>
    <s v="Juzgado De Garantía De Copiapo"/>
    <s v="Abuso Sexual De Mayor De 14 (Con Circunstancias De Violación)"/>
    <n v="17"/>
    <n v="0"/>
    <n v="1"/>
    <n v="0"/>
    <n v="0"/>
    <n v="2"/>
    <n v="0"/>
    <n v="1"/>
    <n v="0"/>
    <n v="0"/>
    <n v="1"/>
    <n v="1"/>
    <n v="0"/>
    <n v="0"/>
    <n v="3"/>
    <n v="0"/>
    <n v="1"/>
    <n v="0"/>
    <n v="1"/>
    <n v="1"/>
    <n v="3"/>
    <n v="3"/>
    <n v="1"/>
    <n v="3"/>
    <n v="1"/>
    <n v="0"/>
    <n v="1"/>
    <n v="0"/>
    <n v="0"/>
    <n v="0"/>
    <n v="1"/>
    <n v="1"/>
    <n v="2"/>
    <n v="0"/>
    <n v="1"/>
    <n v="0"/>
    <n v="2"/>
    <n v="0"/>
    <n v="0"/>
    <n v="0"/>
    <n v="0"/>
    <n v="1"/>
    <n v="3"/>
    <n v="2"/>
    <n v="0"/>
    <n v="4"/>
    <n v="2"/>
    <n v="0"/>
    <n v="1"/>
    <n v="1"/>
    <n v="2"/>
    <n v="1"/>
    <n v="1"/>
    <n v="1"/>
  </r>
  <r>
    <n v="3"/>
    <x v="2"/>
    <n v="270102009"/>
    <n v="270102"/>
    <s v="Delitos Sexuales"/>
    <x v="9"/>
    <n v="5"/>
    <s v="Juzgado De Garantía De Copiap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10"/>
    <n v="270102"/>
    <s v="Delitos Sexuales"/>
    <x v="10"/>
    <n v="5"/>
    <s v="Juzgado De Garantía De Copiapo"/>
    <s v="Abuso Sexual Sin Contacto"/>
    <n v="19"/>
    <n v="0"/>
    <n v="0"/>
    <n v="2"/>
    <n v="0"/>
    <n v="2"/>
    <n v="2"/>
    <n v="0"/>
    <n v="1"/>
    <n v="4"/>
    <n v="0"/>
    <n v="0"/>
    <n v="1"/>
    <n v="0"/>
    <n v="5"/>
    <n v="2"/>
    <n v="0"/>
    <n v="0"/>
    <n v="7"/>
    <n v="1"/>
    <n v="0"/>
    <n v="2"/>
    <n v="2"/>
    <n v="2"/>
    <n v="3"/>
    <n v="3"/>
    <n v="2"/>
    <n v="0"/>
    <n v="3"/>
    <n v="3"/>
    <n v="3"/>
    <n v="2"/>
    <n v="2"/>
    <n v="0"/>
    <n v="1"/>
    <n v="1"/>
    <n v="2"/>
    <n v="4"/>
    <n v="3"/>
    <n v="4"/>
    <n v="1"/>
    <n v="3"/>
    <n v="3"/>
    <n v="2"/>
    <n v="3"/>
    <n v="16"/>
    <n v="4"/>
    <n v="2"/>
    <n v="3"/>
    <n v="1"/>
    <n v="5"/>
    <n v="3"/>
    <n v="2"/>
    <n v="2"/>
  </r>
  <r>
    <n v="3"/>
    <x v="2"/>
    <n v="270102016"/>
    <n v="270102"/>
    <s v="Delitos Sexuales"/>
    <x v="17"/>
    <n v="5"/>
    <s v="Juzgado De Garantía De Copiapo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1"/>
    <n v="270102"/>
    <s v="Delitos Sexuales"/>
    <x v="12"/>
    <n v="5"/>
    <s v="Juzgado De Garantía De Copiapo"/>
    <s v="Estupro"/>
    <n v="176"/>
    <n v="6"/>
    <n v="1"/>
    <n v="0"/>
    <n v="1"/>
    <n v="1"/>
    <n v="3"/>
    <n v="2"/>
    <n v="0"/>
    <n v="2"/>
    <n v="0"/>
    <n v="0"/>
    <n v="0"/>
    <n v="0"/>
    <n v="6"/>
    <n v="0"/>
    <n v="0"/>
    <n v="3"/>
    <n v="11"/>
    <n v="9"/>
    <n v="3"/>
    <n v="3"/>
    <n v="0"/>
    <n v="3"/>
    <n v="0"/>
    <n v="6"/>
    <n v="2"/>
    <n v="1"/>
    <n v="3"/>
    <n v="32"/>
    <n v="4"/>
    <n v="1"/>
    <n v="53"/>
    <n v="0"/>
    <n v="4"/>
    <n v="0"/>
    <n v="1"/>
    <n v="7"/>
    <n v="6"/>
    <n v="9"/>
    <n v="25"/>
    <n v="11"/>
    <n v="4"/>
    <n v="4"/>
    <n v="10"/>
    <n v="19"/>
    <n v="9"/>
    <n v="1"/>
    <n v="7"/>
    <n v="7"/>
    <n v="20"/>
    <n v="0"/>
    <n v="6"/>
    <n v="6"/>
  </r>
  <r>
    <n v="3"/>
    <x v="2"/>
    <n v="270103002"/>
    <n v="270103"/>
    <s v="Delitos Violentos"/>
    <x v="13"/>
    <n v="5"/>
    <s v="Juzgado De Garantía De Copiapo"/>
    <s v="Femicidio Intimo"/>
    <n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2"/>
    <n v="0"/>
    <n v="0"/>
    <n v="0"/>
    <n v="0"/>
    <n v="0"/>
    <n v="0"/>
    <n v="0"/>
    <n v="0"/>
    <n v="0"/>
    <n v="0"/>
  </r>
  <r>
    <n v="3"/>
    <x v="2"/>
    <n v="270104001"/>
    <n v="270104"/>
    <s v="Delitos Contra el Estado Civil y la Familia"/>
    <x v="14"/>
    <n v="5"/>
    <s v="Juzgado De Garantía De Copiapo"/>
    <s v="Maltrato Habitual (Violencia Intrafamiliar)"/>
    <n v="298"/>
    <n v="0"/>
    <n v="1"/>
    <n v="0"/>
    <n v="2"/>
    <n v="0"/>
    <n v="2"/>
    <n v="0"/>
    <n v="0"/>
    <n v="0"/>
    <n v="1"/>
    <n v="2"/>
    <n v="3"/>
    <n v="0"/>
    <n v="1"/>
    <n v="0"/>
    <n v="1"/>
    <n v="0"/>
    <n v="0"/>
    <n v="1"/>
    <n v="0"/>
    <n v="1"/>
    <n v="0"/>
    <n v="2"/>
    <n v="0"/>
    <n v="0"/>
    <n v="0"/>
    <n v="1"/>
    <n v="1"/>
    <n v="2"/>
    <n v="0"/>
    <n v="0"/>
    <n v="0"/>
    <n v="1"/>
    <n v="0"/>
    <n v="0"/>
    <n v="1"/>
    <n v="2"/>
    <n v="2"/>
    <n v="1"/>
    <n v="4"/>
    <n v="3"/>
    <n v="4"/>
    <n v="1"/>
    <n v="2"/>
    <n v="5"/>
    <n v="1"/>
    <n v="0"/>
    <n v="2"/>
    <n v="1"/>
    <n v="6"/>
    <n v="1"/>
    <n v="1"/>
    <n v="2"/>
  </r>
  <r>
    <n v="3"/>
    <x v="2"/>
    <n v="270103004"/>
    <n v="270103"/>
    <s v="Delitos Violentos"/>
    <x v="20"/>
    <n v="5"/>
    <s v="Juzgado De Garantía De Copiap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3003"/>
    <n v="270103"/>
    <s v="Delitos Violentos"/>
    <x v="18"/>
    <n v="5"/>
    <s v="Juzgado De Garantía De Copiapo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14"/>
    <n v="270102"/>
    <s v="Delitos Sexuales"/>
    <x v="15"/>
    <n v="5"/>
    <s v="Juzgado De Garantía De Copiapo"/>
    <s v="Violación De Mayor De 14 Años"/>
    <n v="476"/>
    <n v="0"/>
    <n v="1"/>
    <n v="0"/>
    <n v="2"/>
    <n v="0"/>
    <n v="2"/>
    <n v="0"/>
    <n v="1"/>
    <n v="2"/>
    <n v="1"/>
    <n v="0"/>
    <n v="2"/>
    <n v="0"/>
    <n v="3"/>
    <n v="1"/>
    <n v="0"/>
    <n v="0"/>
    <n v="0"/>
    <n v="3"/>
    <n v="2"/>
    <n v="1"/>
    <n v="0"/>
    <n v="0"/>
    <n v="3"/>
    <n v="0"/>
    <n v="1"/>
    <n v="0"/>
    <n v="1"/>
    <n v="2"/>
    <n v="1"/>
    <n v="0"/>
    <n v="1"/>
    <n v="0"/>
    <n v="1"/>
    <n v="1"/>
    <n v="1"/>
    <n v="1"/>
    <n v="2"/>
    <n v="0"/>
    <n v="2"/>
    <n v="2"/>
    <n v="1"/>
    <n v="2"/>
    <n v="1"/>
    <n v="2"/>
    <n v="2"/>
    <n v="3"/>
    <n v="3"/>
    <n v="2"/>
    <n v="2"/>
    <n v="0"/>
    <n v="1"/>
    <n v="1"/>
  </r>
  <r>
    <n v="3"/>
    <x v="2"/>
    <n v="270102015"/>
    <n v="270102"/>
    <s v="Delitos Sexuales"/>
    <x v="16"/>
    <n v="5"/>
    <s v="Juzgado De Garantía De Copiapo"/>
    <s v="Violación De Menor De 14 Años"/>
    <n v="477"/>
    <n v="1"/>
    <n v="0"/>
    <n v="2"/>
    <n v="2"/>
    <n v="2"/>
    <n v="1"/>
    <n v="1"/>
    <n v="0"/>
    <n v="2"/>
    <n v="2"/>
    <n v="0"/>
    <n v="0"/>
    <n v="1"/>
    <n v="2"/>
    <n v="2"/>
    <n v="0"/>
    <n v="0"/>
    <n v="6"/>
    <n v="4"/>
    <n v="0"/>
    <n v="0"/>
    <n v="1"/>
    <n v="2"/>
    <n v="3"/>
    <n v="1"/>
    <n v="2"/>
    <n v="1"/>
    <n v="1"/>
    <n v="0"/>
    <n v="1"/>
    <n v="3"/>
    <n v="3"/>
    <n v="1"/>
    <n v="2"/>
    <n v="2"/>
    <n v="2"/>
    <n v="0"/>
    <n v="2"/>
    <n v="2"/>
    <n v="0"/>
    <n v="1"/>
    <n v="2"/>
    <n v="2"/>
    <n v="1"/>
    <n v="5"/>
    <n v="1"/>
    <n v="4"/>
    <n v="2"/>
    <n v="2"/>
    <n v="6"/>
    <n v="2"/>
    <n v="2"/>
    <n v="1"/>
  </r>
  <r>
    <n v="3"/>
    <x v="2"/>
    <n v="270105002"/>
    <n v="270105"/>
    <s v="Delitos Contra la Vida, Integridad o Dignidad Personal"/>
    <x v="1"/>
    <n v="6"/>
    <s v="Juzgado De Garantía De Diego De Almagro"/>
    <s v="Aborto Consentido Causales No Reguladas"/>
    <n v="8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5003"/>
    <n v="270105"/>
    <s v="Delitos Contra la Vida, Integridad o Dignidad Personal"/>
    <x v="2"/>
    <n v="6"/>
    <s v="Juzgado De Garantía De Diego De Almagro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6"/>
    <n v="270102"/>
    <s v="Delitos Sexuales"/>
    <x v="6"/>
    <n v="6"/>
    <s v="Juzgado De Garantía De Diego De Almagro"/>
    <s v="Abuso Sexual Con Contacto De Menor De 14 Años"/>
    <n v="15"/>
    <n v="1"/>
    <n v="1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</r>
  <r>
    <n v="3"/>
    <x v="2"/>
    <n v="270102007"/>
    <n v="270102"/>
    <s v="Delitos Sexuales"/>
    <x v="7"/>
    <n v="6"/>
    <s v="Juzgado De Garantía De Diego De Almagro"/>
    <s v="Abuso Sexual De 14 Años A Menor De 18 Años Con Circunstancia Estupro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8"/>
    <n v="270102"/>
    <s v="Delitos Sexuales"/>
    <x v="8"/>
    <n v="6"/>
    <s v="Juzgado De Garantía De Diego De Almagro"/>
    <s v="Abuso Sexual De Mayor De 14 (Con Circunstancias De Violación)"/>
    <n v="1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10"/>
    <n v="270102"/>
    <s v="Delitos Sexuales"/>
    <x v="10"/>
    <n v="6"/>
    <s v="Juzgado De Garantía De Diego De Almagro"/>
    <s v="Abuso Sexual Sin Contacto"/>
    <n v="19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2"/>
    <n v="0"/>
    <n v="1"/>
    <n v="0"/>
  </r>
  <r>
    <n v="3"/>
    <x v="2"/>
    <n v="270102001"/>
    <n v="270102"/>
    <s v="Delitos Sexuales"/>
    <x v="12"/>
    <n v="6"/>
    <s v="Juzgado De Garantía De Diego De Almagro"/>
    <s v="Estupro"/>
    <n v="176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3002"/>
    <n v="270103"/>
    <s v="Delitos Violentos"/>
    <x v="13"/>
    <n v="6"/>
    <s v="Juzgado De Garantía De Diego De Almagr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4001"/>
    <n v="270104"/>
    <s v="Delitos Contra el Estado Civil y la Familia"/>
    <x v="14"/>
    <n v="6"/>
    <s v="Juzgado De Garantía De Diego De Almagro"/>
    <s v="Maltrato Habitual (Violencia Intrafamiliar)"/>
    <n v="298"/>
    <n v="3"/>
    <n v="2"/>
    <n v="3"/>
    <n v="0"/>
    <n v="0"/>
    <n v="0"/>
    <n v="2"/>
    <n v="0"/>
    <n v="0"/>
    <n v="3"/>
    <n v="2"/>
    <n v="1"/>
    <n v="2"/>
    <n v="0"/>
    <n v="0"/>
    <n v="2"/>
    <n v="0"/>
    <n v="1"/>
    <n v="0"/>
    <n v="0"/>
    <n v="1"/>
    <n v="2"/>
    <n v="2"/>
    <n v="0"/>
    <n v="0"/>
    <n v="2"/>
    <n v="0"/>
    <n v="0"/>
    <n v="0"/>
    <n v="0"/>
    <n v="0"/>
    <n v="0"/>
    <n v="1"/>
    <n v="0"/>
    <n v="0"/>
    <n v="2"/>
    <n v="0"/>
    <n v="0"/>
    <n v="1"/>
    <n v="0"/>
    <n v="0"/>
    <n v="0"/>
    <n v="0"/>
    <n v="0"/>
    <n v="0"/>
    <n v="0"/>
    <n v="0"/>
    <n v="0"/>
    <n v="1"/>
    <n v="2"/>
    <n v="0"/>
    <n v="0"/>
    <n v="0"/>
  </r>
  <r>
    <n v="3"/>
    <x v="2"/>
    <n v="270103004"/>
    <n v="270103"/>
    <s v="Delitos Violentos"/>
    <x v="20"/>
    <n v="6"/>
    <s v="Juzgado De Garantía De Diego De Almagr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"/>
    <x v="2"/>
    <n v="270102014"/>
    <n v="270102"/>
    <s v="Delitos Sexuales"/>
    <x v="15"/>
    <n v="6"/>
    <s v="Juzgado De Garantía De Diego De Almagro"/>
    <s v="Violación De Mayor De 14 Años"/>
    <n v="476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15"/>
    <n v="270102"/>
    <s v="Delitos Sexuales"/>
    <x v="16"/>
    <n v="6"/>
    <s v="Juzgado De Garantía De Diego De Almagro"/>
    <s v="Violación De Menor De 14 Años"/>
    <n v="477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</r>
  <r>
    <n v="3"/>
    <x v="2"/>
    <n v="270105002"/>
    <n v="270105"/>
    <s v="Delitos Contra la Vida, Integridad o Dignidad Personal"/>
    <x v="1"/>
    <n v="7"/>
    <s v="Juzgado De Garantía De Vallenar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5003"/>
    <n v="270105"/>
    <s v="Delitos Contra la Vida, Integridad o Dignidad Personal"/>
    <x v="2"/>
    <n v="7"/>
    <s v="Juzgado De Garantía De Vallenar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5"/>
    <n v="270102"/>
    <s v="Delitos Sexuales"/>
    <x v="5"/>
    <n v="7"/>
    <s v="Juzgado De Garantía De Vallenar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6"/>
    <n v="270102"/>
    <s v="Delitos Sexuales"/>
    <x v="6"/>
    <n v="7"/>
    <s v="Juzgado De Garantía De Vallenar"/>
    <s v="Abuso Sexual Con Contacto De Menor De 14 Años"/>
    <n v="15"/>
    <n v="0"/>
    <n v="2"/>
    <n v="1"/>
    <n v="0"/>
    <n v="0"/>
    <n v="1"/>
    <n v="2"/>
    <n v="0"/>
    <n v="0"/>
    <n v="2"/>
    <n v="0"/>
    <n v="0"/>
    <n v="0"/>
    <n v="0"/>
    <n v="0"/>
    <n v="0"/>
    <n v="0"/>
    <n v="0"/>
    <n v="0"/>
    <n v="1"/>
    <n v="1"/>
    <n v="2"/>
    <n v="0"/>
    <n v="0"/>
    <n v="0"/>
    <n v="2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0"/>
    <n v="2"/>
    <n v="0"/>
    <n v="1"/>
    <n v="3"/>
    <n v="0"/>
    <n v="2"/>
  </r>
  <r>
    <n v="3"/>
    <x v="2"/>
    <n v="270102007"/>
    <n v="270102"/>
    <s v="Delitos Sexuales"/>
    <x v="7"/>
    <n v="7"/>
    <s v="Juzgado De Garantía De Vallenar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</r>
  <r>
    <n v="3"/>
    <x v="2"/>
    <n v="270102008"/>
    <n v="270102"/>
    <s v="Delitos Sexuales"/>
    <x v="8"/>
    <n v="7"/>
    <s v="Juzgado De Garantía De Vallenar"/>
    <s v="Abuso Sexual De Mayor De 14 (Con Circunstancias De Violación)"/>
    <n v="17"/>
    <n v="1"/>
    <n v="1"/>
    <n v="0"/>
    <n v="0"/>
    <n v="0"/>
    <n v="1"/>
    <n v="2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1"/>
    <n v="0"/>
  </r>
  <r>
    <n v="3"/>
    <x v="2"/>
    <n v="270102010"/>
    <n v="270102"/>
    <s v="Delitos Sexuales"/>
    <x v="10"/>
    <n v="7"/>
    <s v="Juzgado De Garantía De Vallenar"/>
    <s v="Abuso Sexual Sin Contacto"/>
    <n v="19"/>
    <n v="2"/>
    <n v="1"/>
    <n v="0"/>
    <n v="0"/>
    <n v="1"/>
    <n v="2"/>
    <n v="2"/>
    <n v="0"/>
    <n v="0"/>
    <n v="1"/>
    <n v="0"/>
    <n v="3"/>
    <n v="0"/>
    <n v="2"/>
    <n v="1"/>
    <n v="1"/>
    <n v="0"/>
    <n v="0"/>
    <n v="0"/>
    <n v="3"/>
    <n v="0"/>
    <n v="0"/>
    <n v="1"/>
    <n v="2"/>
    <n v="0"/>
    <n v="2"/>
    <n v="0"/>
    <n v="1"/>
    <n v="0"/>
    <n v="0"/>
    <n v="3"/>
    <n v="0"/>
    <n v="0"/>
    <n v="0"/>
    <n v="0"/>
    <n v="0"/>
    <n v="0"/>
    <n v="1"/>
    <n v="0"/>
    <n v="0"/>
    <n v="2"/>
    <n v="2"/>
    <n v="5"/>
    <n v="0"/>
    <n v="2"/>
    <n v="0"/>
    <n v="1"/>
    <n v="1"/>
    <n v="1"/>
    <n v="2"/>
    <n v="2"/>
    <n v="1"/>
    <n v="1"/>
  </r>
  <r>
    <n v="3"/>
    <x v="2"/>
    <n v="270102001"/>
    <n v="270102"/>
    <s v="Delitos Sexuales"/>
    <x v="12"/>
    <n v="7"/>
    <s v="Juzgado De Garantía De Vallenar"/>
    <s v="Estupro"/>
    <n v="176"/>
    <n v="0"/>
    <n v="0"/>
    <n v="1"/>
    <n v="0"/>
    <n v="0"/>
    <n v="0"/>
    <n v="1"/>
    <n v="1"/>
    <n v="1"/>
    <n v="0"/>
    <n v="5"/>
    <n v="0"/>
    <n v="0"/>
    <n v="0"/>
    <n v="0"/>
    <n v="0"/>
    <n v="0"/>
    <n v="2"/>
    <n v="1"/>
    <n v="1"/>
    <n v="1"/>
    <n v="0"/>
    <n v="2"/>
    <n v="1"/>
    <n v="0"/>
    <n v="1"/>
    <n v="0"/>
    <n v="0"/>
    <n v="0"/>
    <n v="1"/>
    <n v="1"/>
    <n v="1"/>
    <n v="0"/>
    <n v="0"/>
    <n v="1"/>
    <n v="0"/>
    <n v="1"/>
    <n v="0"/>
    <n v="0"/>
    <n v="1"/>
    <n v="0"/>
    <n v="4"/>
    <n v="0"/>
    <n v="0"/>
    <n v="1"/>
    <n v="1"/>
    <n v="5"/>
    <n v="4"/>
    <n v="4"/>
    <n v="0"/>
    <n v="1"/>
    <n v="0"/>
    <n v="2"/>
  </r>
  <r>
    <n v="3"/>
    <x v="2"/>
    <n v="270103002"/>
    <n v="270103"/>
    <s v="Delitos Violentos"/>
    <x v="13"/>
    <n v="7"/>
    <s v="Juzgado De Garantía De Vallenar"/>
    <s v="Femicidio Intimo"/>
    <n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4001"/>
    <n v="270104"/>
    <s v="Delitos Contra el Estado Civil y la Familia"/>
    <x v="14"/>
    <n v="7"/>
    <s v="Juzgado De Garantía De Vallenar"/>
    <s v="Maltrato Habitual (Violencia Intrafamiliar)"/>
    <n v="298"/>
    <n v="1"/>
    <n v="1"/>
    <n v="1"/>
    <n v="1"/>
    <n v="2"/>
    <n v="4"/>
    <n v="6"/>
    <n v="0"/>
    <n v="2"/>
    <n v="1"/>
    <n v="6"/>
    <n v="4"/>
    <n v="0"/>
    <n v="1"/>
    <n v="2"/>
    <n v="0"/>
    <n v="1"/>
    <n v="2"/>
    <n v="0"/>
    <n v="0"/>
    <n v="3"/>
    <n v="1"/>
    <n v="1"/>
    <n v="3"/>
    <n v="3"/>
    <n v="0"/>
    <n v="0"/>
    <n v="1"/>
    <n v="1"/>
    <n v="0"/>
    <n v="1"/>
    <n v="0"/>
    <n v="0"/>
    <n v="0"/>
    <n v="0"/>
    <n v="1"/>
    <n v="0"/>
    <n v="0"/>
    <n v="0"/>
    <n v="0"/>
    <n v="2"/>
    <n v="0"/>
    <n v="0"/>
    <n v="1"/>
    <n v="1"/>
    <n v="1"/>
    <n v="0"/>
    <n v="2"/>
    <n v="1"/>
    <n v="3"/>
    <n v="1"/>
    <n v="3"/>
    <n v="1"/>
  </r>
  <r>
    <n v="3"/>
    <x v="2"/>
    <n v="270102014"/>
    <n v="270102"/>
    <s v="Delitos Sexuales"/>
    <x v="15"/>
    <n v="7"/>
    <s v="Juzgado De Garantía De Vallenar"/>
    <s v="Violación De Mayor De 14 Años"/>
    <n v="476"/>
    <n v="0"/>
    <n v="0"/>
    <n v="0"/>
    <n v="0"/>
    <n v="1"/>
    <n v="0"/>
    <n v="0"/>
    <n v="0"/>
    <n v="0"/>
    <n v="0"/>
    <n v="2"/>
    <n v="0"/>
    <n v="0"/>
    <n v="1"/>
    <n v="0"/>
    <n v="0"/>
    <n v="2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</r>
  <r>
    <n v="3"/>
    <x v="2"/>
    <n v="270102015"/>
    <n v="270102"/>
    <s v="Delitos Sexuales"/>
    <x v="16"/>
    <n v="7"/>
    <s v="Juzgado De Garantía De Vallenar"/>
    <s v="Violación De Menor De 14 Años"/>
    <n v="477"/>
    <n v="0"/>
    <n v="0"/>
    <n v="0"/>
    <n v="1"/>
    <n v="0"/>
    <n v="2"/>
    <n v="0"/>
    <n v="0"/>
    <n v="1"/>
    <n v="0"/>
    <n v="1"/>
    <n v="0"/>
    <n v="0"/>
    <n v="0"/>
    <n v="0"/>
    <n v="0"/>
    <n v="2"/>
    <n v="0"/>
    <n v="3"/>
    <n v="0"/>
    <n v="0"/>
    <n v="3"/>
    <n v="1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1"/>
    <n v="1"/>
    <n v="0"/>
    <n v="0"/>
    <n v="0"/>
    <n v="0"/>
    <n v="0"/>
    <n v="1"/>
    <n v="0"/>
    <n v="0"/>
    <n v="0"/>
    <n v="0"/>
  </r>
  <r>
    <n v="4"/>
    <x v="3"/>
    <n v="270102005"/>
    <n v="270102"/>
    <s v="Delitos Sexuales"/>
    <x v="5"/>
    <n v="8"/>
    <s v="Juzgado De Garantía De Coquimbo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6"/>
    <n v="8"/>
    <s v="Juzgado De Garantía De Coquimbo"/>
    <s v="Abuso Sexual Con Contacto De Menor De 14 Años"/>
    <n v="15"/>
    <n v="1"/>
    <n v="2"/>
    <n v="1"/>
    <n v="0"/>
    <n v="1"/>
    <n v="3"/>
    <n v="2"/>
    <n v="3"/>
    <n v="5"/>
    <n v="1"/>
    <n v="5"/>
    <n v="3"/>
    <n v="1"/>
    <n v="1"/>
    <n v="0"/>
    <n v="0"/>
    <n v="2"/>
    <n v="1"/>
    <n v="3"/>
    <n v="3"/>
    <n v="1"/>
    <n v="2"/>
    <n v="2"/>
    <n v="3"/>
    <n v="0"/>
    <n v="0"/>
    <n v="1"/>
    <n v="5"/>
    <n v="2"/>
    <n v="1"/>
    <n v="4"/>
    <n v="2"/>
    <n v="3"/>
    <n v="2"/>
    <n v="2"/>
    <n v="3"/>
    <n v="1"/>
    <n v="4"/>
    <n v="2"/>
    <n v="4"/>
    <n v="2"/>
    <n v="2"/>
    <n v="4"/>
    <n v="3"/>
    <n v="2"/>
    <n v="1"/>
    <n v="1"/>
    <n v="4"/>
    <n v="1"/>
    <n v="1"/>
    <n v="0"/>
    <n v="0"/>
    <n v="1"/>
  </r>
  <r>
    <n v="4"/>
    <x v="3"/>
    <n v="270102007"/>
    <n v="270102"/>
    <s v="Delitos Sexuales"/>
    <x v="7"/>
    <n v="8"/>
    <s v="Juzgado De Garantía De Coquimbo"/>
    <s v="Abuso Sexual De 14 Años A Menor De 18 Años Con Circunstancia Estupro"/>
    <n v="16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2"/>
    <n v="0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</r>
  <r>
    <n v="4"/>
    <x v="3"/>
    <n v="270102008"/>
    <n v="270102"/>
    <s v="Delitos Sexuales"/>
    <x v="8"/>
    <n v="8"/>
    <s v="Juzgado De Garantía De Coquimbo"/>
    <s v="Abuso Sexual De Mayor De 14 (Con Circunstancias De Violación)"/>
    <n v="17"/>
    <n v="1"/>
    <n v="0"/>
    <n v="0"/>
    <n v="1"/>
    <n v="0"/>
    <n v="2"/>
    <n v="0"/>
    <n v="0"/>
    <n v="3"/>
    <n v="0"/>
    <n v="0"/>
    <n v="0"/>
    <n v="0"/>
    <n v="0"/>
    <n v="0"/>
    <n v="0"/>
    <n v="0"/>
    <n v="2"/>
    <n v="1"/>
    <n v="0"/>
    <n v="0"/>
    <n v="1"/>
    <n v="0"/>
    <n v="0"/>
    <n v="2"/>
    <n v="0"/>
    <n v="1"/>
    <n v="0"/>
    <n v="2"/>
    <n v="2"/>
    <n v="0"/>
    <n v="1"/>
    <n v="0"/>
    <n v="2"/>
    <n v="0"/>
    <n v="0"/>
    <n v="0"/>
    <n v="0"/>
    <n v="2"/>
    <n v="3"/>
    <n v="0"/>
    <n v="1"/>
    <n v="1"/>
    <n v="3"/>
    <n v="0"/>
    <n v="0"/>
    <n v="0"/>
    <n v="1"/>
    <n v="0"/>
    <n v="0"/>
    <n v="1"/>
    <n v="0"/>
    <n v="0"/>
  </r>
  <r>
    <n v="4"/>
    <x v="3"/>
    <n v="270102009"/>
    <n v="270102"/>
    <s v="Delitos Sexuales"/>
    <x v="9"/>
    <n v="8"/>
    <s v="Juzgado De Garantía De Coquimb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0"/>
    <n v="270102"/>
    <s v="Delitos Sexuales"/>
    <x v="10"/>
    <n v="8"/>
    <s v="Juzgado De Garantía De Coquimbo"/>
    <s v="Abuso Sexual Sin Contacto"/>
    <n v="19"/>
    <n v="0"/>
    <n v="0"/>
    <n v="0"/>
    <n v="1"/>
    <n v="2"/>
    <n v="2"/>
    <n v="1"/>
    <n v="2"/>
    <n v="4"/>
    <n v="2"/>
    <n v="1"/>
    <n v="1"/>
    <n v="3"/>
    <n v="4"/>
    <n v="2"/>
    <n v="3"/>
    <n v="1"/>
    <n v="2"/>
    <n v="3"/>
    <n v="2"/>
    <n v="0"/>
    <n v="1"/>
    <n v="2"/>
    <n v="2"/>
    <n v="1"/>
    <n v="2"/>
    <n v="5"/>
    <n v="1"/>
    <n v="2"/>
    <n v="1"/>
    <n v="1"/>
    <n v="2"/>
    <n v="1"/>
    <n v="3"/>
    <n v="0"/>
    <n v="2"/>
    <n v="2"/>
    <n v="2"/>
    <n v="3"/>
    <n v="1"/>
    <n v="3"/>
    <n v="4"/>
    <n v="8"/>
    <n v="3"/>
    <n v="0"/>
    <n v="4"/>
    <n v="1"/>
    <n v="2"/>
    <n v="0"/>
    <n v="1"/>
    <n v="2"/>
    <n v="0"/>
    <n v="0"/>
  </r>
  <r>
    <n v="4"/>
    <x v="3"/>
    <n v="270102016"/>
    <n v="270102"/>
    <s v="Delitos Sexuales"/>
    <x v="17"/>
    <n v="8"/>
    <s v="Juzgado De Garantía De Coquimbo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1001"/>
    <n v="270101"/>
    <s v="Delitos Cometidos por Empleados y Funcionarios Públicos"/>
    <x v="21"/>
    <n v="8"/>
    <s v="Juzgado De Garantía De Coquimbo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1"/>
    <n v="270102"/>
    <s v="Delitos Sexuales"/>
    <x v="12"/>
    <n v="8"/>
    <s v="Juzgado De Garantía De Coquimbo"/>
    <s v="Estupro"/>
    <n v="176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4"/>
    <x v="3"/>
    <n v="270103002"/>
    <n v="270103"/>
    <s v="Delitos Violentos"/>
    <x v="13"/>
    <n v="8"/>
    <s v="Juzgado De Garantía De Coquimb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n v="4"/>
    <x v="3"/>
    <n v="270104001"/>
    <n v="270104"/>
    <s v="Delitos Contra el Estado Civil y la Familia"/>
    <x v="14"/>
    <n v="8"/>
    <s v="Juzgado De Garantía De Coquimbo"/>
    <s v="Maltrato Habitual (Violencia Intrafamiliar)"/>
    <n v="298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</r>
  <r>
    <n v="4"/>
    <x v="3"/>
    <n v="270103004"/>
    <n v="270103"/>
    <s v="Delitos Violentos"/>
    <x v="20"/>
    <n v="8"/>
    <s v="Juzgado De Garantía De Coquimb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4"/>
    <n v="270102"/>
    <s v="Delitos Sexuales"/>
    <x v="15"/>
    <n v="8"/>
    <s v="Juzgado De Garantía De Coquimbo"/>
    <s v="Violación De Mayor De 14 Años"/>
    <n v="476"/>
    <n v="0"/>
    <n v="2"/>
    <n v="0"/>
    <n v="1"/>
    <n v="0"/>
    <n v="2"/>
    <n v="1"/>
    <n v="0"/>
    <n v="0"/>
    <n v="0"/>
    <n v="1"/>
    <n v="2"/>
    <n v="0"/>
    <n v="0"/>
    <n v="0"/>
    <n v="1"/>
    <n v="0"/>
    <n v="0"/>
    <n v="2"/>
    <n v="1"/>
    <n v="0"/>
    <n v="0"/>
    <n v="0"/>
    <n v="0"/>
    <n v="0"/>
    <n v="2"/>
    <n v="0"/>
    <n v="2"/>
    <n v="0"/>
    <n v="0"/>
    <n v="0"/>
    <n v="1"/>
    <n v="1"/>
    <n v="0"/>
    <n v="0"/>
    <n v="0"/>
    <n v="1"/>
    <n v="0"/>
    <n v="1"/>
    <n v="0"/>
    <n v="0"/>
    <n v="1"/>
    <n v="0"/>
    <n v="0"/>
    <n v="1"/>
    <n v="1"/>
    <n v="0"/>
    <n v="1"/>
    <n v="0"/>
    <n v="0"/>
    <n v="0"/>
    <n v="0"/>
    <n v="1"/>
  </r>
  <r>
    <n v="4"/>
    <x v="3"/>
    <n v="270102015"/>
    <n v="270102"/>
    <s v="Delitos Sexuales"/>
    <x v="16"/>
    <n v="8"/>
    <s v="Juzgado De Garantía De Coquimbo"/>
    <s v="Violación De Menor De 14 Años"/>
    <n v="477"/>
    <n v="2"/>
    <n v="1"/>
    <n v="0"/>
    <n v="0"/>
    <n v="0"/>
    <n v="2"/>
    <n v="3"/>
    <n v="1"/>
    <n v="0"/>
    <n v="1"/>
    <n v="1"/>
    <n v="0"/>
    <n v="0"/>
    <n v="1"/>
    <n v="1"/>
    <n v="0"/>
    <n v="1"/>
    <n v="0"/>
    <n v="0"/>
    <n v="1"/>
    <n v="1"/>
    <n v="0"/>
    <n v="1"/>
    <n v="1"/>
    <n v="0"/>
    <n v="1"/>
    <n v="0"/>
    <n v="1"/>
    <n v="0"/>
    <n v="2"/>
    <n v="2"/>
    <n v="2"/>
    <n v="1"/>
    <n v="0"/>
    <n v="0"/>
    <n v="0"/>
    <n v="2"/>
    <n v="0"/>
    <n v="0"/>
    <n v="1"/>
    <n v="0"/>
    <n v="0"/>
    <n v="1"/>
    <n v="1"/>
    <n v="0"/>
    <n v="1"/>
    <n v="0"/>
    <n v="2"/>
    <n v="0"/>
    <n v="0"/>
    <n v="0"/>
    <n v="0"/>
    <n v="0"/>
  </r>
  <r>
    <n v="4"/>
    <x v="3"/>
    <n v="270105002"/>
    <n v="270105"/>
    <s v="Delitos Contra la Vida, Integridad o Dignidad Personal"/>
    <x v="1"/>
    <n v="9"/>
    <s v="Juzgado De Garantía De Illapel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6"/>
    <n v="9"/>
    <s v="Juzgado De Garantía De Illapel"/>
    <s v="Abuso Sexual Con Contacto De Menor De 14 Años"/>
    <n v="15"/>
    <n v="0"/>
    <n v="0"/>
    <n v="0"/>
    <n v="0"/>
    <n v="0"/>
    <n v="0"/>
    <n v="1"/>
    <n v="0"/>
    <n v="0"/>
    <n v="0"/>
    <n v="1"/>
    <n v="0"/>
    <n v="0"/>
    <n v="1"/>
    <n v="1"/>
    <n v="1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1"/>
  </r>
  <r>
    <n v="4"/>
    <x v="3"/>
    <n v="270102007"/>
    <n v="270102"/>
    <s v="Delitos Sexuales"/>
    <x v="7"/>
    <n v="9"/>
    <s v="Juzgado De Garantía De Illapel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4"/>
    <x v="3"/>
    <n v="270102008"/>
    <n v="270102"/>
    <s v="Delitos Sexuales"/>
    <x v="8"/>
    <n v="9"/>
    <s v="Juzgado De Garantía De Illapel"/>
    <s v="Abuso Sexual De Mayor De 14 (Con Circunstancias De Violación)"/>
    <n v="17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</r>
  <r>
    <n v="4"/>
    <x v="3"/>
    <n v="270102009"/>
    <n v="270102"/>
    <s v="Delitos Sexuales"/>
    <x v="9"/>
    <n v="9"/>
    <s v="Juzgado De Garantía De Illapel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0"/>
    <n v="270102"/>
    <s v="Delitos Sexuales"/>
    <x v="10"/>
    <n v="9"/>
    <s v="Juzgado De Garantía De Illapel"/>
    <s v="Abuso Sexual Sin Contacto"/>
    <n v="19"/>
    <n v="0"/>
    <n v="0"/>
    <n v="0"/>
    <n v="1"/>
    <n v="0"/>
    <n v="0"/>
    <n v="1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2"/>
    <n v="0"/>
    <n v="1"/>
    <n v="1"/>
    <n v="1"/>
  </r>
  <r>
    <n v="4"/>
    <x v="3"/>
    <n v="270102016"/>
    <n v="270102"/>
    <s v="Delitos Sexuales"/>
    <x v="17"/>
    <n v="9"/>
    <s v="Juzgado De Garantía De Illapel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1"/>
    <n v="270102"/>
    <s v="Delitos Sexuales"/>
    <x v="12"/>
    <n v="9"/>
    <s v="Juzgado De Garantía De Illapel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3002"/>
    <n v="270103"/>
    <s v="Delitos Violentos"/>
    <x v="13"/>
    <n v="9"/>
    <s v="Juzgado De Garantía De Illapel"/>
    <s v="Femicidio Intimo"/>
    <n v="204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4001"/>
    <n v="270104"/>
    <s v="Delitos Contra el Estado Civil y la Familia"/>
    <x v="14"/>
    <n v="9"/>
    <s v="Juzgado De Garantía De Illapel"/>
    <s v="Maltrato Habitual (Violencia Intrafamiliar)"/>
    <n v="298"/>
    <n v="1"/>
    <n v="0"/>
    <n v="1"/>
    <n v="0"/>
    <n v="3"/>
    <n v="2"/>
    <n v="0"/>
    <n v="3"/>
    <n v="1"/>
    <n v="0"/>
    <n v="1"/>
    <n v="0"/>
    <n v="3"/>
    <n v="1"/>
    <n v="0"/>
    <n v="0"/>
    <n v="1"/>
    <n v="1"/>
    <n v="0"/>
    <n v="4"/>
    <n v="0"/>
    <n v="2"/>
    <n v="0"/>
    <n v="0"/>
    <n v="0"/>
    <n v="1"/>
    <n v="0"/>
    <n v="2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3"/>
  </r>
  <r>
    <n v="4"/>
    <x v="3"/>
    <n v="270102017"/>
    <n v="270102"/>
    <s v="Delitos Sexuales"/>
    <x v="19"/>
    <n v="9"/>
    <s v="Juzgado De Garantía De Illapel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4"/>
    <n v="270102"/>
    <s v="Delitos Sexuales"/>
    <x v="15"/>
    <n v="9"/>
    <s v="Juzgado De Garantía De Illapel"/>
    <s v="Violación De Mayor De 14 Años"/>
    <n v="47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</r>
  <r>
    <n v="4"/>
    <x v="3"/>
    <n v="270102015"/>
    <n v="270102"/>
    <s v="Delitos Sexuales"/>
    <x v="16"/>
    <n v="9"/>
    <s v="Juzgado De Garantía De Illapel"/>
    <s v="Violación De Menor De 14 Años"/>
    <n v="477"/>
    <n v="0"/>
    <n v="0"/>
    <n v="1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</r>
  <r>
    <n v="4"/>
    <x v="3"/>
    <n v="270105002"/>
    <n v="270105"/>
    <s v="Delitos Contra la Vida, Integridad o Dignidad Personal"/>
    <x v="1"/>
    <n v="10"/>
    <s v="Juzgado De Garantía De La Serena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5003"/>
    <n v="270105"/>
    <s v="Delitos Contra la Vida, Integridad o Dignidad Personal"/>
    <x v="2"/>
    <n v="10"/>
    <s v="Juzgado De Garantía De La Serena"/>
    <s v="Aborto Sin Consentimiento"/>
    <n v="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5"/>
    <n v="270102"/>
    <s v="Delitos Sexuales"/>
    <x v="5"/>
    <n v="10"/>
    <s v="Juzgado De Garantía De La Serena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6"/>
    <n v="10"/>
    <s v="Juzgado De Garantía De La Serena"/>
    <s v="Abuso Sexual Con Contacto De Menor De 14 Años"/>
    <n v="15"/>
    <n v="1"/>
    <n v="0"/>
    <n v="1"/>
    <n v="2"/>
    <n v="1"/>
    <n v="0"/>
    <n v="0"/>
    <n v="3"/>
    <n v="3"/>
    <n v="0"/>
    <n v="1"/>
    <n v="1"/>
    <n v="0"/>
    <n v="0"/>
    <n v="1"/>
    <n v="3"/>
    <n v="3"/>
    <n v="2"/>
    <n v="3"/>
    <n v="1"/>
    <n v="2"/>
    <n v="2"/>
    <n v="4"/>
    <n v="1"/>
    <n v="2"/>
    <n v="2"/>
    <n v="2"/>
    <n v="6"/>
    <n v="0"/>
    <n v="1"/>
    <n v="3"/>
    <n v="1"/>
    <n v="1"/>
    <n v="2"/>
    <n v="1"/>
    <n v="2"/>
    <n v="1"/>
    <n v="3"/>
    <n v="3"/>
    <n v="0"/>
    <n v="2"/>
    <n v="0"/>
    <n v="0"/>
    <n v="1"/>
    <n v="1"/>
    <n v="4"/>
    <n v="2"/>
    <n v="0"/>
    <n v="1"/>
    <n v="0"/>
    <n v="0"/>
    <n v="2"/>
    <n v="0"/>
  </r>
  <r>
    <n v="4"/>
    <x v="3"/>
    <n v="270102007"/>
    <n v="270102"/>
    <s v="Delitos Sexuales"/>
    <x v="7"/>
    <n v="10"/>
    <s v="Juzgado De Garantía De La Seren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3"/>
    <n v="0"/>
    <n v="0"/>
    <n v="1"/>
    <n v="0"/>
    <n v="2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n v="4"/>
    <x v="3"/>
    <n v="270102008"/>
    <n v="270102"/>
    <s v="Delitos Sexuales"/>
    <x v="8"/>
    <n v="10"/>
    <s v="Juzgado De Garantía De La Serena"/>
    <s v="Abuso Sexual De Mayor De 14 (Con Circunstancias De Violación)"/>
    <n v="17"/>
    <n v="0"/>
    <n v="1"/>
    <n v="0"/>
    <n v="0"/>
    <n v="2"/>
    <n v="0"/>
    <n v="0"/>
    <n v="1"/>
    <n v="1"/>
    <n v="2"/>
    <n v="2"/>
    <n v="0"/>
    <n v="0"/>
    <n v="0"/>
    <n v="0"/>
    <n v="0"/>
    <n v="0"/>
    <n v="1"/>
    <n v="1"/>
    <n v="0"/>
    <n v="1"/>
    <n v="0"/>
    <n v="1"/>
    <n v="0"/>
    <n v="0"/>
    <n v="1"/>
    <n v="0"/>
    <n v="1"/>
    <n v="2"/>
    <n v="0"/>
    <n v="2"/>
    <n v="1"/>
    <n v="3"/>
    <n v="0"/>
    <n v="1"/>
    <n v="1"/>
    <n v="1"/>
    <n v="0"/>
    <n v="0"/>
    <n v="2"/>
    <n v="0"/>
    <n v="0"/>
    <n v="0"/>
    <n v="0"/>
    <n v="2"/>
    <n v="0"/>
    <n v="1"/>
    <n v="0"/>
    <n v="3"/>
    <n v="0"/>
    <n v="0"/>
    <n v="1"/>
    <n v="0"/>
  </r>
  <r>
    <n v="4"/>
    <x v="3"/>
    <n v="270102009"/>
    <n v="270102"/>
    <s v="Delitos Sexuales"/>
    <x v="9"/>
    <n v="10"/>
    <s v="Juzgado De Garantía De La Seren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0"/>
    <n v="270102"/>
    <s v="Delitos Sexuales"/>
    <x v="10"/>
    <n v="10"/>
    <s v="Juzgado De Garantía De La Serena"/>
    <s v="Abuso Sexual Sin Contacto"/>
    <n v="19"/>
    <n v="0"/>
    <n v="1"/>
    <n v="1"/>
    <n v="1"/>
    <n v="0"/>
    <n v="0"/>
    <n v="0"/>
    <n v="3"/>
    <n v="2"/>
    <n v="1"/>
    <n v="0"/>
    <n v="0"/>
    <n v="0"/>
    <n v="1"/>
    <n v="1"/>
    <n v="2"/>
    <n v="1"/>
    <n v="0"/>
    <n v="2"/>
    <n v="1"/>
    <n v="1"/>
    <n v="2"/>
    <n v="3"/>
    <n v="0"/>
    <n v="3"/>
    <n v="0"/>
    <n v="2"/>
    <n v="4"/>
    <n v="0"/>
    <n v="0"/>
    <n v="0"/>
    <n v="2"/>
    <n v="1"/>
    <n v="2"/>
    <n v="1"/>
    <n v="2"/>
    <n v="1"/>
    <n v="2"/>
    <n v="2"/>
    <n v="0"/>
    <n v="0"/>
    <n v="2"/>
    <n v="1"/>
    <n v="0"/>
    <n v="2"/>
    <n v="1"/>
    <n v="4"/>
    <n v="0"/>
    <n v="1"/>
    <n v="2"/>
    <n v="1"/>
    <n v="0"/>
    <n v="0"/>
  </r>
  <r>
    <n v="4"/>
    <x v="3"/>
    <n v="270102001"/>
    <n v="270102"/>
    <s v="Delitos Sexuales"/>
    <x v="12"/>
    <n v="10"/>
    <s v="Juzgado De Garantía De La Serena"/>
    <s v="Estupro"/>
    <n v="176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</r>
  <r>
    <n v="4"/>
    <x v="3"/>
    <n v="270103002"/>
    <n v="270103"/>
    <s v="Delitos Violentos"/>
    <x v="13"/>
    <n v="10"/>
    <s v="Juzgado De Garantía De La Seren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4001"/>
    <n v="270104"/>
    <s v="Delitos Contra el Estado Civil y la Familia"/>
    <x v="14"/>
    <n v="10"/>
    <s v="Juzgado De Garantía De La Serena"/>
    <s v="Maltrato Habitual (Violencia Intrafamiliar)"/>
    <n v="298"/>
    <n v="2"/>
    <n v="3"/>
    <n v="0"/>
    <n v="3"/>
    <n v="0"/>
    <n v="3"/>
    <n v="0"/>
    <n v="1"/>
    <n v="3"/>
    <n v="0"/>
    <n v="1"/>
    <n v="2"/>
    <n v="3"/>
    <n v="5"/>
    <n v="4"/>
    <n v="0"/>
    <n v="0"/>
    <n v="5"/>
    <n v="0"/>
    <n v="1"/>
    <n v="2"/>
    <n v="3"/>
    <n v="2"/>
    <n v="0"/>
    <n v="3"/>
    <n v="5"/>
    <n v="5"/>
    <n v="0"/>
    <n v="1"/>
    <n v="4"/>
    <n v="3"/>
    <n v="18"/>
    <n v="1"/>
    <n v="4"/>
    <n v="2"/>
    <n v="0"/>
    <n v="1"/>
    <n v="7"/>
    <n v="6"/>
    <n v="1"/>
    <n v="0"/>
    <n v="6"/>
    <n v="9"/>
    <n v="3"/>
    <n v="6"/>
    <n v="2"/>
    <n v="5"/>
    <n v="3"/>
    <n v="5"/>
    <n v="14"/>
    <n v="4"/>
    <n v="4"/>
    <n v="1"/>
  </r>
  <r>
    <n v="4"/>
    <x v="3"/>
    <n v="270103005"/>
    <n v="270103"/>
    <s v="Delitos Violentos"/>
    <x v="22"/>
    <n v="10"/>
    <s v="Juzgado De Garantía De La Serena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7"/>
    <n v="270102"/>
    <s v="Delitos Sexuales"/>
    <x v="19"/>
    <n v="10"/>
    <s v="Juzgado De Garantía De La Serena"/>
    <s v="Violación Con Homicidio O Femicidio"/>
    <n v="47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4"/>
    <n v="270102"/>
    <s v="Delitos Sexuales"/>
    <x v="15"/>
    <n v="10"/>
    <s v="Juzgado De Garantía De La Serena"/>
    <s v="Violación De Mayor De 14 Años"/>
    <n v="476"/>
    <n v="2"/>
    <n v="0"/>
    <n v="1"/>
    <n v="2"/>
    <n v="1"/>
    <n v="1"/>
    <n v="0"/>
    <n v="0"/>
    <n v="0"/>
    <n v="0"/>
    <n v="3"/>
    <n v="1"/>
    <n v="0"/>
    <n v="0"/>
    <n v="0"/>
    <n v="0"/>
    <n v="1"/>
    <n v="3"/>
    <n v="0"/>
    <n v="1"/>
    <n v="0"/>
    <n v="1"/>
    <n v="0"/>
    <n v="0"/>
    <n v="1"/>
    <n v="0"/>
    <n v="0"/>
    <n v="2"/>
    <n v="2"/>
    <n v="1"/>
    <n v="0"/>
    <n v="1"/>
    <n v="0"/>
    <n v="1"/>
    <n v="0"/>
    <n v="1"/>
    <n v="0"/>
    <n v="0"/>
    <n v="0"/>
    <n v="0"/>
    <n v="1"/>
    <n v="0"/>
    <n v="1"/>
    <n v="1"/>
    <n v="0"/>
    <n v="0"/>
    <n v="0"/>
    <n v="2"/>
    <n v="1"/>
    <n v="1"/>
    <n v="3"/>
    <n v="0"/>
    <n v="1"/>
  </r>
  <r>
    <n v="4"/>
    <x v="3"/>
    <n v="270102015"/>
    <n v="270102"/>
    <s v="Delitos Sexuales"/>
    <x v="16"/>
    <n v="10"/>
    <s v="Juzgado De Garantía De La Serena"/>
    <s v="Violación De Menor De 14 Años"/>
    <n v="477"/>
    <n v="0"/>
    <n v="1"/>
    <n v="1"/>
    <n v="1"/>
    <n v="1"/>
    <n v="0"/>
    <n v="0"/>
    <n v="0"/>
    <n v="1"/>
    <n v="0"/>
    <n v="0"/>
    <n v="0"/>
    <n v="2"/>
    <n v="0"/>
    <n v="0"/>
    <n v="1"/>
    <n v="0"/>
    <n v="1"/>
    <n v="3"/>
    <n v="0"/>
    <n v="1"/>
    <n v="1"/>
    <n v="2"/>
    <n v="0"/>
    <n v="2"/>
    <n v="1"/>
    <n v="2"/>
    <n v="1"/>
    <n v="0"/>
    <n v="1"/>
    <n v="2"/>
    <n v="0"/>
    <n v="0"/>
    <n v="1"/>
    <n v="0"/>
    <n v="2"/>
    <n v="0"/>
    <n v="1"/>
    <n v="0"/>
    <n v="1"/>
    <n v="4"/>
    <n v="3"/>
    <n v="2"/>
    <n v="1"/>
    <n v="1"/>
    <n v="3"/>
    <n v="3"/>
    <n v="1"/>
    <n v="0"/>
    <n v="1"/>
    <n v="2"/>
    <n v="1"/>
    <n v="0"/>
  </r>
  <r>
    <n v="4"/>
    <x v="3"/>
    <n v="270105002"/>
    <n v="270105"/>
    <s v="Delitos Contra la Vida, Integridad o Dignidad Personal"/>
    <x v="1"/>
    <n v="11"/>
    <s v="Juzgado De Garantía De Ovalle"/>
    <s v="Aborto Consentido Causales No Reguladas"/>
    <n v="8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5003"/>
    <n v="270105"/>
    <s v="Delitos Contra la Vida, Integridad o Dignidad Personal"/>
    <x v="2"/>
    <n v="11"/>
    <s v="Juzgado De Garantía De Ovalle"/>
    <s v="Aborto Sin Consentimiento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5"/>
    <n v="270102"/>
    <s v="Delitos Sexuales"/>
    <x v="5"/>
    <n v="11"/>
    <s v="Juzgado De Garantía De Ovall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6"/>
    <n v="11"/>
    <s v="Juzgado De Garantía De Ovalle"/>
    <s v="Abuso Sexual Con Contacto De Menor De 14 Años"/>
    <n v="15"/>
    <n v="0"/>
    <n v="0"/>
    <n v="0"/>
    <n v="1"/>
    <n v="0"/>
    <n v="1"/>
    <n v="0"/>
    <n v="0"/>
    <n v="0"/>
    <n v="1"/>
    <n v="1"/>
    <n v="0"/>
    <n v="0"/>
    <n v="1"/>
    <n v="2"/>
    <n v="0"/>
    <n v="0"/>
    <n v="1"/>
    <n v="0"/>
    <n v="0"/>
    <n v="1"/>
    <n v="1"/>
    <n v="2"/>
    <n v="0"/>
    <n v="1"/>
    <n v="0"/>
    <n v="0"/>
    <n v="0"/>
    <n v="0"/>
    <n v="0"/>
    <n v="0"/>
    <n v="0"/>
    <n v="1"/>
    <n v="1"/>
    <n v="1"/>
    <n v="1"/>
    <n v="1"/>
    <n v="2"/>
    <n v="0"/>
    <n v="1"/>
    <n v="3"/>
    <n v="1"/>
    <n v="0"/>
    <n v="4"/>
    <n v="0"/>
    <n v="0"/>
    <n v="0"/>
    <n v="0"/>
    <n v="0"/>
    <n v="0"/>
    <n v="0"/>
    <n v="0"/>
    <n v="1"/>
  </r>
  <r>
    <n v="4"/>
    <x v="3"/>
    <n v="270102007"/>
    <n v="270102"/>
    <s v="Delitos Sexuales"/>
    <x v="7"/>
    <n v="11"/>
    <s v="Juzgado De Garantía De Ovall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1"/>
    <n v="0"/>
    <n v="0"/>
  </r>
  <r>
    <n v="4"/>
    <x v="3"/>
    <n v="270102008"/>
    <n v="270102"/>
    <s v="Delitos Sexuales"/>
    <x v="8"/>
    <n v="11"/>
    <s v="Juzgado De Garantía De Ovalle"/>
    <s v="Abuso Sexual De Mayor De 14 (Con Circunstancias De Violación)"/>
    <n v="17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</r>
  <r>
    <n v="4"/>
    <x v="3"/>
    <n v="270102010"/>
    <n v="270102"/>
    <s v="Delitos Sexuales"/>
    <x v="10"/>
    <n v="11"/>
    <s v="Juzgado De Garantía De Ovalle"/>
    <s v="Abuso Sexual Sin Contacto"/>
    <n v="19"/>
    <n v="1"/>
    <n v="0"/>
    <n v="0"/>
    <n v="0"/>
    <n v="0"/>
    <n v="2"/>
    <n v="0"/>
    <n v="0"/>
    <n v="0"/>
    <n v="0"/>
    <n v="1"/>
    <n v="1"/>
    <n v="0"/>
    <n v="0"/>
    <n v="2"/>
    <n v="1"/>
    <n v="1"/>
    <n v="1"/>
    <n v="0"/>
    <n v="1"/>
    <n v="0"/>
    <n v="0"/>
    <n v="1"/>
    <n v="2"/>
    <n v="1"/>
    <n v="0"/>
    <n v="1"/>
    <n v="1"/>
    <n v="0"/>
    <n v="0"/>
    <n v="0"/>
    <n v="1"/>
    <n v="1"/>
    <n v="0"/>
    <n v="1"/>
    <n v="0"/>
    <n v="3"/>
    <n v="0"/>
    <n v="1"/>
    <n v="1"/>
    <n v="0"/>
    <n v="2"/>
    <n v="0"/>
    <n v="2"/>
    <n v="0"/>
    <n v="1"/>
    <n v="3"/>
    <n v="5"/>
    <n v="1"/>
    <n v="1"/>
    <n v="2"/>
    <n v="1"/>
    <n v="0"/>
  </r>
  <r>
    <n v="4"/>
    <x v="3"/>
    <n v="270102001"/>
    <n v="270102"/>
    <s v="Delitos Sexuales"/>
    <x v="12"/>
    <n v="11"/>
    <s v="Juzgado De Garantía De Ovalle"/>
    <s v="Estupro"/>
    <n v="17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n v="4"/>
    <x v="3"/>
    <n v="270103002"/>
    <n v="270103"/>
    <s v="Delitos Violentos"/>
    <x v="13"/>
    <n v="11"/>
    <s v="Juzgado De Garantía De Ovalle"/>
    <s v="Femicidio Intimo"/>
    <n v="20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4001"/>
    <n v="270104"/>
    <s v="Delitos Contra el Estado Civil y la Familia"/>
    <x v="14"/>
    <n v="11"/>
    <s v="Juzgado De Garantía De Ovalle"/>
    <s v="Maltrato Habitual (Violencia Intrafamiliar)"/>
    <n v="298"/>
    <n v="2"/>
    <n v="1"/>
    <n v="1"/>
    <n v="1"/>
    <n v="8"/>
    <n v="4"/>
    <n v="1"/>
    <n v="2"/>
    <n v="2"/>
    <n v="0"/>
    <n v="2"/>
    <n v="0"/>
    <n v="3"/>
    <n v="4"/>
    <n v="2"/>
    <n v="0"/>
    <n v="1"/>
    <n v="0"/>
    <n v="1"/>
    <n v="1"/>
    <n v="1"/>
    <n v="1"/>
    <n v="1"/>
    <n v="2"/>
    <n v="0"/>
    <n v="0"/>
    <n v="0"/>
    <n v="4"/>
    <n v="0"/>
    <n v="1"/>
    <n v="0"/>
    <n v="0"/>
    <n v="1"/>
    <n v="0"/>
    <n v="4"/>
    <n v="2"/>
    <n v="1"/>
    <n v="2"/>
    <n v="0"/>
    <n v="2"/>
    <n v="0"/>
    <n v="1"/>
    <n v="0"/>
    <n v="0"/>
    <n v="1"/>
    <n v="4"/>
    <n v="1"/>
    <n v="1"/>
    <n v="0"/>
    <n v="0"/>
    <n v="3"/>
    <n v="1"/>
    <n v="3"/>
  </r>
  <r>
    <n v="4"/>
    <x v="3"/>
    <n v="270103005"/>
    <n v="270103"/>
    <s v="Delitos Violentos"/>
    <x v="22"/>
    <n v="11"/>
    <s v="Juzgado De Garantía De Ovalle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4"/>
    <n v="270102"/>
    <s v="Delitos Sexuales"/>
    <x v="15"/>
    <n v="11"/>
    <s v="Juzgado De Garantía De Ovalle"/>
    <s v="Violación De Mayor De 14 Años"/>
    <n v="476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</r>
  <r>
    <n v="4"/>
    <x v="3"/>
    <n v="270102015"/>
    <n v="270102"/>
    <s v="Delitos Sexuales"/>
    <x v="16"/>
    <n v="11"/>
    <s v="Juzgado De Garantía De Ovalle"/>
    <s v="Violación De Menor De 14 Años"/>
    <n v="477"/>
    <n v="2"/>
    <n v="1"/>
    <n v="4"/>
    <n v="0"/>
    <n v="1"/>
    <n v="0"/>
    <n v="3"/>
    <n v="0"/>
    <n v="3"/>
    <n v="2"/>
    <n v="2"/>
    <n v="1"/>
    <n v="1"/>
    <n v="1"/>
    <n v="2"/>
    <n v="1"/>
    <n v="0"/>
    <n v="0"/>
    <n v="0"/>
    <n v="0"/>
    <n v="1"/>
    <n v="0"/>
    <n v="2"/>
    <n v="1"/>
    <n v="1"/>
    <n v="0"/>
    <n v="0"/>
    <n v="0"/>
    <n v="1"/>
    <n v="0"/>
    <n v="0"/>
    <n v="0"/>
    <n v="1"/>
    <n v="0"/>
    <n v="0"/>
    <n v="0"/>
    <n v="3"/>
    <n v="0"/>
    <n v="1"/>
    <n v="0"/>
    <n v="1"/>
    <n v="0"/>
    <n v="0"/>
    <n v="2"/>
    <n v="0"/>
    <n v="0"/>
    <n v="0"/>
    <n v="4"/>
    <n v="0"/>
    <n v="1"/>
    <n v="2"/>
    <n v="0"/>
    <n v="0"/>
  </r>
  <r>
    <n v="4"/>
    <x v="3"/>
    <n v="270102006"/>
    <n v="270102"/>
    <s v="Delitos Sexuales"/>
    <x v="6"/>
    <n v="12"/>
    <s v="Juzgado De Garantía De Vicuña"/>
    <s v="Abuso Sexual Con Contacto De Menor De 14 Años"/>
    <n v="15"/>
    <n v="0"/>
    <n v="0"/>
    <n v="1"/>
    <n v="1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1"/>
    <n v="0"/>
    <n v="1"/>
    <n v="0"/>
    <n v="0"/>
    <n v="1"/>
    <n v="0"/>
    <n v="1"/>
    <n v="0"/>
    <n v="0"/>
    <n v="0"/>
    <n v="1"/>
    <n v="0"/>
    <n v="0"/>
    <n v="0"/>
    <n v="1"/>
    <n v="1"/>
    <n v="2"/>
    <n v="0"/>
    <n v="0"/>
    <n v="0"/>
    <n v="1"/>
    <n v="0"/>
  </r>
  <r>
    <n v="4"/>
    <x v="3"/>
    <n v="270102007"/>
    <n v="270102"/>
    <s v="Delitos Sexuales"/>
    <x v="7"/>
    <n v="12"/>
    <s v="Juzgado De Garantía De Vicuñ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4"/>
    <x v="3"/>
    <n v="270102008"/>
    <n v="270102"/>
    <s v="Delitos Sexuales"/>
    <x v="8"/>
    <n v="12"/>
    <s v="Juzgado De Garantía De Vicuña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1"/>
    <n v="0"/>
    <n v="1"/>
    <n v="0"/>
    <n v="0"/>
    <n v="0"/>
    <n v="0"/>
  </r>
  <r>
    <n v="4"/>
    <x v="3"/>
    <n v="270102010"/>
    <n v="270102"/>
    <s v="Delitos Sexuales"/>
    <x v="10"/>
    <n v="12"/>
    <s v="Juzgado De Garantía De Vicuña"/>
    <s v="Abuso Sexual Sin Contacto"/>
    <n v="19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3"/>
    <n v="0"/>
    <n v="0"/>
    <n v="0"/>
    <n v="0"/>
    <n v="0"/>
    <n v="2"/>
    <n v="0"/>
  </r>
  <r>
    <n v="4"/>
    <x v="3"/>
    <n v="270102001"/>
    <n v="270102"/>
    <s v="Delitos Sexuales"/>
    <x v="12"/>
    <n v="12"/>
    <s v="Juzgado De Garantía De Vicuña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3002"/>
    <n v="270103"/>
    <s v="Delitos Violentos"/>
    <x v="13"/>
    <n v="12"/>
    <s v="Juzgado De Garantía De Vicuñ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4001"/>
    <n v="270104"/>
    <s v="Delitos Contra el Estado Civil y la Familia"/>
    <x v="14"/>
    <n v="12"/>
    <s v="Juzgado De Garantía De Vicuña"/>
    <s v="Maltrato Habitual (Violencia Intrafamiliar)"/>
    <n v="298"/>
    <n v="3"/>
    <n v="3"/>
    <n v="2"/>
    <n v="3"/>
    <n v="0"/>
    <n v="1"/>
    <n v="2"/>
    <n v="0"/>
    <n v="0"/>
    <n v="1"/>
    <n v="1"/>
    <n v="1"/>
    <n v="0"/>
    <n v="1"/>
    <n v="1"/>
    <n v="1"/>
    <n v="0"/>
    <n v="0"/>
    <n v="0"/>
    <n v="0"/>
    <n v="0"/>
    <n v="0"/>
    <n v="1"/>
    <n v="2"/>
    <n v="0"/>
    <n v="0"/>
    <n v="0"/>
    <n v="2"/>
    <n v="1"/>
    <n v="0"/>
    <n v="1"/>
    <n v="2"/>
    <n v="1"/>
    <n v="0"/>
    <n v="0"/>
    <n v="0"/>
    <n v="1"/>
    <n v="0"/>
    <n v="0"/>
    <n v="0"/>
    <n v="0"/>
    <n v="0"/>
    <n v="3"/>
    <n v="2"/>
    <n v="2"/>
    <n v="2"/>
    <n v="0"/>
    <n v="0"/>
    <n v="0"/>
    <n v="1"/>
    <n v="0"/>
    <n v="0"/>
    <n v="0"/>
  </r>
  <r>
    <n v="4"/>
    <x v="3"/>
    <n v="270102014"/>
    <n v="270102"/>
    <s v="Delitos Sexuales"/>
    <x v="15"/>
    <n v="12"/>
    <s v="Juzgado De Garantía De Vicuña"/>
    <s v="Violación De Mayor De 14 Años"/>
    <n v="476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1"/>
    <n v="0"/>
  </r>
  <r>
    <n v="4"/>
    <x v="3"/>
    <n v="270102015"/>
    <n v="270102"/>
    <s v="Delitos Sexuales"/>
    <x v="16"/>
    <n v="12"/>
    <s v="Juzgado De Garantía De Vicuña"/>
    <s v="Violación De Menor De 14 Años"/>
    <n v="47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1"/>
    <n v="1"/>
    <n v="0"/>
    <n v="0"/>
    <n v="1"/>
    <n v="0"/>
    <n v="0"/>
    <n v="0"/>
    <n v="0"/>
  </r>
  <r>
    <n v="5"/>
    <x v="4"/>
    <n v="270102003"/>
    <n v="270102"/>
    <s v="Delitos Sexuales"/>
    <x v="3"/>
    <n v="13"/>
    <s v="Juzgado De Garantía De Calera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5"/>
    <x v="4"/>
    <n v="270102006"/>
    <n v="270102"/>
    <s v="Delitos Sexuales"/>
    <x v="6"/>
    <n v="13"/>
    <s v="Juzgado De Garantía De Calera"/>
    <s v="Abuso Sexual Con Contacto De Menor De 14 Años"/>
    <n v="15"/>
    <n v="0"/>
    <n v="2"/>
    <n v="0"/>
    <n v="1"/>
    <n v="0"/>
    <n v="0"/>
    <n v="0"/>
    <n v="0"/>
    <n v="1"/>
    <n v="1"/>
    <n v="1"/>
    <n v="1"/>
    <n v="0"/>
    <n v="0"/>
    <n v="0"/>
    <n v="4"/>
    <n v="0"/>
    <n v="1"/>
    <n v="0"/>
    <n v="0"/>
    <n v="1"/>
    <n v="2"/>
    <n v="0"/>
    <n v="1"/>
    <n v="1"/>
    <n v="1"/>
    <n v="0"/>
    <n v="2"/>
    <n v="0"/>
    <n v="0"/>
    <n v="0"/>
    <n v="1"/>
    <n v="0"/>
    <n v="1"/>
    <n v="0"/>
    <n v="1"/>
    <n v="0"/>
    <n v="0"/>
    <n v="2"/>
    <n v="0"/>
    <n v="2"/>
    <n v="2"/>
    <n v="0"/>
    <n v="0"/>
    <n v="0"/>
    <n v="0"/>
    <n v="2"/>
    <n v="2"/>
    <n v="3"/>
    <n v="0"/>
    <n v="4"/>
    <n v="0"/>
    <n v="3"/>
  </r>
  <r>
    <n v="5"/>
    <x v="4"/>
    <n v="270102007"/>
    <n v="270102"/>
    <s v="Delitos Sexuales"/>
    <x v="7"/>
    <n v="13"/>
    <s v="Juzgado De Garantía De Caler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n v="5"/>
    <x v="4"/>
    <n v="270102008"/>
    <n v="270102"/>
    <s v="Delitos Sexuales"/>
    <x v="8"/>
    <n v="13"/>
    <s v="Juzgado De Garantía De Calera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</r>
  <r>
    <n v="5"/>
    <x v="4"/>
    <n v="270102010"/>
    <n v="270102"/>
    <s v="Delitos Sexuales"/>
    <x v="10"/>
    <n v="13"/>
    <s v="Juzgado De Garantía De Calera"/>
    <s v="Abuso Sexual Sin Contacto"/>
    <n v="19"/>
    <n v="0"/>
    <n v="0"/>
    <n v="0"/>
    <n v="1"/>
    <n v="0"/>
    <n v="0"/>
    <n v="0"/>
    <n v="0"/>
    <n v="0"/>
    <n v="0"/>
    <n v="0"/>
    <n v="2"/>
    <n v="0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  <n v="0"/>
    <n v="1"/>
  </r>
  <r>
    <n v="5"/>
    <x v="4"/>
    <n v="270102001"/>
    <n v="270102"/>
    <s v="Delitos Sexuales"/>
    <x v="12"/>
    <n v="13"/>
    <s v="Juzgado De Garantía De Calera"/>
    <s v="Estupro"/>
    <n v="176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n v="5"/>
    <x v="4"/>
    <n v="270103002"/>
    <n v="270103"/>
    <s v="Delitos Violentos"/>
    <x v="13"/>
    <n v="13"/>
    <s v="Juzgado De Garantía De Calera"/>
    <s v="Femicidio Intimo"/>
    <n v="204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  <n v="0"/>
  </r>
  <r>
    <n v="5"/>
    <x v="4"/>
    <n v="270104001"/>
    <n v="270104"/>
    <s v="Delitos Contra el Estado Civil y la Familia"/>
    <x v="14"/>
    <n v="13"/>
    <s v="Juzgado De Garantía De Calera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5"/>
    <x v="4"/>
    <n v="270102017"/>
    <n v="270102"/>
    <s v="Delitos Sexuales"/>
    <x v="19"/>
    <n v="13"/>
    <s v="Juzgado De Garantía De Calera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4"/>
    <n v="270102"/>
    <s v="Delitos Sexuales"/>
    <x v="15"/>
    <n v="13"/>
    <s v="Juzgado De Garantía De Calera"/>
    <s v="Violación De Mayor De 14 Años"/>
    <n v="47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1"/>
    <n v="1"/>
    <n v="0"/>
    <n v="1"/>
    <n v="1"/>
    <n v="0"/>
    <n v="1"/>
    <n v="0"/>
    <n v="0"/>
    <n v="0"/>
    <n v="0"/>
    <n v="1"/>
    <n v="1"/>
    <n v="0"/>
    <n v="0"/>
    <n v="0"/>
    <n v="0"/>
    <n v="0"/>
    <n v="1"/>
    <n v="0"/>
    <n v="0"/>
    <n v="1"/>
    <n v="1"/>
    <n v="0"/>
    <n v="0"/>
    <n v="0"/>
  </r>
  <r>
    <n v="5"/>
    <x v="4"/>
    <n v="270102015"/>
    <n v="270102"/>
    <s v="Delitos Sexuales"/>
    <x v="16"/>
    <n v="13"/>
    <s v="Juzgado De Garantía De Calera"/>
    <s v="Violación De Menor De 14 Años"/>
    <n v="477"/>
    <n v="0"/>
    <n v="1"/>
    <n v="1"/>
    <n v="0"/>
    <n v="0"/>
    <n v="0"/>
    <n v="0"/>
    <n v="0"/>
    <n v="0"/>
    <n v="1"/>
    <n v="0"/>
    <n v="1"/>
    <n v="0"/>
    <n v="0"/>
    <n v="1"/>
    <n v="4"/>
    <n v="0"/>
    <n v="0"/>
    <n v="0"/>
    <n v="0"/>
    <n v="0"/>
    <n v="0"/>
    <n v="0"/>
    <n v="0"/>
    <n v="3"/>
    <n v="0"/>
    <n v="0"/>
    <n v="1"/>
    <n v="0"/>
    <n v="0"/>
    <n v="1"/>
    <n v="0"/>
    <n v="0"/>
    <n v="0"/>
    <n v="0"/>
    <n v="2"/>
    <n v="0"/>
    <n v="2"/>
    <n v="1"/>
    <n v="1"/>
    <n v="0"/>
    <n v="2"/>
    <n v="1"/>
    <n v="0"/>
    <n v="0"/>
    <n v="1"/>
    <n v="1"/>
    <n v="0"/>
    <n v="1"/>
    <n v="2"/>
    <n v="2"/>
    <n v="1"/>
    <n v="1"/>
  </r>
  <r>
    <n v="5"/>
    <x v="4"/>
    <n v="270105001"/>
    <n v="270105"/>
    <s v="Delitos Contra la Vida, Integridad o Dignidad Personal"/>
    <x v="0"/>
    <n v="14"/>
    <s v="Juzgado De Garantía De La Ligua"/>
    <s v="Aborto Cometido Por Facultativo Por Causales No Reguladas"/>
    <n v="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5002"/>
    <n v="270105"/>
    <s v="Delitos Contra la Vida, Integridad o Dignidad Personal"/>
    <x v="1"/>
    <n v="14"/>
    <s v="Juzgado De Garantía De La Ligua"/>
    <s v="Aborto Consentido Causales No Reguladas"/>
    <n v="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5"/>
    <n v="270102"/>
    <s v="Delitos Sexuales"/>
    <x v="5"/>
    <n v="14"/>
    <s v="Juzgado De Garantía De La Ligu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6"/>
    <n v="14"/>
    <s v="Juzgado De Garantía De La Ligua"/>
    <s v="Abuso Sexual Con Contacto De Menor De 14 Años"/>
    <n v="15"/>
    <n v="1"/>
    <n v="0"/>
    <n v="0"/>
    <n v="0"/>
    <n v="0"/>
    <n v="0"/>
    <n v="2"/>
    <n v="1"/>
    <n v="2"/>
    <n v="1"/>
    <n v="2"/>
    <n v="1"/>
    <n v="2"/>
    <n v="2"/>
    <n v="1"/>
    <n v="2"/>
    <n v="1"/>
    <n v="2"/>
    <n v="0"/>
    <n v="1"/>
    <n v="5"/>
    <n v="0"/>
    <n v="0"/>
    <n v="0"/>
    <n v="0"/>
    <n v="1"/>
    <n v="2"/>
    <n v="1"/>
    <n v="0"/>
    <n v="1"/>
    <n v="1"/>
    <n v="3"/>
    <n v="0"/>
    <n v="2"/>
    <n v="2"/>
    <n v="3"/>
    <n v="1"/>
    <n v="0"/>
    <n v="1"/>
    <n v="1"/>
    <n v="2"/>
    <n v="0"/>
    <n v="0"/>
    <n v="0"/>
    <n v="0"/>
    <n v="2"/>
    <n v="1"/>
    <n v="0"/>
    <n v="0"/>
    <n v="1"/>
    <n v="1"/>
    <n v="1"/>
    <n v="1"/>
  </r>
  <r>
    <n v="5"/>
    <x v="4"/>
    <n v="270102007"/>
    <n v="270102"/>
    <s v="Delitos Sexuales"/>
    <x v="7"/>
    <n v="14"/>
    <s v="Juzgado De Garantía De La Ligu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5"/>
    <x v="4"/>
    <n v="270102008"/>
    <n v="270102"/>
    <s v="Delitos Sexuales"/>
    <x v="8"/>
    <n v="14"/>
    <s v="Juzgado De Garantía De La Ligua"/>
    <s v="Abuso Sexual De Mayor De 14 (Con Circunstancias De Violación)"/>
    <n v="17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</r>
  <r>
    <n v="5"/>
    <x v="4"/>
    <n v="270102009"/>
    <n v="270102"/>
    <s v="Delitos Sexuales"/>
    <x v="9"/>
    <n v="14"/>
    <s v="Juzgado De Garantía De La Ligu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0"/>
    <n v="270102"/>
    <s v="Delitos Sexuales"/>
    <x v="10"/>
    <n v="14"/>
    <s v="Juzgado De Garantía De La Ligua"/>
    <s v="Abuso Sexual Sin Contacto"/>
    <n v="19"/>
    <n v="1"/>
    <n v="0"/>
    <n v="0"/>
    <n v="1"/>
    <n v="0"/>
    <n v="0"/>
    <n v="0"/>
    <n v="0"/>
    <n v="0"/>
    <n v="0"/>
    <n v="0"/>
    <n v="1"/>
    <n v="0"/>
    <n v="1"/>
    <n v="0"/>
    <n v="1"/>
    <n v="1"/>
    <n v="1"/>
    <n v="0"/>
    <n v="2"/>
    <n v="0"/>
    <n v="0"/>
    <n v="0"/>
    <n v="2"/>
    <n v="0"/>
    <n v="3"/>
    <n v="1"/>
    <n v="3"/>
    <n v="0"/>
    <n v="0"/>
    <n v="0"/>
    <n v="0"/>
    <n v="0"/>
    <n v="1"/>
    <n v="1"/>
    <n v="3"/>
    <n v="0"/>
    <n v="0"/>
    <n v="1"/>
    <n v="0"/>
    <n v="0"/>
    <n v="0"/>
    <n v="1"/>
    <n v="1"/>
    <n v="2"/>
    <n v="0"/>
    <n v="2"/>
    <n v="0"/>
    <n v="0"/>
    <n v="0"/>
    <n v="0"/>
    <n v="0"/>
    <n v="1"/>
  </r>
  <r>
    <n v="5"/>
    <x v="4"/>
    <n v="270102001"/>
    <n v="270102"/>
    <s v="Delitos Sexuales"/>
    <x v="12"/>
    <n v="14"/>
    <s v="Juzgado De Garantía De La Ligua"/>
    <s v="Estupro"/>
    <n v="176"/>
    <n v="0"/>
    <n v="0"/>
    <n v="0"/>
    <n v="0"/>
    <n v="0"/>
    <n v="0"/>
    <n v="2"/>
    <n v="0"/>
    <n v="0"/>
    <n v="0"/>
    <n v="0"/>
    <n v="0"/>
    <n v="0"/>
    <n v="1"/>
    <n v="2"/>
    <n v="2"/>
    <n v="0"/>
    <n v="1"/>
    <n v="0"/>
    <n v="1"/>
    <n v="2"/>
    <n v="0"/>
    <n v="1"/>
    <n v="1"/>
    <n v="0"/>
    <n v="0"/>
    <n v="0"/>
    <n v="3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3002"/>
    <n v="270103"/>
    <s v="Delitos Violentos"/>
    <x v="13"/>
    <n v="14"/>
    <s v="Juzgado De Garantía De La Ligu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4001"/>
    <n v="270104"/>
    <s v="Delitos Contra el Estado Civil y la Familia"/>
    <x v="14"/>
    <n v="14"/>
    <s v="Juzgado De Garantía De La Ligua"/>
    <s v="Maltrato Habitual (Violencia Intrafamiliar)"/>
    <n v="298"/>
    <n v="3"/>
    <n v="1"/>
    <n v="0"/>
    <n v="0"/>
    <n v="0"/>
    <n v="1"/>
    <n v="1"/>
    <n v="0"/>
    <n v="1"/>
    <n v="0"/>
    <n v="1"/>
    <n v="1"/>
    <n v="0"/>
    <n v="1"/>
    <n v="1"/>
    <n v="1"/>
    <n v="0"/>
    <n v="1"/>
    <n v="0"/>
    <n v="0"/>
    <n v="1"/>
    <n v="0"/>
    <n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2"/>
    <n v="0"/>
    <n v="0"/>
    <n v="0"/>
    <n v="0"/>
    <n v="0"/>
  </r>
  <r>
    <n v="5"/>
    <x v="4"/>
    <n v="270102014"/>
    <n v="270102"/>
    <s v="Delitos Sexuales"/>
    <x v="15"/>
    <n v="14"/>
    <s v="Juzgado De Garantía De La Ligua"/>
    <s v="Violación De Mayor De 14 Años"/>
    <n v="476"/>
    <n v="0"/>
    <n v="1"/>
    <n v="0"/>
    <n v="1"/>
    <n v="0"/>
    <n v="0"/>
    <n v="1"/>
    <n v="0"/>
    <n v="1"/>
    <n v="1"/>
    <n v="1"/>
    <n v="0"/>
    <n v="0"/>
    <n v="0"/>
    <n v="0"/>
    <n v="0"/>
    <n v="1"/>
    <n v="0"/>
    <n v="0"/>
    <n v="0"/>
    <n v="4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n v="5"/>
    <x v="4"/>
    <n v="270102015"/>
    <n v="270102"/>
    <s v="Delitos Sexuales"/>
    <x v="16"/>
    <n v="14"/>
    <s v="Juzgado De Garantía De La Ligua"/>
    <s v="Violación De Menor De 14 Años"/>
    <n v="477"/>
    <n v="0"/>
    <n v="0"/>
    <n v="0"/>
    <n v="0"/>
    <n v="0"/>
    <n v="0"/>
    <n v="2"/>
    <n v="0"/>
    <n v="0"/>
    <n v="2"/>
    <n v="1"/>
    <n v="1"/>
    <n v="1"/>
    <n v="1"/>
    <n v="1"/>
    <n v="0"/>
    <n v="1"/>
    <n v="2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2"/>
    <n v="0"/>
    <n v="0"/>
    <n v="1"/>
    <n v="0"/>
    <n v="0"/>
    <n v="0"/>
    <n v="1"/>
    <n v="0"/>
    <n v="1"/>
  </r>
  <r>
    <n v="5"/>
    <x v="4"/>
    <n v="270105003"/>
    <n v="270105"/>
    <s v="Delitos Contra la Vida, Integridad o Dignidad Personal"/>
    <x v="2"/>
    <n v="15"/>
    <s v="Juzgado De Garantía De Limache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5"/>
    <n v="270102"/>
    <s v="Delitos Sexuales"/>
    <x v="5"/>
    <n v="15"/>
    <s v="Juzgado De Garantía De Limach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6"/>
    <n v="15"/>
    <s v="Juzgado De Garantía De Limache"/>
    <s v="Abuso Sexual Con Contacto De Menor De 14 Años"/>
    <n v="15"/>
    <n v="2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3"/>
    <n v="2"/>
    <n v="1"/>
    <n v="1"/>
    <n v="1"/>
    <n v="1"/>
    <n v="2"/>
    <n v="0"/>
    <n v="0"/>
    <n v="0"/>
    <n v="0"/>
    <n v="1"/>
    <n v="2"/>
    <n v="0"/>
    <n v="0"/>
    <n v="0"/>
    <n v="0"/>
    <n v="0"/>
    <n v="0"/>
    <n v="2"/>
    <n v="0"/>
    <n v="2"/>
  </r>
  <r>
    <n v="5"/>
    <x v="4"/>
    <n v="270102007"/>
    <n v="270102"/>
    <s v="Delitos Sexuales"/>
    <x v="7"/>
    <n v="15"/>
    <s v="Juzgado De Garantía De Limach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5"/>
    <x v="4"/>
    <n v="270102008"/>
    <n v="270102"/>
    <s v="Delitos Sexuales"/>
    <x v="8"/>
    <n v="15"/>
    <s v="Juzgado De Garantía De Limache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</r>
  <r>
    <n v="5"/>
    <x v="4"/>
    <n v="270102010"/>
    <n v="270102"/>
    <s v="Delitos Sexuales"/>
    <x v="10"/>
    <n v="15"/>
    <s v="Juzgado De Garantía De Limache"/>
    <s v="Abuso Sexual Sin Contacto"/>
    <n v="19"/>
    <n v="0"/>
    <n v="0"/>
    <n v="1"/>
    <n v="0"/>
    <n v="0"/>
    <n v="2"/>
    <n v="0"/>
    <n v="3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3"/>
    <n v="0"/>
    <n v="0"/>
    <n v="0"/>
    <n v="0"/>
    <n v="1"/>
    <n v="1"/>
    <n v="0"/>
    <n v="0"/>
    <n v="1"/>
    <n v="0"/>
    <n v="0"/>
    <n v="1"/>
    <n v="1"/>
    <n v="0"/>
    <n v="0"/>
    <n v="0"/>
    <n v="1"/>
    <n v="0"/>
    <n v="0"/>
    <n v="1"/>
    <n v="0"/>
  </r>
  <r>
    <n v="5"/>
    <x v="4"/>
    <n v="270102001"/>
    <n v="270102"/>
    <s v="Delitos Sexuales"/>
    <x v="12"/>
    <n v="15"/>
    <s v="Juzgado De Garantía De Limache"/>
    <s v="Estupro"/>
    <n v="17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n v="5"/>
    <x v="4"/>
    <n v="270103002"/>
    <n v="270103"/>
    <s v="Delitos Violentos"/>
    <x v="13"/>
    <n v="15"/>
    <s v="Juzgado De Garantía De Limache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4001"/>
    <n v="270104"/>
    <s v="Delitos Contra el Estado Civil y la Familia"/>
    <x v="14"/>
    <n v="15"/>
    <s v="Juzgado De Garantía De Limache"/>
    <s v="Maltrato Habitual (Violencia Intrafamiliar)"/>
    <n v="298"/>
    <n v="3"/>
    <n v="1"/>
    <n v="1"/>
    <n v="2"/>
    <n v="2"/>
    <n v="0"/>
    <n v="1"/>
    <n v="1"/>
    <n v="3"/>
    <n v="0"/>
    <n v="2"/>
    <n v="2"/>
    <n v="4"/>
    <n v="1"/>
    <n v="3"/>
    <n v="2"/>
    <n v="2"/>
    <n v="3"/>
    <n v="1"/>
    <n v="1"/>
    <n v="5"/>
    <n v="1"/>
    <n v="1"/>
    <n v="0"/>
    <n v="2"/>
    <n v="0"/>
    <n v="0"/>
    <n v="1"/>
    <n v="1"/>
    <n v="0"/>
    <n v="1"/>
    <n v="2"/>
    <n v="2"/>
    <n v="0"/>
    <n v="1"/>
    <n v="0"/>
    <n v="0"/>
    <n v="1"/>
    <n v="0"/>
    <n v="2"/>
    <n v="0"/>
    <n v="0"/>
    <n v="2"/>
    <n v="1"/>
    <n v="0"/>
    <n v="1"/>
    <n v="0"/>
    <n v="1"/>
    <n v="0"/>
    <n v="0"/>
    <n v="0"/>
    <n v="2"/>
    <n v="2"/>
  </r>
  <r>
    <n v="5"/>
    <x v="4"/>
    <n v="270102014"/>
    <n v="270102"/>
    <s v="Delitos Sexuales"/>
    <x v="15"/>
    <n v="15"/>
    <s v="Juzgado De Garantía De Limache"/>
    <s v="Violación De Mayor De 14 Años"/>
    <n v="476"/>
    <n v="0"/>
    <n v="1"/>
    <n v="0"/>
    <n v="1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3"/>
    <n v="0"/>
    <n v="0"/>
    <n v="1"/>
  </r>
  <r>
    <n v="5"/>
    <x v="4"/>
    <n v="270102015"/>
    <n v="270102"/>
    <s v="Delitos Sexuales"/>
    <x v="16"/>
    <n v="15"/>
    <s v="Juzgado De Garantía De Limache"/>
    <s v="Violación De Menor De 14 Años"/>
    <n v="477"/>
    <n v="0"/>
    <n v="0"/>
    <n v="0"/>
    <n v="1"/>
    <n v="1"/>
    <n v="0"/>
    <n v="0"/>
    <n v="0"/>
    <n v="0"/>
    <n v="0"/>
    <n v="1"/>
    <n v="0"/>
    <n v="1"/>
    <n v="0"/>
    <n v="1"/>
    <n v="2"/>
    <n v="0"/>
    <n v="0"/>
    <n v="2"/>
    <n v="0"/>
    <n v="1"/>
    <n v="0"/>
    <n v="1"/>
    <n v="0"/>
    <n v="0"/>
    <n v="0"/>
    <n v="0"/>
    <n v="1"/>
    <n v="0"/>
    <n v="0"/>
    <n v="2"/>
    <n v="0"/>
    <n v="1"/>
    <n v="0"/>
    <n v="0"/>
    <n v="0"/>
    <n v="0"/>
    <n v="1"/>
    <n v="0"/>
    <n v="0"/>
    <n v="0"/>
    <n v="0"/>
    <n v="1"/>
    <n v="2"/>
    <n v="1"/>
    <n v="0"/>
    <n v="0"/>
    <n v="1"/>
    <n v="0"/>
    <n v="0"/>
    <n v="1"/>
    <n v="0"/>
    <n v="0"/>
  </r>
  <r>
    <n v="5"/>
    <x v="4"/>
    <n v="270105002"/>
    <n v="270105"/>
    <s v="Delitos Contra la Vida, Integridad o Dignidad Personal"/>
    <x v="1"/>
    <n v="16"/>
    <s v="Juzgado De Garantía De Los Andes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5003"/>
    <n v="270105"/>
    <s v="Delitos Contra la Vida, Integridad o Dignidad Personal"/>
    <x v="2"/>
    <n v="16"/>
    <s v="Juzgado De Garantía De Los Andes"/>
    <s v="Aborto Sin Consentimiento"/>
    <n v="9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5"/>
    <n v="270102"/>
    <s v="Delitos Sexuales"/>
    <x v="5"/>
    <n v="16"/>
    <s v="Juzgado De Garantía De Los Andes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6"/>
    <n v="16"/>
    <s v="Juzgado De Garantía De Los Andes"/>
    <s v="Abuso Sexual Con Contacto De Menor De 14 Años"/>
    <n v="15"/>
    <n v="1"/>
    <n v="1"/>
    <n v="3"/>
    <n v="1"/>
    <n v="0"/>
    <n v="0"/>
    <n v="0"/>
    <n v="2"/>
    <n v="0"/>
    <n v="1"/>
    <n v="1"/>
    <n v="0"/>
    <n v="2"/>
    <n v="4"/>
    <n v="2"/>
    <n v="2"/>
    <n v="0"/>
    <n v="1"/>
    <n v="0"/>
    <n v="1"/>
    <n v="0"/>
    <n v="0"/>
    <n v="0"/>
    <n v="0"/>
    <n v="0"/>
    <n v="1"/>
    <n v="0"/>
    <n v="0"/>
    <n v="2"/>
    <n v="0"/>
    <n v="0"/>
    <n v="0"/>
    <n v="0"/>
    <n v="0"/>
    <n v="2"/>
    <n v="1"/>
    <n v="4"/>
    <n v="2"/>
    <n v="2"/>
    <n v="1"/>
    <n v="1"/>
    <n v="0"/>
    <n v="0"/>
    <n v="0"/>
    <n v="1"/>
    <n v="1"/>
    <n v="0"/>
    <n v="0"/>
    <n v="0"/>
    <n v="0"/>
    <n v="1"/>
    <n v="1"/>
    <n v="0"/>
  </r>
  <r>
    <n v="5"/>
    <x v="4"/>
    <n v="270102007"/>
    <n v="270102"/>
    <s v="Delitos Sexuales"/>
    <x v="7"/>
    <n v="16"/>
    <s v="Juzgado De Garantía De Los Andes"/>
    <s v="Abuso Sexual De 14 Años A Menor De 18 Años Con Circunstancia Estupro"/>
    <n v="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8"/>
    <n v="270102"/>
    <s v="Delitos Sexuales"/>
    <x v="8"/>
    <n v="16"/>
    <s v="Juzgado De Garantía De Los Andes"/>
    <s v="Abuso Sexual De Mayor De 14 (Con Circunstancias De Violación)"/>
    <n v="17"/>
    <n v="1"/>
    <n v="0"/>
    <n v="2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1"/>
    <n v="1"/>
  </r>
  <r>
    <n v="5"/>
    <x v="4"/>
    <n v="270102010"/>
    <n v="270102"/>
    <s v="Delitos Sexuales"/>
    <x v="10"/>
    <n v="16"/>
    <s v="Juzgado De Garantía De Los Andes"/>
    <s v="Abuso Sexual Sin Contacto"/>
    <n v="19"/>
    <n v="1"/>
    <n v="0"/>
    <n v="1"/>
    <n v="0"/>
    <n v="0"/>
    <n v="0"/>
    <n v="1"/>
    <n v="0"/>
    <n v="2"/>
    <n v="1"/>
    <n v="3"/>
    <n v="0"/>
    <n v="1"/>
    <n v="2"/>
    <n v="0"/>
    <n v="0"/>
    <n v="5"/>
    <n v="0"/>
    <n v="0"/>
    <n v="1"/>
    <n v="1"/>
    <n v="0"/>
    <n v="0"/>
    <n v="0"/>
    <n v="2"/>
    <n v="1"/>
    <n v="2"/>
    <n v="0"/>
    <n v="1"/>
    <n v="0"/>
    <n v="0"/>
    <n v="0"/>
    <n v="0"/>
    <n v="4"/>
    <n v="0"/>
    <n v="2"/>
    <n v="0"/>
    <n v="0"/>
    <n v="1"/>
    <n v="1"/>
    <n v="1"/>
    <n v="0"/>
    <n v="2"/>
    <n v="2"/>
    <n v="2"/>
    <n v="0"/>
    <n v="1"/>
    <n v="1"/>
    <n v="0"/>
    <n v="0"/>
    <n v="0"/>
    <n v="1"/>
    <n v="0"/>
  </r>
  <r>
    <n v="5"/>
    <x v="4"/>
    <n v="270102001"/>
    <n v="270102"/>
    <s v="Delitos Sexuales"/>
    <x v="12"/>
    <n v="16"/>
    <s v="Juzgado De Garantía De Los Andes"/>
    <s v="Estupro"/>
    <n v="176"/>
    <n v="0"/>
    <n v="0"/>
    <n v="1"/>
    <n v="1"/>
    <n v="0"/>
    <n v="1"/>
    <n v="1"/>
    <n v="1"/>
    <n v="0"/>
    <n v="0"/>
    <n v="2"/>
    <n v="0"/>
    <n v="3"/>
    <n v="0"/>
    <n v="0"/>
    <n v="0"/>
    <n v="1"/>
    <n v="1"/>
    <n v="0"/>
    <n v="0"/>
    <n v="0"/>
    <n v="1"/>
    <n v="1"/>
    <n v="0"/>
    <n v="0"/>
    <n v="1"/>
    <n v="0"/>
    <n v="0"/>
    <n v="1"/>
    <n v="1"/>
    <n v="0"/>
    <n v="2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1"/>
  </r>
  <r>
    <n v="5"/>
    <x v="4"/>
    <n v="270103002"/>
    <n v="270103"/>
    <s v="Delitos Violentos"/>
    <x v="13"/>
    <n v="16"/>
    <s v="Juzgado De Garantía De Los Andes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"/>
    <x v="4"/>
    <n v="270104001"/>
    <n v="270104"/>
    <s v="Delitos Contra el Estado Civil y la Familia"/>
    <x v="14"/>
    <n v="16"/>
    <s v="Juzgado De Garantía De Los Andes"/>
    <s v="Maltrato Habitual (Violencia Intrafamiliar)"/>
    <n v="298"/>
    <n v="0"/>
    <n v="1"/>
    <n v="0"/>
    <n v="1"/>
    <n v="1"/>
    <n v="0"/>
    <n v="1"/>
    <n v="0"/>
    <n v="2"/>
    <n v="0"/>
    <n v="2"/>
    <n v="1"/>
    <n v="3"/>
    <n v="1"/>
    <n v="0"/>
    <n v="0"/>
    <n v="1"/>
    <n v="0"/>
    <n v="0"/>
    <n v="3"/>
    <n v="3"/>
    <n v="0"/>
    <n v="0"/>
    <n v="3"/>
    <n v="0"/>
    <n v="1"/>
    <n v="1"/>
    <n v="3"/>
    <n v="0"/>
    <n v="3"/>
    <n v="0"/>
    <n v="0"/>
    <n v="1"/>
    <n v="1"/>
    <n v="0"/>
    <n v="0"/>
    <n v="0"/>
    <n v="0"/>
    <n v="2"/>
    <n v="1"/>
    <n v="2"/>
    <n v="0"/>
    <n v="0"/>
    <n v="2"/>
    <n v="0"/>
    <n v="0"/>
    <n v="0"/>
    <n v="1"/>
    <n v="2"/>
    <n v="0"/>
    <n v="0"/>
    <n v="1"/>
    <n v="1"/>
  </r>
  <r>
    <n v="5"/>
    <x v="4"/>
    <n v="270102017"/>
    <n v="270102"/>
    <s v="Delitos Sexuales"/>
    <x v="19"/>
    <n v="16"/>
    <s v="Juzgado De Garantía De Los Andes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4"/>
    <n v="270102"/>
    <s v="Delitos Sexuales"/>
    <x v="15"/>
    <n v="16"/>
    <s v="Juzgado De Garantía De Los Andes"/>
    <s v="Violación De Mayor De 14 Años"/>
    <n v="476"/>
    <n v="1"/>
    <n v="0"/>
    <n v="1"/>
    <n v="2"/>
    <n v="0"/>
    <n v="1"/>
    <n v="0"/>
    <n v="0"/>
    <n v="1"/>
    <n v="1"/>
    <n v="1"/>
    <n v="3"/>
    <n v="0"/>
    <n v="2"/>
    <n v="0"/>
    <n v="0"/>
    <n v="0"/>
    <n v="1"/>
    <n v="1"/>
    <n v="0"/>
    <n v="0"/>
    <n v="1"/>
    <n v="0"/>
    <n v="0"/>
    <n v="0"/>
    <n v="0"/>
    <n v="0"/>
    <n v="1"/>
    <n v="1"/>
    <n v="0"/>
    <n v="0"/>
    <n v="0"/>
    <n v="1"/>
    <n v="0"/>
    <n v="1"/>
    <n v="1"/>
    <n v="0"/>
    <n v="0"/>
    <n v="0"/>
    <n v="0"/>
    <n v="0"/>
    <n v="1"/>
    <n v="0"/>
    <n v="0"/>
    <n v="1"/>
    <n v="2"/>
    <n v="1"/>
    <n v="0"/>
    <n v="1"/>
    <n v="0"/>
    <n v="1"/>
    <n v="0"/>
    <n v="0"/>
  </r>
  <r>
    <n v="5"/>
    <x v="4"/>
    <n v="270102015"/>
    <n v="270102"/>
    <s v="Delitos Sexuales"/>
    <x v="16"/>
    <n v="16"/>
    <s v="Juzgado De Garantía De Los Andes"/>
    <s v="Violación De Menor De 14 Años"/>
    <n v="477"/>
    <n v="2"/>
    <n v="1"/>
    <n v="0"/>
    <n v="1"/>
    <n v="0"/>
    <n v="2"/>
    <n v="0"/>
    <n v="0"/>
    <n v="1"/>
    <n v="2"/>
    <n v="1"/>
    <n v="2"/>
    <n v="0"/>
    <n v="0"/>
    <n v="0"/>
    <n v="1"/>
    <n v="3"/>
    <n v="0"/>
    <n v="0"/>
    <n v="0"/>
    <n v="0"/>
    <n v="0"/>
    <n v="2"/>
    <n v="1"/>
    <n v="0"/>
    <n v="1"/>
    <n v="1"/>
    <n v="0"/>
    <n v="0"/>
    <n v="0"/>
    <n v="1"/>
    <n v="0"/>
    <n v="2"/>
    <n v="0"/>
    <n v="1"/>
    <n v="0"/>
    <n v="2"/>
    <n v="0"/>
    <n v="0"/>
    <n v="1"/>
    <n v="0"/>
    <n v="2"/>
    <n v="0"/>
    <n v="0"/>
    <n v="1"/>
    <n v="0"/>
    <n v="1"/>
    <n v="0"/>
    <n v="1"/>
    <n v="1"/>
    <n v="1"/>
    <n v="0"/>
    <n v="1"/>
  </r>
  <r>
    <n v="5"/>
    <x v="4"/>
    <n v="270105002"/>
    <n v="270105"/>
    <s v="Delitos Contra la Vida, Integridad o Dignidad Personal"/>
    <x v="1"/>
    <n v="17"/>
    <s v="Juzgado De Garantía De Quillota"/>
    <s v="Aborto Consentido Causales No Reguladas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5003"/>
    <n v="270105"/>
    <s v="Delitos Contra la Vida, Integridad o Dignidad Personal"/>
    <x v="2"/>
    <n v="17"/>
    <s v="Juzgado De Garantía De Quillota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5"/>
    <x v="4"/>
    <n v="270102005"/>
    <n v="270102"/>
    <s v="Delitos Sexuales"/>
    <x v="5"/>
    <n v="17"/>
    <s v="Juzgado De Garantía De Quillot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6"/>
    <n v="17"/>
    <s v="Juzgado De Garantía De Quillota"/>
    <s v="Abuso Sexual Con Contacto De Menor De 14 Años"/>
    <n v="15"/>
    <n v="1"/>
    <n v="2"/>
    <n v="0"/>
    <n v="1"/>
    <n v="1"/>
    <n v="1"/>
    <n v="0"/>
    <n v="1"/>
    <n v="0"/>
    <n v="1"/>
    <n v="0"/>
    <n v="0"/>
    <n v="2"/>
    <n v="1"/>
    <n v="1"/>
    <n v="0"/>
    <n v="0"/>
    <n v="3"/>
    <n v="1"/>
    <n v="2"/>
    <n v="4"/>
    <n v="1"/>
    <n v="1"/>
    <n v="1"/>
    <n v="3"/>
    <n v="1"/>
    <n v="2"/>
    <n v="0"/>
    <n v="0"/>
    <n v="1"/>
    <n v="2"/>
    <n v="3"/>
    <n v="2"/>
    <n v="1"/>
    <n v="2"/>
    <n v="0"/>
    <n v="0"/>
    <n v="0"/>
    <n v="3"/>
    <n v="2"/>
    <n v="0"/>
    <n v="0"/>
    <n v="2"/>
    <n v="0"/>
    <n v="0"/>
    <n v="1"/>
    <n v="1"/>
    <n v="1"/>
    <n v="2"/>
    <n v="0"/>
    <n v="3"/>
    <n v="3"/>
    <n v="1"/>
  </r>
  <r>
    <n v="5"/>
    <x v="4"/>
    <n v="270102007"/>
    <n v="270102"/>
    <s v="Delitos Sexuales"/>
    <x v="7"/>
    <n v="17"/>
    <s v="Juzgado De Garantía De Quillot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5"/>
    <x v="4"/>
    <n v="270102008"/>
    <n v="270102"/>
    <s v="Delitos Sexuales"/>
    <x v="8"/>
    <n v="17"/>
    <s v="Juzgado De Garantía De Quillota"/>
    <s v="Abuso Sexual De Mayor De 14 (Con Circunstancias De Violación)"/>
    <n v="17"/>
    <n v="0"/>
    <n v="0"/>
    <n v="0"/>
    <n v="0"/>
    <n v="1"/>
    <n v="1"/>
    <n v="1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2"/>
    <n v="0"/>
    <n v="1"/>
    <n v="0"/>
    <n v="0"/>
    <n v="0"/>
    <n v="1"/>
    <n v="0"/>
    <n v="0"/>
    <n v="2"/>
    <n v="1"/>
    <n v="0"/>
    <n v="1"/>
    <n v="0"/>
    <n v="0"/>
    <n v="0"/>
  </r>
  <r>
    <n v="5"/>
    <x v="4"/>
    <n v="270102010"/>
    <n v="270102"/>
    <s v="Delitos Sexuales"/>
    <x v="10"/>
    <n v="17"/>
    <s v="Juzgado De Garantía De Quillota"/>
    <s v="Abuso Sexual Sin Contacto"/>
    <n v="19"/>
    <n v="0"/>
    <n v="2"/>
    <n v="0"/>
    <n v="4"/>
    <n v="0"/>
    <n v="1"/>
    <n v="1"/>
    <n v="3"/>
    <n v="0"/>
    <n v="2"/>
    <n v="3"/>
    <n v="1"/>
    <n v="0"/>
    <n v="0"/>
    <n v="1"/>
    <n v="1"/>
    <n v="0"/>
    <n v="0"/>
    <n v="1"/>
    <n v="0"/>
    <n v="0"/>
    <n v="0"/>
    <n v="2"/>
    <n v="0"/>
    <n v="1"/>
    <n v="3"/>
    <n v="0"/>
    <n v="0"/>
    <n v="1"/>
    <n v="1"/>
    <n v="0"/>
    <n v="1"/>
    <n v="2"/>
    <n v="2"/>
    <n v="0"/>
    <n v="0"/>
    <n v="1"/>
    <n v="1"/>
    <n v="0"/>
    <n v="0"/>
    <n v="1"/>
    <n v="1"/>
    <n v="2"/>
    <n v="0"/>
    <n v="0"/>
    <n v="0"/>
    <n v="3"/>
    <n v="0"/>
    <n v="3"/>
    <n v="0"/>
    <n v="0"/>
    <n v="2"/>
    <n v="0"/>
  </r>
  <r>
    <n v="5"/>
    <x v="4"/>
    <n v="270102001"/>
    <n v="270102"/>
    <s v="Delitos Sexuales"/>
    <x v="12"/>
    <n v="17"/>
    <s v="Juzgado De Garantía De Quillota"/>
    <s v="Estupro"/>
    <n v="17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</r>
  <r>
    <n v="5"/>
    <x v="4"/>
    <n v="270103002"/>
    <n v="270103"/>
    <s v="Delitos Violentos"/>
    <x v="13"/>
    <n v="17"/>
    <s v="Juzgado De Garantía De Quillot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n v="5"/>
    <x v="4"/>
    <n v="270104001"/>
    <n v="270104"/>
    <s v="Delitos Contra el Estado Civil y la Familia"/>
    <x v="14"/>
    <n v="17"/>
    <s v="Juzgado De Garantía De Quillota"/>
    <s v="Maltrato Habitual (Violencia Intrafamiliar)"/>
    <n v="298"/>
    <n v="0"/>
    <n v="0"/>
    <n v="1"/>
    <n v="1"/>
    <n v="0"/>
    <n v="1"/>
    <n v="1"/>
    <n v="0"/>
    <n v="1"/>
    <n v="0"/>
    <n v="0"/>
    <n v="0"/>
    <n v="0"/>
    <n v="0"/>
    <n v="1"/>
    <n v="0"/>
    <n v="1"/>
    <n v="2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0"/>
    <n v="1"/>
    <n v="0"/>
    <n v="0"/>
    <n v="0"/>
    <n v="0"/>
  </r>
  <r>
    <n v="5"/>
    <x v="4"/>
    <n v="270102017"/>
    <n v="270102"/>
    <s v="Delitos Sexuales"/>
    <x v="19"/>
    <n v="17"/>
    <s v="Juzgado De Garantía De Quillota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4"/>
    <n v="270102"/>
    <s v="Delitos Sexuales"/>
    <x v="15"/>
    <n v="17"/>
    <s v="Juzgado De Garantía De Quillota"/>
    <s v="Violación De Mayor De 14 Años"/>
    <n v="476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1"/>
    <n v="1"/>
    <n v="1"/>
    <n v="1"/>
    <n v="0"/>
    <n v="0"/>
    <n v="1"/>
    <n v="0"/>
    <n v="0"/>
    <n v="0"/>
    <n v="1"/>
    <n v="1"/>
    <n v="0"/>
    <n v="0"/>
    <n v="0"/>
    <n v="1"/>
    <n v="0"/>
    <n v="2"/>
    <n v="2"/>
    <n v="0"/>
    <n v="1"/>
    <n v="0"/>
    <n v="0"/>
    <n v="0"/>
    <n v="0"/>
    <n v="1"/>
    <n v="0"/>
    <n v="2"/>
    <n v="0"/>
    <n v="0"/>
    <n v="1"/>
    <n v="0"/>
    <n v="0"/>
    <n v="2"/>
  </r>
  <r>
    <n v="5"/>
    <x v="4"/>
    <n v="270102015"/>
    <n v="270102"/>
    <s v="Delitos Sexuales"/>
    <x v="16"/>
    <n v="17"/>
    <s v="Juzgado De Garantía De Quillota"/>
    <s v="Violación De Menor De 14 Años"/>
    <n v="477"/>
    <n v="0"/>
    <n v="0"/>
    <n v="0"/>
    <n v="1"/>
    <n v="1"/>
    <n v="0"/>
    <n v="1"/>
    <n v="0"/>
    <n v="1"/>
    <n v="0"/>
    <n v="0"/>
    <n v="1"/>
    <n v="2"/>
    <n v="0"/>
    <n v="0"/>
    <n v="0"/>
    <n v="1"/>
    <n v="2"/>
    <n v="0"/>
    <n v="1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3"/>
    <n v="0"/>
    <n v="1"/>
    <n v="1"/>
    <n v="0"/>
    <n v="0"/>
    <n v="0"/>
    <n v="1"/>
    <n v="0"/>
    <n v="2"/>
    <n v="1"/>
    <n v="0"/>
    <n v="1"/>
    <n v="0"/>
    <n v="0"/>
  </r>
  <r>
    <n v="5"/>
    <x v="4"/>
    <n v="270102006"/>
    <n v="270102"/>
    <s v="Delitos Sexuales"/>
    <x v="6"/>
    <n v="18"/>
    <s v="Juzgado De Garantía De Quilpue"/>
    <s v="Abuso Sexual Con Contacto De Menor De 14 Años"/>
    <n v="15"/>
    <n v="5"/>
    <n v="3"/>
    <n v="2"/>
    <n v="2"/>
    <n v="0"/>
    <n v="5"/>
    <n v="0"/>
    <n v="0"/>
    <n v="2"/>
    <n v="1"/>
    <n v="0"/>
    <n v="2"/>
    <n v="1"/>
    <n v="1"/>
    <n v="0"/>
    <n v="0"/>
    <n v="0"/>
    <n v="1"/>
    <n v="0"/>
    <n v="1"/>
    <n v="0"/>
    <n v="1"/>
    <n v="1"/>
    <n v="1"/>
    <n v="0"/>
    <n v="5"/>
    <n v="0"/>
    <n v="1"/>
    <n v="1"/>
    <n v="0"/>
    <n v="0"/>
    <n v="0"/>
    <n v="2"/>
    <n v="2"/>
    <n v="0"/>
    <n v="0"/>
    <n v="0"/>
    <n v="4"/>
    <n v="2"/>
    <n v="1"/>
    <n v="0"/>
    <n v="1"/>
    <n v="1"/>
    <n v="0"/>
    <n v="0"/>
    <n v="4"/>
    <n v="0"/>
    <n v="3"/>
    <n v="3"/>
    <n v="3"/>
    <n v="1"/>
    <n v="1"/>
    <n v="1"/>
  </r>
  <r>
    <n v="5"/>
    <x v="4"/>
    <n v="270102007"/>
    <n v="270102"/>
    <s v="Delitos Sexuales"/>
    <x v="7"/>
    <n v="18"/>
    <s v="Juzgado De Garantía De Quilpue"/>
    <s v="Abuso Sexual De 14 Años A Menor De 18 Años Con Circunstancia Estupro"/>
    <n v="16"/>
    <n v="0"/>
    <n v="0"/>
    <n v="0"/>
    <n v="0"/>
    <n v="1"/>
    <n v="0"/>
    <n v="0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</r>
  <r>
    <n v="5"/>
    <x v="4"/>
    <n v="270102008"/>
    <n v="270102"/>
    <s v="Delitos Sexuales"/>
    <x v="8"/>
    <n v="18"/>
    <s v="Juzgado De Garantía De Quilpue"/>
    <s v="Abuso Sexual De Mayor De 14 (Con Circunstancias De Violación)"/>
    <n v="17"/>
    <n v="1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1"/>
    <n v="0"/>
  </r>
  <r>
    <n v="5"/>
    <x v="4"/>
    <n v="270102010"/>
    <n v="270102"/>
    <s v="Delitos Sexuales"/>
    <x v="10"/>
    <n v="18"/>
    <s v="Juzgado De Garantía De Quilpue"/>
    <s v="Abuso Sexual Sin Contacto"/>
    <n v="19"/>
    <n v="0"/>
    <n v="1"/>
    <n v="3"/>
    <n v="2"/>
    <n v="0"/>
    <n v="2"/>
    <n v="0"/>
    <n v="2"/>
    <n v="2"/>
    <n v="0"/>
    <n v="2"/>
    <n v="4"/>
    <n v="2"/>
    <n v="2"/>
    <n v="1"/>
    <n v="0"/>
    <n v="1"/>
    <n v="1"/>
    <n v="0"/>
    <n v="0"/>
    <n v="0"/>
    <n v="0"/>
    <n v="0"/>
    <n v="2"/>
    <n v="0"/>
    <n v="1"/>
    <n v="0"/>
    <n v="1"/>
    <n v="0"/>
    <n v="1"/>
    <n v="0"/>
    <n v="2"/>
    <n v="0"/>
    <n v="0"/>
    <n v="1"/>
    <n v="0"/>
    <n v="0"/>
    <n v="1"/>
    <n v="0"/>
    <n v="0"/>
    <n v="0"/>
    <n v="0"/>
    <n v="1"/>
    <n v="1"/>
    <n v="1"/>
    <n v="4"/>
    <n v="0"/>
    <n v="2"/>
    <n v="0"/>
    <n v="1"/>
    <n v="0"/>
    <n v="1"/>
    <n v="1"/>
  </r>
  <r>
    <n v="5"/>
    <x v="4"/>
    <n v="270102001"/>
    <n v="270102"/>
    <s v="Delitos Sexuales"/>
    <x v="12"/>
    <n v="18"/>
    <s v="Juzgado De Garantía De Quilpue"/>
    <s v="Estupro"/>
    <n v="176"/>
    <n v="0"/>
    <n v="0"/>
    <n v="0"/>
    <n v="1"/>
    <n v="0"/>
    <n v="0"/>
    <n v="0"/>
    <n v="0"/>
    <n v="0"/>
    <n v="2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</r>
  <r>
    <n v="5"/>
    <x v="4"/>
    <n v="270103002"/>
    <n v="270103"/>
    <s v="Delitos Violentos"/>
    <x v="13"/>
    <n v="18"/>
    <s v="Juzgado De Garantía De Quilpue"/>
    <s v="Femicidio Intimo"/>
    <n v="20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5"/>
    <x v="4"/>
    <n v="270104001"/>
    <n v="270104"/>
    <s v="Delitos Contra el Estado Civil y la Familia"/>
    <x v="14"/>
    <n v="18"/>
    <s v="Juzgado De Garantía De Quilpue"/>
    <s v="Maltrato Habitual (Violencia Intrafamiliar)"/>
    <n v="298"/>
    <n v="1"/>
    <n v="0"/>
    <n v="0"/>
    <n v="2"/>
    <n v="0"/>
    <n v="2"/>
    <n v="0"/>
    <n v="0"/>
    <n v="1"/>
    <n v="1"/>
    <n v="0"/>
    <n v="0"/>
    <n v="1"/>
    <n v="1"/>
    <n v="3"/>
    <n v="0"/>
    <n v="1"/>
    <n v="1"/>
    <n v="2"/>
    <n v="0"/>
    <n v="0"/>
    <n v="0"/>
    <n v="0"/>
    <n v="1"/>
    <n v="0"/>
    <n v="0"/>
    <n v="0"/>
    <n v="2"/>
    <n v="2"/>
    <n v="0"/>
    <n v="0"/>
    <n v="2"/>
    <n v="0"/>
    <n v="0"/>
    <n v="1"/>
    <n v="2"/>
    <n v="0"/>
    <n v="0"/>
    <n v="0"/>
    <n v="0"/>
    <n v="0"/>
    <n v="0"/>
    <n v="0"/>
    <n v="0"/>
    <n v="0"/>
    <n v="1"/>
    <n v="1"/>
    <n v="0"/>
    <n v="0"/>
    <n v="0"/>
    <n v="1"/>
    <n v="0"/>
    <n v="0"/>
  </r>
  <r>
    <n v="5"/>
    <x v="4"/>
    <n v="270102014"/>
    <n v="270102"/>
    <s v="Delitos Sexuales"/>
    <x v="15"/>
    <n v="18"/>
    <s v="Juzgado De Garantía De Quilpue"/>
    <s v="Violación De Mayor De 14 Años"/>
    <n v="476"/>
    <n v="0"/>
    <n v="0"/>
    <n v="0"/>
    <n v="0"/>
    <n v="0"/>
    <n v="1"/>
    <n v="0"/>
    <n v="0"/>
    <n v="0"/>
    <n v="1"/>
    <n v="0"/>
    <n v="0"/>
    <n v="2"/>
    <n v="1"/>
    <n v="0"/>
    <n v="0"/>
    <n v="1"/>
    <n v="0"/>
    <n v="1"/>
    <n v="0"/>
    <n v="1"/>
    <n v="1"/>
    <n v="0"/>
    <n v="0"/>
    <n v="0"/>
    <n v="1"/>
    <n v="1"/>
    <n v="0"/>
    <n v="0"/>
    <n v="0"/>
    <n v="0"/>
    <n v="0"/>
    <n v="0"/>
    <n v="2"/>
    <n v="0"/>
    <n v="0"/>
    <n v="2"/>
    <n v="0"/>
    <n v="0"/>
    <n v="0"/>
    <n v="1"/>
    <n v="2"/>
    <n v="0"/>
    <n v="0"/>
    <n v="0"/>
    <n v="1"/>
    <n v="0"/>
    <n v="1"/>
    <n v="0"/>
    <n v="0"/>
    <n v="0"/>
    <n v="0"/>
    <n v="0"/>
  </r>
  <r>
    <n v="5"/>
    <x v="4"/>
    <n v="270102015"/>
    <n v="270102"/>
    <s v="Delitos Sexuales"/>
    <x v="16"/>
    <n v="18"/>
    <s v="Juzgado De Garantía De Quilpue"/>
    <s v="Violación De Menor De 14 Años"/>
    <n v="477"/>
    <n v="0"/>
    <n v="0"/>
    <n v="1"/>
    <n v="2"/>
    <n v="1"/>
    <n v="2"/>
    <n v="0"/>
    <n v="0"/>
    <n v="0"/>
    <n v="2"/>
    <n v="0"/>
    <n v="0"/>
    <n v="1"/>
    <n v="0"/>
    <n v="0"/>
    <n v="1"/>
    <n v="1"/>
    <n v="2"/>
    <n v="0"/>
    <n v="0"/>
    <n v="0"/>
    <n v="0"/>
    <n v="0"/>
    <n v="0"/>
    <n v="0"/>
    <n v="1"/>
    <n v="1"/>
    <n v="1"/>
    <n v="0"/>
    <n v="1"/>
    <n v="0"/>
    <n v="0"/>
    <n v="0"/>
    <n v="1"/>
    <n v="1"/>
    <n v="0"/>
    <n v="1"/>
    <n v="4"/>
    <n v="0"/>
    <n v="0"/>
    <n v="0"/>
    <n v="1"/>
    <n v="0"/>
    <n v="0"/>
    <n v="1"/>
    <n v="1"/>
    <n v="0"/>
    <n v="2"/>
    <n v="0"/>
    <n v="0"/>
    <n v="0"/>
    <n v="0"/>
    <n v="0"/>
  </r>
  <r>
    <n v="5"/>
    <x v="4"/>
    <n v="270105002"/>
    <n v="270105"/>
    <s v="Delitos Contra la Vida, Integridad o Dignidad Personal"/>
    <x v="1"/>
    <n v="19"/>
    <s v="Juzgado De Garantía De San Felipe"/>
    <s v="Aborto Consentido Causales No Reguladas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8">
  <r>
    <n v="1"/>
    <s v="Tarapacá"/>
    <n v="270105001"/>
    <n v="270105"/>
    <s v="Delitos Contra la Vida, Integridad o Dignidad Personal"/>
    <s v="Aborto Cometido Por Facultativo Por Causales No Reguladas"/>
    <x v="0"/>
    <x v="0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"/>
    <s v="Tarapacá"/>
    <n v="270105002"/>
    <n v="270105"/>
    <s v="Delitos Contra la Vida, Integridad o Dignidad Personal"/>
    <s v="Aborto Consentido Causales No Reguladas"/>
    <x v="0"/>
    <x v="0"/>
    <s v="Aborto Consentido Causales No Reguladas"/>
    <n v="8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n v="270105003"/>
    <n v="270105"/>
    <s v="Delitos Contra la Vida, Integridad o Dignidad Personal"/>
    <s v="Aborto Sin Consentimiento"/>
    <x v="0"/>
    <x v="0"/>
    <s v="Aborto Sin Consentimiento"/>
    <n v="9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"/>
    <s v="Tarapacá"/>
    <n v="270102003"/>
    <n v="270102"/>
    <s v="Delitos Sexuales"/>
    <s v="Abuso Sexual (Sólo Crimen)"/>
    <x v="0"/>
    <x v="0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n v="270102004"/>
    <n v="270102"/>
    <s v="Delitos Sexuales"/>
    <s v="Abuso Sexual Adulto"/>
    <x v="0"/>
    <x v="0"/>
    <s v="Abuso Sexual Adulto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n v="270102005"/>
    <n v="270102"/>
    <s v="Delitos Sexuales"/>
    <s v="Abuso Sexual Calificado c/Introduccion Objetos O Uso Animal"/>
    <x v="0"/>
    <x v="0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n v="270102006"/>
    <n v="270102"/>
    <s v="Delitos Sexuales"/>
    <s v="Abuso Sexual Con Contacto De Menor De 14 Años"/>
    <x v="0"/>
    <x v="0"/>
    <s v="Abuso Sexual Con Contacto De Menor De 14 Años"/>
    <n v="15"/>
    <n v="12"/>
    <n v="1"/>
    <n v="5"/>
    <n v="4"/>
    <n v="2"/>
    <n v="8"/>
    <n v="6"/>
    <n v="3"/>
    <n v="6"/>
    <n v="2"/>
    <n v="1"/>
    <n v="6"/>
    <n v="1"/>
    <n v="0"/>
    <n v="2"/>
    <n v="3"/>
    <n v="4"/>
    <n v="4"/>
    <n v="2"/>
    <n v="1"/>
    <n v="3"/>
    <n v="2"/>
    <n v="5"/>
    <n v="2"/>
    <n v="8"/>
    <n v="1"/>
    <n v="3"/>
    <n v="2"/>
    <n v="1"/>
    <n v="3"/>
    <n v="2"/>
    <n v="2"/>
    <n v="0"/>
    <n v="3"/>
    <n v="0"/>
    <n v="2"/>
    <n v="0"/>
    <n v="2"/>
    <n v="2"/>
    <n v="1"/>
    <n v="3"/>
    <n v="3"/>
    <n v="2"/>
    <n v="1"/>
    <n v="1"/>
    <n v="4"/>
    <n v="2"/>
    <n v="4"/>
    <n v="2"/>
    <n v="2"/>
    <n v="0"/>
    <n v="2"/>
    <n v="3"/>
    <n v="1"/>
    <n v="3"/>
    <n v="0"/>
    <n v="2"/>
    <n v="4"/>
    <n v="2"/>
    <n v="1"/>
    <n v="4"/>
    <n v="1"/>
    <n v="0"/>
    <n v="1"/>
    <n v="0"/>
    <n v="1"/>
    <n v="3"/>
    <n v="5"/>
    <n v="2"/>
    <n v="3"/>
    <n v="0"/>
    <n v="4"/>
    <n v="0"/>
    <n v="4"/>
    <n v="3"/>
    <n v="1"/>
    <n v="1"/>
    <n v="3"/>
    <n v="3"/>
    <n v="1"/>
    <n v="2"/>
    <n v="2"/>
    <n v="3"/>
    <n v="1"/>
  </r>
  <r>
    <n v="1"/>
    <s v="Tarapacá"/>
    <n v="270102007"/>
    <n v="270102"/>
    <s v="Delitos Sexuales"/>
    <s v="Abuso Sexual De 14 Años A Menor De 18 Años Con Circunstancia Estupro"/>
    <x v="0"/>
    <x v="0"/>
    <s v="Abuso Sexual De 14 Años A Menor De 18 Años Con Circunstancia Estupro"/>
    <n v="16"/>
    <n v="0"/>
    <n v="0"/>
    <n v="1"/>
    <n v="3"/>
    <n v="0"/>
    <n v="0"/>
    <n v="0"/>
    <n v="2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1"/>
    <n v="1"/>
    <n v="0"/>
    <n v="2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0"/>
    <n v="1"/>
    <n v="1"/>
    <n v="0"/>
    <n v="0"/>
    <n v="0"/>
    <n v="1"/>
    <n v="0"/>
    <n v="0"/>
  </r>
  <r>
    <n v="1"/>
    <s v="Tarapacá"/>
    <n v="270102008"/>
    <n v="270102"/>
    <s v="Delitos Sexuales"/>
    <s v="Abuso Sexual De Mayor De 14 (Con Circunstancias De Violación)"/>
    <x v="0"/>
    <x v="0"/>
    <s v="Abuso Sexual De Mayor De 14 (Con Circunstancias De Violación)"/>
    <n v="17"/>
    <n v="0"/>
    <n v="0"/>
    <n v="0"/>
    <n v="1"/>
    <n v="0"/>
    <n v="1"/>
    <n v="1"/>
    <n v="2"/>
    <n v="0"/>
    <n v="0"/>
    <n v="0"/>
    <n v="0"/>
    <n v="0"/>
    <n v="0"/>
    <n v="0"/>
    <n v="2"/>
    <n v="0"/>
    <n v="1"/>
    <n v="0"/>
    <n v="2"/>
    <n v="0"/>
    <n v="2"/>
    <n v="0"/>
    <n v="1"/>
    <n v="3"/>
    <n v="0"/>
    <n v="3"/>
    <n v="0"/>
    <n v="0"/>
    <n v="0"/>
    <n v="2"/>
    <n v="2"/>
    <n v="0"/>
    <n v="2"/>
    <n v="0"/>
    <n v="0"/>
    <n v="2"/>
    <n v="1"/>
    <n v="0"/>
    <n v="0"/>
    <n v="2"/>
    <n v="1"/>
    <n v="2"/>
    <n v="1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0"/>
    <n v="2"/>
    <n v="2"/>
    <n v="0"/>
    <n v="1"/>
    <n v="2"/>
    <n v="1"/>
    <n v="1"/>
    <n v="1"/>
    <n v="0"/>
    <n v="1"/>
    <n v="1"/>
    <n v="0"/>
    <n v="0"/>
    <n v="1"/>
    <n v="0"/>
    <n v="0"/>
    <n v="2"/>
    <n v="0"/>
    <n v="2"/>
    <n v="0"/>
  </r>
  <r>
    <n v="1"/>
    <s v="Tarapacá"/>
    <n v="270102009"/>
    <n v="270102"/>
    <s v="Delitos Sexuales"/>
    <s v="Abuso Sexual Mayor 14 /Sorpresa Sin Consentimiento"/>
    <x v="0"/>
    <x v="0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"/>
    <s v="Tarapacá"/>
    <n v="270102010"/>
    <n v="270102"/>
    <s v="Delitos Sexuales"/>
    <s v="Abuso Sexual Sin Contacto"/>
    <x v="0"/>
    <x v="0"/>
    <s v="Abuso Sexual Sin Contacto"/>
    <n v="19"/>
    <n v="1"/>
    <n v="0"/>
    <n v="1"/>
    <n v="1"/>
    <n v="0"/>
    <n v="1"/>
    <n v="1"/>
    <n v="2"/>
    <n v="2"/>
    <n v="1"/>
    <n v="1"/>
    <n v="2"/>
    <n v="1"/>
    <n v="0"/>
    <n v="1"/>
    <n v="4"/>
    <n v="1"/>
    <n v="2"/>
    <n v="3"/>
    <n v="0"/>
    <n v="2"/>
    <n v="0"/>
    <n v="2"/>
    <n v="1"/>
    <n v="1"/>
    <n v="0"/>
    <n v="1"/>
    <n v="1"/>
    <n v="1"/>
    <n v="3"/>
    <n v="1"/>
    <n v="0"/>
    <n v="0"/>
    <n v="1"/>
    <n v="1"/>
    <n v="1"/>
    <n v="1"/>
    <n v="7"/>
    <n v="3"/>
    <n v="1"/>
    <n v="4"/>
    <n v="1"/>
    <n v="2"/>
    <n v="0"/>
    <n v="0"/>
    <n v="11"/>
    <n v="2"/>
    <n v="3"/>
    <n v="3"/>
    <n v="1"/>
    <n v="0"/>
    <n v="4"/>
    <n v="2"/>
    <n v="2"/>
    <n v="0"/>
    <n v="1"/>
    <n v="0"/>
    <n v="2"/>
    <n v="2"/>
    <n v="1"/>
    <n v="0"/>
    <n v="2"/>
    <n v="3"/>
    <n v="3"/>
    <n v="1"/>
    <n v="1"/>
    <n v="5"/>
    <n v="0"/>
    <n v="0"/>
    <n v="4"/>
    <n v="1"/>
    <n v="2"/>
    <n v="0"/>
    <n v="4"/>
    <n v="2"/>
    <n v="1"/>
    <n v="1"/>
    <n v="2"/>
    <n v="5"/>
    <n v="1"/>
    <n v="5"/>
    <n v="2"/>
    <n v="5"/>
    <n v="3"/>
  </r>
  <r>
    <n v="1"/>
    <s v="Tarapacá"/>
    <n v="270102011"/>
    <n v="270102"/>
    <s v="Delitos Sexuales"/>
    <s v="Delitos De Signifación Sexual"/>
    <x v="0"/>
    <x v="0"/>
    <s v="Delitos De Signifación Sexual"/>
    <n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n v="270102001"/>
    <n v="270102"/>
    <s v="Delitos Sexuales"/>
    <s v="Estupro"/>
    <x v="0"/>
    <x v="0"/>
    <s v="Estupro"/>
    <n v="176"/>
    <n v="1"/>
    <n v="0"/>
    <n v="0"/>
    <n v="0"/>
    <n v="0"/>
    <n v="0"/>
    <n v="0"/>
    <n v="0"/>
    <n v="1"/>
    <n v="0"/>
    <n v="1"/>
    <n v="0"/>
    <n v="2"/>
    <n v="1"/>
    <n v="0"/>
    <n v="1"/>
    <n v="0"/>
    <n v="0"/>
    <n v="1"/>
    <n v="0"/>
    <n v="0"/>
    <n v="0"/>
    <n v="0"/>
    <n v="0"/>
    <n v="0"/>
    <n v="1"/>
    <n v="0"/>
    <n v="0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</r>
  <r>
    <n v="1"/>
    <s v="Tarapacá"/>
    <n v="270103002"/>
    <n v="270103"/>
    <s v="Delitos Violentos"/>
    <s v="Femicidio Intimo"/>
    <x v="0"/>
    <x v="0"/>
    <s v="Femicidio Intimo"/>
    <n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2"/>
    <n v="0"/>
    <n v="0"/>
    <n v="0"/>
  </r>
  <r>
    <n v="1"/>
    <s v="Tarapacá"/>
    <n v="270104001"/>
    <n v="270104"/>
    <s v="Delitos Contra el Estado Civil y la Familia"/>
    <s v="Maltrato Habitual (Violencia Intrafamiliar)"/>
    <x v="0"/>
    <x v="0"/>
    <s v="Maltrato Habitual (Violencia Intrafamiliar)"/>
    <n v="298"/>
    <n v="2"/>
    <n v="14"/>
    <n v="3"/>
    <n v="10"/>
    <n v="1"/>
    <n v="7"/>
    <n v="7"/>
    <n v="0"/>
    <n v="3"/>
    <n v="0"/>
    <n v="1"/>
    <n v="4"/>
    <n v="4"/>
    <n v="3"/>
    <n v="3"/>
    <n v="2"/>
    <n v="1"/>
    <n v="1"/>
    <n v="2"/>
    <n v="3"/>
    <n v="0"/>
    <n v="2"/>
    <n v="6"/>
    <n v="1"/>
    <n v="1"/>
    <n v="1"/>
    <n v="0"/>
    <n v="3"/>
    <n v="1"/>
    <n v="1"/>
    <n v="0"/>
    <n v="1"/>
    <n v="0"/>
    <n v="1"/>
    <n v="0"/>
    <n v="0"/>
    <n v="0"/>
    <n v="1"/>
    <n v="0"/>
    <n v="1"/>
    <n v="2"/>
    <n v="1"/>
    <n v="1"/>
    <n v="1"/>
    <n v="1"/>
    <n v="0"/>
    <n v="0"/>
    <n v="0"/>
    <n v="0"/>
    <n v="1"/>
    <n v="2"/>
    <n v="0"/>
    <n v="0"/>
    <n v="0"/>
    <n v="1"/>
    <n v="1"/>
    <n v="0"/>
    <n v="0"/>
    <n v="2"/>
    <n v="0"/>
    <n v="0"/>
    <n v="1"/>
    <n v="0"/>
    <n v="1"/>
    <n v="0"/>
    <n v="1"/>
    <n v="1"/>
    <n v="0"/>
    <n v="0"/>
    <n v="1"/>
    <n v="0"/>
    <n v="0"/>
    <n v="2"/>
    <n v="0"/>
    <n v="1"/>
    <n v="1"/>
    <n v="1"/>
    <n v="1"/>
    <n v="0"/>
    <n v="0"/>
    <n v="0"/>
    <n v="1"/>
    <n v="2"/>
    <n v="2"/>
  </r>
  <r>
    <n v="1"/>
    <s v="Tarapacá"/>
    <n v="270102014"/>
    <n v="270102"/>
    <s v="Delitos Sexuales"/>
    <s v="Violación De Mayor De 14 Años"/>
    <x v="0"/>
    <x v="0"/>
    <s v="Violación De Mayor De 14 Años"/>
    <n v="476"/>
    <n v="2"/>
    <n v="2"/>
    <n v="0"/>
    <n v="0"/>
    <n v="0"/>
    <n v="1"/>
    <n v="1"/>
    <n v="1"/>
    <n v="1"/>
    <n v="1"/>
    <n v="2"/>
    <n v="0"/>
    <n v="1"/>
    <n v="1"/>
    <n v="0"/>
    <n v="0"/>
    <n v="2"/>
    <n v="4"/>
    <n v="0"/>
    <n v="0"/>
    <n v="0"/>
    <n v="0"/>
    <n v="0"/>
    <n v="1"/>
    <n v="3"/>
    <n v="2"/>
    <n v="0"/>
    <n v="0"/>
    <n v="2"/>
    <n v="1"/>
    <n v="3"/>
    <n v="0"/>
    <n v="1"/>
    <n v="2"/>
    <n v="0"/>
    <n v="1"/>
    <n v="0"/>
    <n v="2"/>
    <n v="0"/>
    <n v="0"/>
    <n v="0"/>
    <n v="1"/>
    <n v="1"/>
    <n v="0"/>
    <n v="0"/>
    <n v="2"/>
    <n v="1"/>
    <n v="0"/>
    <n v="0"/>
    <n v="0"/>
    <n v="0"/>
    <n v="1"/>
    <n v="1"/>
    <n v="0"/>
    <n v="0"/>
    <n v="0"/>
    <n v="0"/>
    <n v="1"/>
    <n v="0"/>
    <n v="0"/>
    <n v="0"/>
    <n v="1"/>
    <n v="1"/>
    <n v="2"/>
    <n v="2"/>
    <n v="0"/>
    <n v="1"/>
    <n v="1"/>
    <n v="1"/>
    <n v="0"/>
    <n v="1"/>
    <n v="0"/>
    <n v="0"/>
    <n v="0"/>
    <n v="1"/>
    <n v="1"/>
    <n v="0"/>
    <n v="0"/>
    <n v="1"/>
    <n v="0"/>
    <n v="1"/>
    <n v="0"/>
    <n v="1"/>
    <n v="0"/>
  </r>
  <r>
    <n v="1"/>
    <s v="Tarapacá"/>
    <n v="270102015"/>
    <n v="270102"/>
    <s v="Delitos Sexuales"/>
    <s v="Violación De Menor De 14 Años"/>
    <x v="0"/>
    <x v="0"/>
    <s v="Violación De Menor De 14 Años"/>
    <n v="477"/>
    <n v="3"/>
    <n v="1"/>
    <n v="1"/>
    <n v="2"/>
    <n v="2"/>
    <n v="2"/>
    <n v="4"/>
    <n v="0"/>
    <n v="5"/>
    <n v="1"/>
    <n v="1"/>
    <n v="0"/>
    <n v="2"/>
    <n v="0"/>
    <n v="0"/>
    <n v="3"/>
    <n v="2"/>
    <n v="3"/>
    <n v="2"/>
    <n v="0"/>
    <n v="0"/>
    <n v="1"/>
    <n v="1"/>
    <n v="1"/>
    <n v="2"/>
    <n v="1"/>
    <n v="0"/>
    <n v="1"/>
    <n v="2"/>
    <n v="0"/>
    <n v="3"/>
    <n v="0"/>
    <n v="4"/>
    <n v="3"/>
    <n v="2"/>
    <n v="2"/>
    <n v="1"/>
    <n v="1"/>
    <n v="0"/>
    <n v="1"/>
    <n v="0"/>
    <n v="3"/>
    <n v="0"/>
    <n v="0"/>
    <n v="0"/>
    <n v="2"/>
    <n v="1"/>
    <n v="3"/>
    <n v="0"/>
    <n v="0"/>
    <n v="0"/>
    <n v="0"/>
    <n v="2"/>
    <n v="0"/>
    <n v="0"/>
    <n v="1"/>
    <n v="2"/>
    <n v="2"/>
    <n v="2"/>
    <n v="0"/>
    <n v="0"/>
    <n v="0"/>
    <n v="0"/>
    <n v="2"/>
    <n v="0"/>
    <n v="1"/>
    <n v="1"/>
    <n v="0"/>
    <n v="2"/>
    <n v="0"/>
    <n v="0"/>
    <n v="1"/>
    <n v="0"/>
    <n v="0"/>
    <n v="2"/>
    <n v="0"/>
    <n v="1"/>
    <n v="1"/>
    <n v="0"/>
    <n v="0"/>
    <n v="2"/>
    <n v="0"/>
    <n v="0"/>
    <n v="0"/>
  </r>
  <r>
    <n v="2"/>
    <s v="Antofagasta"/>
    <n v="270105002"/>
    <n v="270105"/>
    <s v="Delitos Contra la Vida, Integridad o Dignidad Personal"/>
    <s v="Aborto Consentido Causales No Reguladas"/>
    <x v="1"/>
    <x v="1"/>
    <s v="Aborto Consentido Causales No Reguladas"/>
    <n v="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n v="270105003"/>
    <n v="270105"/>
    <s v="Delitos Contra la Vida, Integridad o Dignidad Personal"/>
    <s v="Aborto Sin Consentimiento"/>
    <x v="1"/>
    <x v="1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n v="270102004"/>
    <n v="270102"/>
    <s v="Delitos Sexuales"/>
    <s v="Abuso Sexual Adulto"/>
    <x v="1"/>
    <x v="1"/>
    <s v="Abuso Sexual Adulto"/>
    <n v="1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n v="270102005"/>
    <n v="270102"/>
    <s v="Delitos Sexuales"/>
    <s v="Abuso Sexual Calificado c/Introduccion Objetos O Uso Animal"/>
    <x v="1"/>
    <x v="1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n v="270102006"/>
    <n v="270102"/>
    <s v="Delitos Sexuales"/>
    <s v="Abuso Sexual Con Contacto De Menor De 14 Años"/>
    <x v="1"/>
    <x v="1"/>
    <s v="Abuso Sexual Con Contacto De Menor De 14 Años"/>
    <n v="15"/>
    <n v="2"/>
    <n v="7"/>
    <n v="1"/>
    <n v="6"/>
    <n v="3"/>
    <n v="3"/>
    <n v="4"/>
    <n v="1"/>
    <n v="4"/>
    <n v="2"/>
    <n v="4"/>
    <n v="3"/>
    <n v="8"/>
    <n v="4"/>
    <n v="2"/>
    <n v="2"/>
    <n v="2"/>
    <n v="2"/>
    <n v="1"/>
    <n v="4"/>
    <n v="6"/>
    <n v="1"/>
    <n v="2"/>
    <n v="4"/>
    <n v="2"/>
    <n v="1"/>
    <n v="5"/>
    <n v="4"/>
    <n v="4"/>
    <n v="4"/>
    <n v="2"/>
    <n v="2"/>
    <n v="3"/>
    <n v="4"/>
    <n v="6"/>
    <n v="2"/>
    <n v="4"/>
    <n v="3"/>
    <n v="3"/>
    <n v="2"/>
    <n v="5"/>
    <n v="7"/>
    <n v="3"/>
    <n v="5"/>
    <n v="1"/>
    <n v="2"/>
    <n v="2"/>
    <n v="3"/>
    <n v="5"/>
    <n v="4"/>
    <n v="4"/>
    <n v="9"/>
    <n v="0"/>
    <n v="5"/>
    <n v="2"/>
    <n v="1"/>
    <n v="16"/>
    <n v="3"/>
    <n v="0"/>
    <n v="5"/>
    <n v="6"/>
    <n v="6"/>
    <n v="3"/>
    <n v="6"/>
    <n v="3"/>
    <n v="4"/>
    <n v="6"/>
    <n v="5"/>
    <n v="4"/>
    <n v="3"/>
    <n v="5"/>
    <n v="5"/>
    <n v="7"/>
    <n v="2"/>
    <n v="6"/>
    <n v="4"/>
    <n v="4"/>
    <n v="4"/>
    <n v="0"/>
    <n v="4"/>
    <n v="4"/>
    <n v="5"/>
    <n v="4"/>
    <n v="5"/>
  </r>
  <r>
    <n v="2"/>
    <s v="Antofagasta"/>
    <n v="270102007"/>
    <n v="270102"/>
    <s v="Delitos Sexuales"/>
    <s v="Abuso Sexual De 14 Años A Menor De 18 Años Con Circunstancia Estupro"/>
    <x v="1"/>
    <x v="1"/>
    <s v="Abuso Sexual De 14 Años A Menor De 18 Años Con Circunstancia Estupro"/>
    <n v="16"/>
    <n v="0"/>
    <n v="2"/>
    <n v="0"/>
    <n v="1"/>
    <n v="0"/>
    <n v="1"/>
    <n v="2"/>
    <n v="0"/>
    <n v="1"/>
    <n v="1"/>
    <n v="1"/>
    <n v="0"/>
    <n v="0"/>
    <n v="1"/>
    <n v="1"/>
    <n v="1"/>
    <n v="0"/>
    <n v="0"/>
    <n v="1"/>
    <n v="0"/>
    <n v="1"/>
    <n v="0"/>
    <n v="0"/>
    <n v="0"/>
    <n v="0"/>
    <n v="0"/>
    <n v="1"/>
    <n v="1"/>
    <n v="0"/>
    <n v="0"/>
    <n v="2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1"/>
    <n v="1"/>
    <n v="0"/>
    <n v="0"/>
    <n v="1"/>
    <n v="3"/>
    <n v="0"/>
    <n v="0"/>
    <n v="0"/>
    <n v="1"/>
    <n v="6"/>
    <n v="2"/>
    <n v="2"/>
    <n v="0"/>
    <n v="1"/>
    <n v="0"/>
    <n v="3"/>
    <n v="2"/>
    <n v="2"/>
    <n v="4"/>
    <n v="0"/>
    <n v="1"/>
    <n v="0"/>
    <n v="0"/>
    <n v="0"/>
    <n v="0"/>
    <n v="0"/>
    <n v="0"/>
    <n v="0"/>
    <n v="0"/>
    <n v="4"/>
    <n v="4"/>
    <n v="1"/>
  </r>
  <r>
    <n v="2"/>
    <s v="Antofagasta"/>
    <n v="270102008"/>
    <n v="270102"/>
    <s v="Delitos Sexuales"/>
    <s v="Abuso Sexual De Mayor De 14 (Con Circunstancias De Violación)"/>
    <x v="1"/>
    <x v="1"/>
    <s v="Abuso Sexual De Mayor De 14 (Con Circunstancias De Violación)"/>
    <n v="17"/>
    <n v="5"/>
    <n v="1"/>
    <n v="0"/>
    <n v="4"/>
    <n v="3"/>
    <n v="2"/>
    <n v="1"/>
    <n v="5"/>
    <n v="4"/>
    <n v="0"/>
    <n v="1"/>
    <n v="1"/>
    <n v="1"/>
    <n v="0"/>
    <n v="0"/>
    <n v="1"/>
    <n v="0"/>
    <n v="0"/>
    <n v="1"/>
    <n v="1"/>
    <n v="0"/>
    <n v="1"/>
    <n v="1"/>
    <n v="0"/>
    <n v="1"/>
    <n v="1"/>
    <n v="0"/>
    <n v="1"/>
    <n v="3"/>
    <n v="3"/>
    <n v="1"/>
    <n v="2"/>
    <n v="0"/>
    <n v="0"/>
    <n v="0"/>
    <n v="0"/>
    <n v="0"/>
    <n v="1"/>
    <n v="1"/>
    <n v="1"/>
    <n v="3"/>
    <n v="0"/>
    <n v="1"/>
    <n v="0"/>
    <n v="2"/>
    <n v="1"/>
    <n v="0"/>
    <n v="0"/>
    <n v="1"/>
    <n v="1"/>
    <n v="0"/>
    <n v="1"/>
    <n v="0"/>
    <n v="0"/>
    <n v="1"/>
    <n v="2"/>
    <n v="1"/>
    <n v="2"/>
    <n v="1"/>
    <n v="2"/>
    <n v="4"/>
    <n v="3"/>
    <n v="0"/>
    <n v="2"/>
    <n v="3"/>
    <n v="2"/>
    <n v="1"/>
    <n v="1"/>
    <n v="5"/>
    <n v="0"/>
    <n v="2"/>
    <n v="0"/>
    <n v="0"/>
    <n v="1"/>
    <n v="0"/>
    <n v="1"/>
    <n v="3"/>
    <n v="0"/>
    <n v="1"/>
    <n v="1"/>
    <n v="2"/>
    <n v="0"/>
    <n v="0"/>
    <n v="0"/>
  </r>
  <r>
    <n v="2"/>
    <s v="Antofagasta"/>
    <n v="270102009"/>
    <n v="270102"/>
    <s v="Delitos Sexuales"/>
    <s v="Abuso Sexual Mayor 14 /Sorpresa Sin Consentimiento"/>
    <x v="1"/>
    <x v="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"/>
    <n v="2"/>
  </r>
  <r>
    <n v="2"/>
    <s v="Antofagasta"/>
    <n v="270102010"/>
    <n v="270102"/>
    <s v="Delitos Sexuales"/>
    <s v="Abuso Sexual Sin Contacto"/>
    <x v="1"/>
    <x v="1"/>
    <s v="Abuso Sexual Sin Contacto"/>
    <n v="19"/>
    <n v="7"/>
    <n v="4"/>
    <n v="6"/>
    <n v="2"/>
    <n v="1"/>
    <n v="6"/>
    <n v="8"/>
    <n v="3"/>
    <n v="3"/>
    <n v="5"/>
    <n v="4"/>
    <n v="5"/>
    <n v="6"/>
    <n v="2"/>
    <n v="5"/>
    <n v="6"/>
    <n v="3"/>
    <n v="5"/>
    <n v="8"/>
    <n v="2"/>
    <n v="5"/>
    <n v="6"/>
    <n v="4"/>
    <n v="1"/>
    <n v="2"/>
    <n v="2"/>
    <n v="5"/>
    <n v="4"/>
    <n v="3"/>
    <n v="3"/>
    <n v="2"/>
    <n v="5"/>
    <n v="4"/>
    <n v="4"/>
    <n v="4"/>
    <n v="1"/>
    <n v="4"/>
    <n v="2"/>
    <n v="4"/>
    <n v="2"/>
    <n v="3"/>
    <n v="16"/>
    <n v="7"/>
    <n v="4"/>
    <n v="4"/>
    <n v="3"/>
    <n v="2"/>
    <n v="2"/>
    <n v="3"/>
    <n v="3"/>
    <n v="1"/>
    <n v="8"/>
    <n v="5"/>
    <n v="3"/>
    <n v="2"/>
    <n v="2"/>
    <n v="8"/>
    <n v="2"/>
    <n v="6"/>
    <n v="2"/>
    <n v="3"/>
    <n v="1"/>
    <n v="2"/>
    <n v="0"/>
    <n v="0"/>
    <n v="3"/>
    <n v="2"/>
    <n v="0"/>
    <n v="0"/>
    <n v="1"/>
    <n v="1"/>
    <n v="3"/>
    <n v="2"/>
    <n v="2"/>
    <n v="3"/>
    <n v="2"/>
    <n v="0"/>
    <n v="2"/>
    <n v="0"/>
    <n v="0"/>
    <n v="5"/>
    <n v="2"/>
    <n v="2"/>
    <n v="3"/>
  </r>
  <r>
    <n v="2"/>
    <s v="Antofagasta"/>
    <n v="270102016"/>
    <n v="270102"/>
    <s v="Delitos Sexuales"/>
    <s v="Acoso Sexual Lugares Públicos /Libre Acceso Público"/>
    <x v="1"/>
    <x v="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2"/>
    <s v="Antofagasta"/>
    <n v="270102001"/>
    <n v="270102"/>
    <s v="Delitos Sexuales"/>
    <s v="Estupro"/>
    <x v="1"/>
    <x v="1"/>
    <s v="Estupro"/>
    <n v="176"/>
    <n v="0"/>
    <n v="1"/>
    <n v="0"/>
    <n v="0"/>
    <n v="0"/>
    <n v="0"/>
    <n v="0"/>
    <n v="0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2"/>
    <n v="1"/>
    <n v="1"/>
    <n v="0"/>
    <n v="0"/>
    <n v="1"/>
    <n v="1"/>
    <n v="0"/>
    <n v="0"/>
    <n v="0"/>
    <n v="0"/>
    <n v="1"/>
    <n v="0"/>
    <n v="0"/>
    <n v="0"/>
    <n v="0"/>
    <n v="1"/>
    <n v="0"/>
    <n v="0"/>
  </r>
  <r>
    <n v="2"/>
    <s v="Antofagasta"/>
    <n v="270103002"/>
    <n v="270103"/>
    <s v="Delitos Violentos"/>
    <s v="Femicidio Intimo"/>
    <x v="1"/>
    <x v="1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0"/>
    <n v="1"/>
    <n v="0"/>
    <n v="0"/>
    <n v="0"/>
    <n v="0"/>
    <n v="0"/>
    <n v="0"/>
    <n v="1"/>
    <n v="1"/>
    <n v="0"/>
    <n v="2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1"/>
    <n v="1"/>
    <n v="2"/>
    <n v="0"/>
    <n v="0"/>
    <n v="0"/>
  </r>
  <r>
    <n v="2"/>
    <s v="Antofagasta"/>
    <n v="270104001"/>
    <n v="270104"/>
    <s v="Delitos Contra el Estado Civil y la Familia"/>
    <s v="Maltrato Habitual (Violencia Intrafamiliar)"/>
    <x v="1"/>
    <x v="1"/>
    <s v="Maltrato Habitual (Violencia Intrafamiliar)"/>
    <n v="298"/>
    <n v="8"/>
    <n v="12"/>
    <n v="4"/>
    <n v="22"/>
    <n v="4"/>
    <n v="12"/>
    <n v="14"/>
    <n v="18"/>
    <n v="9"/>
    <n v="6"/>
    <n v="9"/>
    <n v="5"/>
    <n v="7"/>
    <n v="9"/>
    <n v="8"/>
    <n v="1"/>
    <n v="1"/>
    <n v="7"/>
    <n v="14"/>
    <n v="5"/>
    <n v="4"/>
    <n v="15"/>
    <n v="11"/>
    <n v="7"/>
    <n v="8"/>
    <n v="8"/>
    <n v="8"/>
    <n v="17"/>
    <n v="12"/>
    <n v="6"/>
    <n v="5"/>
    <n v="2"/>
    <n v="8"/>
    <n v="20"/>
    <n v="6"/>
    <n v="3"/>
    <n v="5"/>
    <n v="10"/>
    <n v="3"/>
    <n v="7"/>
    <n v="3"/>
    <n v="10"/>
    <n v="4"/>
    <n v="11"/>
    <n v="1"/>
    <n v="8"/>
    <n v="10"/>
    <n v="8"/>
    <n v="8"/>
    <n v="12"/>
    <n v="2"/>
    <n v="5"/>
    <n v="5"/>
    <n v="5"/>
    <n v="7"/>
    <n v="5"/>
    <n v="4"/>
    <n v="15"/>
    <n v="15"/>
    <n v="6"/>
    <n v="18"/>
    <n v="1"/>
    <n v="5"/>
    <n v="1"/>
    <n v="1"/>
    <n v="0"/>
    <n v="2"/>
    <n v="2"/>
    <n v="4"/>
    <n v="4"/>
    <n v="3"/>
    <n v="4"/>
    <n v="8"/>
    <n v="7"/>
    <n v="3"/>
    <n v="3"/>
    <n v="4"/>
    <n v="9"/>
    <n v="5"/>
    <n v="6"/>
    <n v="4"/>
    <n v="6"/>
    <n v="5"/>
    <n v="5"/>
  </r>
  <r>
    <n v="2"/>
    <s v="Antofagasta"/>
    <n v="270103003"/>
    <n v="270103"/>
    <s v="Delitos Violentos"/>
    <s v="Secuestro Con Violación"/>
    <x v="1"/>
    <x v="1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"/>
    <s v="Antofagasta"/>
    <n v="270102017"/>
    <n v="270102"/>
    <s v="Delitos Sexuales"/>
    <s v="Violación Con Homicidio O Femicidio"/>
    <x v="1"/>
    <x v="1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n v="270102014"/>
    <n v="270102"/>
    <s v="Delitos Sexuales"/>
    <s v="Violación De Mayor De 14 Años"/>
    <x v="1"/>
    <x v="1"/>
    <s v="Violación De Mayor De 14 Años"/>
    <n v="476"/>
    <n v="0"/>
    <n v="1"/>
    <n v="1"/>
    <n v="1"/>
    <n v="1"/>
    <n v="0"/>
    <n v="0"/>
    <n v="0"/>
    <n v="1"/>
    <n v="2"/>
    <n v="0"/>
    <n v="3"/>
    <n v="0"/>
    <n v="1"/>
    <n v="2"/>
    <n v="0"/>
    <n v="0"/>
    <n v="0"/>
    <n v="0"/>
    <n v="2"/>
    <n v="2"/>
    <n v="2"/>
    <n v="4"/>
    <n v="2"/>
    <n v="1"/>
    <n v="1"/>
    <n v="1"/>
    <n v="3"/>
    <n v="1"/>
    <n v="3"/>
    <n v="0"/>
    <n v="3"/>
    <n v="1"/>
    <n v="0"/>
    <n v="0"/>
    <n v="0"/>
    <n v="2"/>
    <n v="4"/>
    <n v="1"/>
    <n v="1"/>
    <n v="0"/>
    <n v="1"/>
    <n v="1"/>
    <n v="1"/>
    <n v="4"/>
    <n v="0"/>
    <n v="2"/>
    <n v="2"/>
    <n v="2"/>
    <n v="0"/>
    <n v="1"/>
    <n v="0"/>
    <n v="2"/>
    <n v="1"/>
    <n v="1"/>
    <n v="1"/>
    <n v="2"/>
    <n v="2"/>
    <n v="1"/>
    <n v="1"/>
    <n v="2"/>
    <n v="1"/>
    <n v="3"/>
    <n v="2"/>
    <n v="0"/>
    <n v="1"/>
    <n v="1"/>
    <n v="2"/>
    <n v="0"/>
    <n v="3"/>
    <n v="1"/>
    <n v="2"/>
    <n v="4"/>
    <n v="2"/>
    <n v="2"/>
    <n v="1"/>
    <n v="1"/>
    <n v="1"/>
    <n v="4"/>
    <n v="3"/>
    <n v="2"/>
    <n v="1"/>
    <n v="3"/>
    <n v="1"/>
  </r>
  <r>
    <n v="2"/>
    <s v="Antofagasta"/>
    <n v="270102015"/>
    <n v="270102"/>
    <s v="Delitos Sexuales"/>
    <s v="Violación De Menor De 14 Años"/>
    <x v="1"/>
    <x v="1"/>
    <s v="Violación De Menor De 14 Años"/>
    <n v="477"/>
    <n v="0"/>
    <n v="4"/>
    <n v="1"/>
    <n v="2"/>
    <n v="0"/>
    <n v="0"/>
    <n v="5"/>
    <n v="0"/>
    <n v="4"/>
    <n v="0"/>
    <n v="1"/>
    <n v="1"/>
    <n v="2"/>
    <n v="1"/>
    <n v="4"/>
    <n v="0"/>
    <n v="0"/>
    <n v="2"/>
    <n v="0"/>
    <n v="2"/>
    <n v="1"/>
    <n v="1"/>
    <n v="2"/>
    <n v="0"/>
    <n v="0"/>
    <n v="2"/>
    <n v="4"/>
    <n v="2"/>
    <n v="0"/>
    <n v="1"/>
    <n v="0"/>
    <n v="1"/>
    <n v="1"/>
    <n v="3"/>
    <n v="1"/>
    <n v="1"/>
    <n v="4"/>
    <n v="1"/>
    <n v="1"/>
    <n v="0"/>
    <n v="5"/>
    <n v="8"/>
    <n v="0"/>
    <n v="4"/>
    <n v="2"/>
    <n v="0"/>
    <n v="1"/>
    <n v="2"/>
    <n v="1"/>
    <n v="4"/>
    <n v="0"/>
    <n v="5"/>
    <n v="0"/>
    <n v="1"/>
    <n v="2"/>
    <n v="3"/>
    <n v="4"/>
    <n v="0"/>
    <n v="3"/>
    <n v="1"/>
    <n v="5"/>
    <n v="3"/>
    <n v="2"/>
    <n v="3"/>
    <n v="1"/>
    <n v="1"/>
    <n v="2"/>
    <n v="0"/>
    <n v="2"/>
    <n v="1"/>
    <n v="3"/>
    <n v="0"/>
    <n v="2"/>
    <n v="2"/>
    <n v="1"/>
    <n v="1"/>
    <n v="1"/>
    <n v="1"/>
    <n v="0"/>
    <n v="0"/>
    <n v="2"/>
    <n v="1"/>
    <n v="0"/>
    <n v="4"/>
  </r>
  <r>
    <n v="2"/>
    <s v="Antofagasta"/>
    <n v="270105001"/>
    <n v="270105"/>
    <s v="Delitos Contra la Vida, Integridad o Dignidad Personal"/>
    <s v="Aborto Cometido Por Facultativo Por Causales No Reguladas"/>
    <x v="2"/>
    <x v="2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n v="270105002"/>
    <n v="270105"/>
    <s v="Delitos Contra la Vida, Integridad o Dignidad Personal"/>
    <s v="Aborto Consentido Causales No Reguladas"/>
    <x v="2"/>
    <x v="2"/>
    <s v="Aborto Consentido Causales No Reguladas"/>
    <n v="8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n v="2"/>
    <s v="Antofagasta"/>
    <n v="270105003"/>
    <n v="270105"/>
    <s v="Delitos Contra la Vida, Integridad o Dignidad Personal"/>
    <s v="Aborto Sin Consentimiento"/>
    <x v="2"/>
    <x v="2"/>
    <s v="Aborto Sin Consentimiento"/>
    <n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n v="270102005"/>
    <n v="270102"/>
    <s v="Delitos Sexuales"/>
    <s v="Abuso Sexual Calificado c/Introduccion Objetos O Uso Animal"/>
    <x v="2"/>
    <x v="2"/>
    <s v="Abuso Sexual Calificado c/Introduccion Objetos O Uso Animal"/>
    <n v="1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n v="270102006"/>
    <n v="270102"/>
    <s v="Delitos Sexuales"/>
    <s v="Abuso Sexual Con Contacto De Menor De 14 Años"/>
    <x v="2"/>
    <x v="2"/>
    <s v="Abuso Sexual Con Contacto De Menor De 14 Años"/>
    <n v="15"/>
    <n v="1"/>
    <n v="0"/>
    <n v="4"/>
    <n v="4"/>
    <n v="1"/>
    <n v="3"/>
    <n v="4"/>
    <n v="2"/>
    <n v="2"/>
    <n v="1"/>
    <n v="1"/>
    <n v="1"/>
    <n v="4"/>
    <n v="2"/>
    <n v="2"/>
    <n v="0"/>
    <n v="2"/>
    <n v="3"/>
    <n v="4"/>
    <n v="1"/>
    <n v="1"/>
    <n v="4"/>
    <n v="2"/>
    <n v="3"/>
    <n v="2"/>
    <n v="0"/>
    <n v="2"/>
    <n v="2"/>
    <n v="4"/>
    <n v="2"/>
    <n v="1"/>
    <n v="1"/>
    <n v="0"/>
    <n v="1"/>
    <n v="0"/>
    <n v="0"/>
    <n v="3"/>
    <n v="2"/>
    <n v="2"/>
    <n v="2"/>
    <n v="0"/>
    <n v="0"/>
    <n v="1"/>
    <n v="1"/>
    <n v="3"/>
    <n v="4"/>
    <n v="1"/>
    <n v="2"/>
    <n v="2"/>
    <n v="1"/>
    <n v="7"/>
    <n v="0"/>
    <n v="4"/>
    <n v="4"/>
    <n v="2"/>
    <n v="3"/>
    <n v="3"/>
    <n v="5"/>
    <n v="2"/>
    <n v="5"/>
    <n v="3"/>
    <n v="1"/>
    <n v="5"/>
    <n v="6"/>
    <n v="3"/>
    <n v="2"/>
    <n v="5"/>
    <n v="4"/>
    <n v="3"/>
    <n v="5"/>
    <n v="4"/>
    <n v="2"/>
    <n v="2"/>
    <n v="5"/>
    <n v="7"/>
    <n v="5"/>
    <n v="0"/>
    <n v="2"/>
    <n v="5"/>
    <n v="4"/>
    <n v="4"/>
    <n v="4"/>
    <n v="2"/>
    <n v="2"/>
  </r>
  <r>
    <n v="2"/>
    <s v="Antofagasta"/>
    <n v="270102007"/>
    <n v="270102"/>
    <s v="Delitos Sexuales"/>
    <s v="Abuso Sexual De 14 Años A Menor De 18 Años Con Circunstancia Estupro"/>
    <x v="2"/>
    <x v="2"/>
    <s v="Abuso Sexual De 14 Años A Menor De 18 Años Con Circunstancia Estupro"/>
    <n v="16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2"/>
    <n v="1"/>
    <n v="0"/>
    <n v="1"/>
    <n v="1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2"/>
    <n v="0"/>
    <n v="0"/>
    <n v="0"/>
    <n v="0"/>
    <n v="0"/>
    <n v="0"/>
    <n v="1"/>
    <n v="1"/>
    <n v="1"/>
    <n v="0"/>
    <n v="2"/>
    <n v="0"/>
    <n v="0"/>
    <n v="0"/>
    <n v="2"/>
    <n v="1"/>
    <n v="1"/>
    <n v="1"/>
    <n v="0"/>
    <n v="0"/>
    <n v="0"/>
    <n v="4"/>
    <n v="1"/>
    <n v="1"/>
    <n v="0"/>
    <n v="0"/>
    <n v="0"/>
    <n v="0"/>
    <n v="4"/>
    <n v="0"/>
    <n v="1"/>
    <n v="1"/>
    <n v="0"/>
    <n v="1"/>
    <n v="1"/>
    <n v="1"/>
    <n v="1"/>
    <n v="3"/>
    <n v="1"/>
  </r>
  <r>
    <n v="2"/>
    <s v="Antofagasta"/>
    <n v="270102008"/>
    <n v="270102"/>
    <s v="Delitos Sexuales"/>
    <s v="Abuso Sexual De Mayor De 14 (Con Circunstancias De Violación)"/>
    <x v="2"/>
    <x v="2"/>
    <s v="Abuso Sexual De Mayor De 14 (Con Circunstancias De Violación)"/>
    <n v="17"/>
    <n v="1"/>
    <n v="2"/>
    <n v="1"/>
    <n v="1"/>
    <n v="0"/>
    <n v="0"/>
    <n v="0"/>
    <n v="2"/>
    <n v="0"/>
    <n v="0"/>
    <n v="1"/>
    <n v="0"/>
    <n v="0"/>
    <n v="0"/>
    <n v="0"/>
    <n v="1"/>
    <n v="0"/>
    <n v="0"/>
    <n v="0"/>
    <n v="1"/>
    <n v="0"/>
    <n v="1"/>
    <n v="1"/>
    <n v="0"/>
    <n v="0"/>
    <n v="1"/>
    <n v="0"/>
    <n v="0"/>
    <n v="0"/>
    <n v="0"/>
    <n v="1"/>
    <n v="0"/>
    <n v="0"/>
    <n v="1"/>
    <n v="0"/>
    <n v="0"/>
    <n v="0"/>
    <n v="0"/>
    <n v="0"/>
    <n v="1"/>
    <n v="2"/>
    <n v="0"/>
    <n v="2"/>
    <n v="0"/>
    <n v="2"/>
    <n v="0"/>
    <n v="2"/>
    <n v="0"/>
    <n v="0"/>
    <n v="1"/>
    <n v="1"/>
    <n v="2"/>
    <n v="0"/>
    <n v="1"/>
    <n v="1"/>
    <n v="1"/>
    <n v="0"/>
    <n v="0"/>
    <n v="4"/>
    <n v="1"/>
    <n v="1"/>
    <n v="0"/>
    <n v="0"/>
    <n v="1"/>
    <n v="1"/>
    <n v="0"/>
    <n v="4"/>
    <n v="1"/>
    <n v="0"/>
    <n v="1"/>
    <n v="0"/>
    <n v="1"/>
    <n v="0"/>
    <n v="1"/>
    <n v="2"/>
    <n v="1"/>
    <n v="3"/>
    <n v="1"/>
    <n v="3"/>
    <n v="0"/>
    <n v="2"/>
    <n v="2"/>
    <n v="3"/>
    <n v="0"/>
  </r>
  <r>
    <n v="2"/>
    <s v="Antofagasta"/>
    <n v="270102009"/>
    <n v="270102"/>
    <s v="Delitos Sexuales"/>
    <s v="Abuso Sexual Mayor 14 /Sorpresa Sin Consentimiento"/>
    <x v="2"/>
    <x v="2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</r>
  <r>
    <n v="2"/>
    <s v="Antofagasta"/>
    <n v="270102010"/>
    <n v="270102"/>
    <s v="Delitos Sexuales"/>
    <s v="Abuso Sexual Sin Contacto"/>
    <x v="2"/>
    <x v="2"/>
    <s v="Abuso Sexual Sin Contacto"/>
    <n v="19"/>
    <n v="1"/>
    <n v="2"/>
    <n v="4"/>
    <n v="4"/>
    <n v="2"/>
    <n v="1"/>
    <n v="0"/>
    <n v="2"/>
    <n v="1"/>
    <n v="3"/>
    <n v="1"/>
    <n v="0"/>
    <n v="4"/>
    <n v="4"/>
    <n v="1"/>
    <n v="3"/>
    <n v="2"/>
    <n v="1"/>
    <n v="2"/>
    <n v="7"/>
    <n v="1"/>
    <n v="1"/>
    <n v="2"/>
    <n v="1"/>
    <n v="2"/>
    <n v="3"/>
    <n v="1"/>
    <n v="2"/>
    <n v="6"/>
    <n v="3"/>
    <n v="2"/>
    <n v="0"/>
    <n v="1"/>
    <n v="3"/>
    <n v="1"/>
    <n v="3"/>
    <n v="5"/>
    <n v="0"/>
    <n v="2"/>
    <n v="3"/>
    <n v="2"/>
    <n v="2"/>
    <n v="2"/>
    <n v="4"/>
    <n v="1"/>
    <n v="0"/>
    <n v="5"/>
    <n v="2"/>
    <n v="2"/>
    <n v="0"/>
    <n v="4"/>
    <n v="1"/>
    <n v="7"/>
    <n v="8"/>
    <n v="0"/>
    <n v="1"/>
    <n v="3"/>
    <n v="4"/>
    <n v="2"/>
    <n v="2"/>
    <n v="1"/>
    <n v="1"/>
    <n v="2"/>
    <n v="1"/>
    <n v="5"/>
    <n v="1"/>
    <n v="0"/>
    <n v="0"/>
    <n v="1"/>
    <n v="3"/>
    <n v="0"/>
    <n v="1"/>
    <n v="0"/>
    <n v="3"/>
    <n v="2"/>
    <n v="3"/>
    <n v="0"/>
    <n v="0"/>
    <n v="1"/>
    <n v="0"/>
    <n v="0"/>
    <n v="1"/>
    <n v="2"/>
    <n v="0"/>
  </r>
  <r>
    <n v="2"/>
    <s v="Antofagasta"/>
    <n v="270102016"/>
    <n v="270102"/>
    <s v="Delitos Sexuales"/>
    <s v="Acoso Sexual Lugares Públicos /Libre Acceso Público"/>
    <x v="2"/>
    <x v="2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2"/>
    <s v="Antofagasta"/>
    <n v="270102001"/>
    <n v="270102"/>
    <s v="Delitos Sexuales"/>
    <s v="Estupro"/>
    <x v="2"/>
    <x v="2"/>
    <s v="Estupro"/>
    <n v="176"/>
    <n v="0"/>
    <n v="0"/>
    <n v="4"/>
    <n v="3"/>
    <n v="3"/>
    <n v="0"/>
    <n v="0"/>
    <n v="0"/>
    <n v="11"/>
    <n v="0"/>
    <n v="3"/>
    <n v="2"/>
    <n v="1"/>
    <n v="2"/>
    <n v="0"/>
    <n v="3"/>
    <n v="2"/>
    <n v="1"/>
    <n v="2"/>
    <n v="5"/>
    <n v="0"/>
    <n v="3"/>
    <n v="0"/>
    <n v="0"/>
    <n v="1"/>
    <n v="0"/>
    <n v="1"/>
    <n v="0"/>
    <n v="3"/>
    <n v="1"/>
    <n v="2"/>
    <n v="0"/>
    <n v="4"/>
    <n v="2"/>
    <n v="5"/>
    <n v="3"/>
    <n v="0"/>
    <n v="1"/>
    <n v="0"/>
    <n v="2"/>
    <n v="3"/>
    <n v="2"/>
    <n v="4"/>
    <n v="1"/>
    <n v="4"/>
    <n v="2"/>
    <n v="1"/>
    <n v="3"/>
    <n v="1"/>
    <n v="1"/>
    <n v="0"/>
    <n v="0"/>
    <n v="2"/>
    <n v="4"/>
    <n v="2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n v="2"/>
    <s v="Antofagasta"/>
    <n v="270103002"/>
    <n v="270103"/>
    <s v="Delitos Violentos"/>
    <s v="Femicidio Intimo"/>
    <x v="2"/>
    <x v="2"/>
    <s v="Femicidio Intimo"/>
    <n v="20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1"/>
    <n v="0"/>
    <n v="0"/>
    <n v="0"/>
    <n v="0"/>
    <n v="0"/>
  </r>
  <r>
    <n v="2"/>
    <s v="Antofagasta"/>
    <n v="270104001"/>
    <n v="270104"/>
    <s v="Delitos Contra el Estado Civil y la Familia"/>
    <s v="Maltrato Habitual (Violencia Intrafamiliar)"/>
    <x v="2"/>
    <x v="2"/>
    <s v="Maltrato Habitual (Violencia Intrafamiliar)"/>
    <n v="298"/>
    <n v="9"/>
    <n v="12"/>
    <n v="5"/>
    <n v="4"/>
    <n v="11"/>
    <n v="13"/>
    <n v="8"/>
    <n v="9"/>
    <n v="12"/>
    <n v="6"/>
    <n v="4"/>
    <n v="5"/>
    <n v="4"/>
    <n v="6"/>
    <n v="1"/>
    <n v="5"/>
    <n v="8"/>
    <n v="1"/>
    <n v="3"/>
    <n v="9"/>
    <n v="1"/>
    <n v="2"/>
    <n v="8"/>
    <n v="1"/>
    <n v="9"/>
    <n v="3"/>
    <n v="2"/>
    <n v="6"/>
    <n v="3"/>
    <n v="2"/>
    <n v="8"/>
    <n v="1"/>
    <n v="5"/>
    <n v="6"/>
    <n v="5"/>
    <n v="4"/>
    <n v="3"/>
    <n v="3"/>
    <n v="0"/>
    <n v="4"/>
    <n v="3"/>
    <n v="6"/>
    <n v="6"/>
    <n v="3"/>
    <n v="7"/>
    <n v="2"/>
    <n v="4"/>
    <n v="6"/>
    <n v="3"/>
    <n v="3"/>
    <n v="4"/>
    <n v="0"/>
    <n v="2"/>
    <n v="3"/>
    <n v="4"/>
    <n v="8"/>
    <n v="3"/>
    <n v="2"/>
    <n v="9"/>
    <n v="7"/>
    <n v="6"/>
    <n v="0"/>
    <n v="7"/>
    <n v="4"/>
    <n v="1"/>
    <n v="0"/>
    <n v="2"/>
    <n v="2"/>
    <n v="1"/>
    <n v="1"/>
    <n v="0"/>
    <n v="1"/>
    <n v="2"/>
    <n v="6"/>
    <n v="2"/>
    <n v="9"/>
    <n v="0"/>
    <n v="3"/>
    <n v="1"/>
    <n v="2"/>
    <n v="7"/>
    <n v="1"/>
    <n v="3"/>
    <n v="2"/>
  </r>
  <r>
    <n v="2"/>
    <s v="Antofagasta"/>
    <n v="270103004"/>
    <n v="270103"/>
    <s v="Delitos Violentos"/>
    <s v="Secuestro Con Homicidio, Violación O Lesiones"/>
    <x v="2"/>
    <x v="2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n v="270102014"/>
    <n v="270102"/>
    <s v="Delitos Sexuales"/>
    <s v="Violación De Mayor De 14 Años"/>
    <x v="2"/>
    <x v="2"/>
    <s v="Violación De Mayor De 14 Años"/>
    <n v="476"/>
    <n v="0"/>
    <n v="0"/>
    <n v="0"/>
    <n v="0"/>
    <n v="2"/>
    <n v="3"/>
    <n v="1"/>
    <n v="0"/>
    <n v="2"/>
    <n v="0"/>
    <n v="0"/>
    <n v="0"/>
    <n v="2"/>
    <n v="0"/>
    <n v="0"/>
    <n v="0"/>
    <n v="0"/>
    <n v="0"/>
    <n v="0"/>
    <n v="2"/>
    <n v="1"/>
    <n v="0"/>
    <n v="2"/>
    <n v="0"/>
    <n v="0"/>
    <n v="0"/>
    <n v="0"/>
    <n v="0"/>
    <n v="0"/>
    <n v="1"/>
    <n v="1"/>
    <n v="1"/>
    <n v="1"/>
    <n v="0"/>
    <n v="0"/>
    <n v="1"/>
    <n v="0"/>
    <n v="3"/>
    <n v="1"/>
    <n v="2"/>
    <n v="1"/>
    <n v="3"/>
    <n v="1"/>
    <n v="1"/>
    <n v="1"/>
    <n v="2"/>
    <n v="1"/>
    <n v="0"/>
    <n v="0"/>
    <n v="1"/>
    <n v="2"/>
    <n v="0"/>
    <n v="0"/>
    <n v="2"/>
    <n v="0"/>
    <n v="2"/>
    <n v="0"/>
    <n v="1"/>
    <n v="0"/>
    <n v="0"/>
    <n v="1"/>
    <n v="1"/>
    <n v="0"/>
    <n v="1"/>
    <n v="0"/>
    <n v="2"/>
    <n v="2"/>
    <n v="0"/>
    <n v="1"/>
    <n v="2"/>
    <n v="1"/>
    <n v="2"/>
    <n v="0"/>
    <n v="2"/>
    <n v="0"/>
    <n v="0"/>
    <n v="1"/>
    <n v="1"/>
    <n v="1"/>
    <n v="0"/>
    <n v="0"/>
    <n v="3"/>
    <n v="0"/>
    <n v="0"/>
  </r>
  <r>
    <n v="2"/>
    <s v="Antofagasta"/>
    <n v="270102015"/>
    <n v="270102"/>
    <s v="Delitos Sexuales"/>
    <s v="Violación De Menor De 14 Años"/>
    <x v="2"/>
    <x v="2"/>
    <s v="Violación De Menor De 14 Años"/>
    <n v="477"/>
    <n v="0"/>
    <n v="0"/>
    <n v="2"/>
    <n v="1"/>
    <n v="2"/>
    <n v="2"/>
    <n v="0"/>
    <n v="0"/>
    <n v="1"/>
    <n v="0"/>
    <n v="0"/>
    <n v="0"/>
    <n v="3"/>
    <n v="0"/>
    <n v="2"/>
    <n v="0"/>
    <n v="0"/>
    <n v="1"/>
    <n v="0"/>
    <n v="4"/>
    <n v="1"/>
    <n v="3"/>
    <n v="1"/>
    <n v="0"/>
    <n v="1"/>
    <n v="0"/>
    <n v="1"/>
    <n v="0"/>
    <n v="3"/>
    <n v="4"/>
    <n v="0"/>
    <n v="0"/>
    <n v="1"/>
    <n v="0"/>
    <n v="2"/>
    <n v="1"/>
    <n v="0"/>
    <n v="1"/>
    <n v="1"/>
    <n v="0"/>
    <n v="0"/>
    <n v="0"/>
    <n v="0"/>
    <n v="1"/>
    <n v="0"/>
    <n v="1"/>
    <n v="1"/>
    <n v="2"/>
    <n v="0"/>
    <n v="0"/>
    <n v="1"/>
    <n v="0"/>
    <n v="4"/>
    <n v="0"/>
    <n v="2"/>
    <n v="0"/>
    <n v="3"/>
    <n v="2"/>
    <n v="1"/>
    <n v="0"/>
    <n v="2"/>
    <n v="0"/>
    <n v="2"/>
    <n v="2"/>
    <n v="1"/>
    <n v="4"/>
    <n v="2"/>
    <n v="0"/>
    <n v="3"/>
    <n v="1"/>
    <n v="0"/>
    <n v="2"/>
    <n v="1"/>
    <n v="2"/>
    <n v="0"/>
    <n v="0"/>
    <n v="0"/>
    <n v="1"/>
    <n v="1"/>
    <n v="0"/>
    <n v="1"/>
    <n v="0"/>
    <n v="1"/>
    <n v="0"/>
  </r>
  <r>
    <n v="2"/>
    <s v="Antofagasta"/>
    <n v="270105002"/>
    <n v="270105"/>
    <s v="Delitos Contra la Vida, Integridad o Dignidad Personal"/>
    <s v="Aborto Consentido Causales No Reguladas"/>
    <x v="3"/>
    <x v="3"/>
    <s v="Aborto Consentido Causales No Reguladas"/>
    <n v="8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"/>
    <s v="Antofagasta"/>
    <n v="270102005"/>
    <n v="270102"/>
    <s v="Delitos Sexuales"/>
    <s v="Abuso Sexual Calificado c/Introduccion Objetos O Uso Animal"/>
    <x v="3"/>
    <x v="3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"/>
    <s v="Antofagasta"/>
    <n v="270102006"/>
    <n v="270102"/>
    <s v="Delitos Sexuales"/>
    <s v="Abuso Sexual Con Contacto De Menor De 14 Años"/>
    <x v="3"/>
    <x v="3"/>
    <s v="Abuso Sexual Con Contacto De Menor De 14 Años"/>
    <n v="15"/>
    <n v="0"/>
    <n v="0"/>
    <n v="1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</r>
  <r>
    <n v="2"/>
    <s v="Antofagasta"/>
    <n v="270102007"/>
    <n v="270102"/>
    <s v="Delitos Sexuales"/>
    <s v="Abuso Sexual De 14 Años A Menor De 18 Años Con Circunstancia Estupro"/>
    <x v="3"/>
    <x v="3"/>
    <s v="Abuso Sexual De 14 Años A Menor De 18 Años Con Circunstancia Estupro"/>
    <n v="1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n v="270102008"/>
    <n v="270102"/>
    <s v="Delitos Sexuales"/>
    <s v="Abuso Sexual De Mayor De 14 (Con Circunstancias De Violación)"/>
    <x v="3"/>
    <x v="3"/>
    <s v="Abuso Sexual De Mayor De 14 (Con Circunstancias De Violación)"/>
    <n v="17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</r>
  <r>
    <n v="2"/>
    <s v="Antofagasta"/>
    <n v="270102010"/>
    <n v="270102"/>
    <s v="Delitos Sexuales"/>
    <s v="Abuso Sexual Sin Contacto"/>
    <x v="3"/>
    <x v="3"/>
    <s v="Abuso Sexual Sin Contacto"/>
    <n v="19"/>
    <n v="0"/>
    <n v="2"/>
    <n v="1"/>
    <n v="1"/>
    <n v="0"/>
    <n v="0"/>
    <n v="0"/>
    <n v="0"/>
    <n v="0"/>
    <n v="1"/>
    <n v="0"/>
    <n v="0"/>
    <n v="0"/>
    <n v="1"/>
    <n v="1"/>
    <n v="3"/>
    <n v="1"/>
    <n v="0"/>
    <n v="0"/>
    <n v="0"/>
    <n v="0"/>
    <n v="2"/>
    <n v="1"/>
    <n v="1"/>
    <n v="0"/>
    <n v="1"/>
    <n v="0"/>
    <n v="1"/>
    <n v="1"/>
    <n v="0"/>
    <n v="0"/>
    <n v="1"/>
    <n v="1"/>
    <n v="0"/>
    <n v="0"/>
    <n v="2"/>
    <n v="0"/>
    <n v="0"/>
    <n v="0"/>
    <n v="0"/>
    <n v="0"/>
    <n v="1"/>
    <n v="0"/>
    <n v="1"/>
    <n v="1"/>
    <n v="0"/>
    <n v="0"/>
    <n v="0"/>
    <n v="1"/>
    <n v="0"/>
    <n v="0"/>
    <n v="1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</r>
  <r>
    <n v="2"/>
    <s v="Antofagasta"/>
    <n v="270102001"/>
    <n v="270102"/>
    <s v="Delitos Sexuales"/>
    <s v="Estupro"/>
    <x v="3"/>
    <x v="3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2"/>
    <s v="Antofagasta"/>
    <n v="270104001"/>
    <n v="270104"/>
    <s v="Delitos Contra el Estado Civil y la Familia"/>
    <s v="Maltrato Habitual (Violencia Intrafamiliar)"/>
    <x v="3"/>
    <x v="3"/>
    <s v="Maltrato Habitual (Violencia Intrafamiliar)"/>
    <n v="298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1"/>
  </r>
  <r>
    <n v="2"/>
    <s v="Antofagasta"/>
    <n v="270102014"/>
    <n v="270102"/>
    <s v="Delitos Sexuales"/>
    <s v="Violación De Mayor De 14 Años"/>
    <x v="3"/>
    <x v="3"/>
    <s v="Violación De Mayor De 14 Años"/>
    <n v="47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</r>
  <r>
    <n v="2"/>
    <s v="Antofagasta"/>
    <n v="270102015"/>
    <n v="270102"/>
    <s v="Delitos Sexuales"/>
    <s v="Violación De Menor De 14 Años"/>
    <x v="3"/>
    <x v="3"/>
    <s v="Violación De Menor De 14 Años"/>
    <n v="47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1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5001"/>
    <n v="270105"/>
    <s v="Delitos Contra la Vida, Integridad o Dignidad Personal"/>
    <s v="Aborto Cometido Por Facultativo Por Causales No Reguladas"/>
    <x v="4"/>
    <x v="4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5002"/>
    <n v="270105"/>
    <s v="Delitos Contra la Vida, Integridad o Dignidad Personal"/>
    <s v="Aborto Consentido Causales No Reguladas"/>
    <x v="4"/>
    <x v="4"/>
    <s v="Aborto Consentido Causales No Reguladas"/>
    <n v="8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3"/>
    <s v="Atacama"/>
    <n v="270105003"/>
    <n v="270105"/>
    <s v="Delitos Contra la Vida, Integridad o Dignidad Personal"/>
    <s v="Aborto Sin Consentimiento"/>
    <x v="4"/>
    <x v="4"/>
    <s v="Aborto Sin Consentimiento"/>
    <n v="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n v="3"/>
    <s v="Atacama"/>
    <n v="270102005"/>
    <n v="270102"/>
    <s v="Delitos Sexuales"/>
    <s v="Abuso Sexual Calificado c/Introduccion Objetos O Uso Animal"/>
    <x v="4"/>
    <x v="4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2006"/>
    <n v="270102"/>
    <s v="Delitos Sexuales"/>
    <s v="Abuso Sexual Con Contacto De Menor De 14 Años"/>
    <x v="4"/>
    <x v="4"/>
    <s v="Abuso Sexual Con Contacto De Menor De 14 Años"/>
    <n v="15"/>
    <n v="0"/>
    <n v="1"/>
    <n v="1"/>
    <n v="1"/>
    <n v="2"/>
    <n v="1"/>
    <n v="1"/>
    <n v="1"/>
    <n v="2"/>
    <n v="2"/>
    <n v="1"/>
    <n v="1"/>
    <n v="2"/>
    <n v="6"/>
    <n v="5"/>
    <n v="1"/>
    <n v="1"/>
    <n v="4"/>
    <n v="2"/>
    <n v="2"/>
    <n v="1"/>
    <n v="2"/>
    <n v="2"/>
    <n v="2"/>
    <n v="0"/>
    <n v="4"/>
    <n v="1"/>
    <n v="3"/>
    <n v="4"/>
    <n v="3"/>
    <n v="3"/>
    <n v="2"/>
    <n v="1"/>
    <n v="2"/>
    <n v="0"/>
    <n v="0"/>
    <n v="1"/>
    <n v="3"/>
    <n v="2"/>
    <n v="3"/>
    <n v="2"/>
    <n v="3"/>
    <n v="0"/>
    <n v="5"/>
    <n v="5"/>
    <n v="1"/>
    <n v="4"/>
    <n v="0"/>
    <n v="1"/>
    <n v="5"/>
    <n v="5"/>
    <n v="2"/>
    <n v="1"/>
    <n v="0"/>
    <n v="5"/>
    <n v="3"/>
    <n v="1"/>
    <n v="2"/>
    <n v="2"/>
    <n v="2"/>
    <n v="3"/>
    <n v="5"/>
    <n v="2"/>
    <n v="1"/>
    <n v="2"/>
    <n v="3"/>
    <n v="5"/>
    <n v="1"/>
    <n v="3"/>
    <n v="6"/>
    <n v="2"/>
    <n v="4"/>
    <n v="4"/>
    <n v="9"/>
    <n v="5"/>
    <n v="4"/>
    <n v="2"/>
    <n v="7"/>
    <n v="7"/>
    <n v="10"/>
    <n v="2"/>
    <n v="11"/>
    <n v="8"/>
    <n v="4"/>
  </r>
  <r>
    <n v="3"/>
    <s v="Atacama"/>
    <n v="270102007"/>
    <n v="270102"/>
    <s v="Delitos Sexuales"/>
    <s v="Abuso Sexual De 14 Años A Menor De 18 Años Con Circunstancia Estupro"/>
    <x v="4"/>
    <x v="4"/>
    <s v="Abuso Sexual De 14 Años A Menor De 18 Años Con Circunstancia Estupro"/>
    <n v="16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2"/>
    <n v="2"/>
    <n v="0"/>
    <n v="3"/>
    <n v="2"/>
    <n v="1"/>
    <n v="0"/>
    <n v="0"/>
    <n v="3"/>
    <n v="0"/>
    <n v="0"/>
    <n v="2"/>
    <n v="1"/>
    <n v="1"/>
    <n v="1"/>
    <n v="0"/>
    <n v="2"/>
    <n v="1"/>
    <n v="3"/>
    <n v="2"/>
    <n v="2"/>
    <n v="1"/>
    <n v="2"/>
    <n v="2"/>
    <n v="1"/>
    <n v="1"/>
    <n v="2"/>
    <n v="2"/>
    <n v="2"/>
    <n v="2"/>
    <n v="0"/>
    <n v="0"/>
    <n v="2"/>
    <n v="0"/>
    <n v="0"/>
  </r>
  <r>
    <n v="3"/>
    <s v="Atacama"/>
    <n v="270102008"/>
    <n v="270102"/>
    <s v="Delitos Sexuales"/>
    <s v="Abuso Sexual De Mayor De 14 (Con Circunstancias De Violación)"/>
    <x v="4"/>
    <x v="4"/>
    <s v="Abuso Sexual De Mayor De 14 (Con Circunstancias De Violación)"/>
    <n v="17"/>
    <n v="0"/>
    <n v="1"/>
    <n v="0"/>
    <n v="0"/>
    <n v="2"/>
    <n v="0"/>
    <n v="1"/>
    <n v="0"/>
    <n v="0"/>
    <n v="1"/>
    <n v="1"/>
    <n v="0"/>
    <n v="0"/>
    <n v="3"/>
    <n v="0"/>
    <n v="1"/>
    <n v="0"/>
    <n v="1"/>
    <n v="1"/>
    <n v="3"/>
    <n v="3"/>
    <n v="1"/>
    <n v="3"/>
    <n v="1"/>
    <n v="0"/>
    <n v="1"/>
    <n v="0"/>
    <n v="0"/>
    <n v="0"/>
    <n v="1"/>
    <n v="1"/>
    <n v="2"/>
    <n v="0"/>
    <n v="1"/>
    <n v="0"/>
    <n v="2"/>
    <n v="0"/>
    <n v="0"/>
    <n v="0"/>
    <n v="0"/>
    <n v="1"/>
    <n v="3"/>
    <n v="2"/>
    <n v="0"/>
    <n v="4"/>
    <n v="2"/>
    <n v="0"/>
    <n v="1"/>
    <n v="1"/>
    <n v="2"/>
    <n v="1"/>
    <n v="1"/>
    <n v="1"/>
    <n v="1"/>
    <n v="2"/>
    <n v="3"/>
    <n v="1"/>
    <n v="5"/>
    <n v="2"/>
    <n v="1"/>
    <n v="2"/>
    <n v="1"/>
    <n v="0"/>
    <n v="0"/>
    <n v="1"/>
    <n v="1"/>
    <n v="1"/>
    <n v="1"/>
    <n v="2"/>
    <n v="1"/>
    <n v="3"/>
    <n v="2"/>
    <n v="1"/>
    <n v="3"/>
    <n v="2"/>
    <n v="3"/>
    <n v="2"/>
    <n v="5"/>
    <n v="1"/>
    <n v="2"/>
    <n v="2"/>
    <n v="3"/>
    <n v="1"/>
    <n v="0"/>
  </r>
  <r>
    <n v="3"/>
    <s v="Atacama"/>
    <n v="270102009"/>
    <n v="270102"/>
    <s v="Delitos Sexuales"/>
    <s v="Abuso Sexual Mayor 14 /Sorpresa Sin Consentimiento"/>
    <x v="4"/>
    <x v="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3"/>
    <s v="Atacama"/>
    <n v="270102010"/>
    <n v="270102"/>
    <s v="Delitos Sexuales"/>
    <s v="Abuso Sexual Sin Contacto"/>
    <x v="4"/>
    <x v="4"/>
    <s v="Abuso Sexual Sin Contacto"/>
    <n v="19"/>
    <n v="0"/>
    <n v="0"/>
    <n v="2"/>
    <n v="0"/>
    <n v="2"/>
    <n v="2"/>
    <n v="0"/>
    <n v="1"/>
    <n v="4"/>
    <n v="0"/>
    <n v="0"/>
    <n v="1"/>
    <n v="0"/>
    <n v="5"/>
    <n v="2"/>
    <n v="0"/>
    <n v="0"/>
    <n v="7"/>
    <n v="1"/>
    <n v="0"/>
    <n v="2"/>
    <n v="2"/>
    <n v="2"/>
    <n v="3"/>
    <n v="3"/>
    <n v="2"/>
    <n v="0"/>
    <n v="3"/>
    <n v="3"/>
    <n v="3"/>
    <n v="2"/>
    <n v="2"/>
    <n v="0"/>
    <n v="1"/>
    <n v="1"/>
    <n v="2"/>
    <n v="4"/>
    <n v="3"/>
    <n v="4"/>
    <n v="1"/>
    <n v="3"/>
    <n v="3"/>
    <n v="2"/>
    <n v="3"/>
    <n v="16"/>
    <n v="4"/>
    <n v="2"/>
    <n v="3"/>
    <n v="1"/>
    <n v="5"/>
    <n v="3"/>
    <n v="2"/>
    <n v="2"/>
    <n v="5"/>
    <n v="2"/>
    <n v="4"/>
    <n v="2"/>
    <n v="4"/>
    <n v="5"/>
    <n v="1"/>
    <n v="1"/>
    <n v="4"/>
    <n v="1"/>
    <n v="5"/>
    <n v="1"/>
    <n v="5"/>
    <n v="5"/>
    <n v="3"/>
    <n v="4"/>
    <n v="9"/>
    <n v="6"/>
    <n v="3"/>
    <n v="4"/>
    <n v="8"/>
    <n v="6"/>
    <n v="10"/>
    <n v="3"/>
    <n v="5"/>
    <n v="7"/>
    <n v="8"/>
    <n v="5"/>
    <n v="4"/>
    <n v="4"/>
    <n v="12"/>
  </r>
  <r>
    <n v="3"/>
    <s v="Atacama"/>
    <n v="270102016"/>
    <n v="270102"/>
    <s v="Delitos Sexuales"/>
    <s v="Acoso Sexual Lugares Públicos /Libre Acceso Público"/>
    <x v="4"/>
    <x v="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n v="3"/>
    <s v="Atacama"/>
    <n v="270102001"/>
    <n v="270102"/>
    <s v="Delitos Sexuales"/>
    <s v="Estupro"/>
    <x v="4"/>
    <x v="4"/>
    <s v="Estupro"/>
    <n v="176"/>
    <n v="6"/>
    <n v="1"/>
    <n v="0"/>
    <n v="1"/>
    <n v="1"/>
    <n v="3"/>
    <n v="2"/>
    <n v="0"/>
    <n v="2"/>
    <n v="0"/>
    <n v="0"/>
    <n v="0"/>
    <n v="0"/>
    <n v="6"/>
    <n v="0"/>
    <n v="0"/>
    <n v="3"/>
    <n v="11"/>
    <n v="9"/>
    <n v="3"/>
    <n v="3"/>
    <n v="0"/>
    <n v="3"/>
    <n v="0"/>
    <n v="6"/>
    <n v="2"/>
    <n v="1"/>
    <n v="3"/>
    <n v="32"/>
    <n v="4"/>
    <n v="1"/>
    <n v="53"/>
    <n v="0"/>
    <n v="4"/>
    <n v="0"/>
    <n v="1"/>
    <n v="7"/>
    <n v="6"/>
    <n v="9"/>
    <n v="25"/>
    <n v="11"/>
    <n v="4"/>
    <n v="4"/>
    <n v="10"/>
    <n v="19"/>
    <n v="9"/>
    <n v="1"/>
    <n v="7"/>
    <n v="7"/>
    <n v="20"/>
    <n v="0"/>
    <n v="6"/>
    <n v="6"/>
    <n v="3"/>
    <n v="7"/>
    <n v="8"/>
    <n v="7"/>
    <n v="3"/>
    <n v="4"/>
    <n v="4"/>
    <n v="2"/>
    <n v="0"/>
    <n v="0"/>
    <n v="0"/>
    <n v="1"/>
    <n v="0"/>
    <n v="1"/>
    <n v="0"/>
    <n v="0"/>
    <n v="1"/>
    <n v="2"/>
    <n v="3"/>
    <n v="2"/>
    <n v="1"/>
    <n v="0"/>
    <n v="0"/>
    <n v="1"/>
    <n v="0"/>
    <n v="2"/>
    <n v="1"/>
    <n v="0"/>
    <n v="0"/>
    <n v="0"/>
    <n v="1"/>
  </r>
  <r>
    <n v="3"/>
    <s v="Atacama"/>
    <n v="270103002"/>
    <n v="270103"/>
    <s v="Delitos Violentos"/>
    <s v="Femicidio Intimo"/>
    <x v="4"/>
    <x v="4"/>
    <s v="Femicidio Intimo"/>
    <n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"/>
    <s v="Atacama"/>
    <n v="270104001"/>
    <n v="270104"/>
    <s v="Delitos Contra el Estado Civil y la Familia"/>
    <s v="Maltrato Habitual (Violencia Intrafamiliar)"/>
    <x v="4"/>
    <x v="4"/>
    <s v="Maltrato Habitual (Violencia Intrafamiliar)"/>
    <n v="298"/>
    <n v="0"/>
    <n v="1"/>
    <n v="0"/>
    <n v="2"/>
    <n v="0"/>
    <n v="2"/>
    <n v="0"/>
    <n v="0"/>
    <n v="0"/>
    <n v="1"/>
    <n v="2"/>
    <n v="3"/>
    <n v="0"/>
    <n v="1"/>
    <n v="0"/>
    <n v="1"/>
    <n v="0"/>
    <n v="0"/>
    <n v="1"/>
    <n v="0"/>
    <n v="1"/>
    <n v="0"/>
    <n v="2"/>
    <n v="0"/>
    <n v="0"/>
    <n v="0"/>
    <n v="1"/>
    <n v="1"/>
    <n v="2"/>
    <n v="0"/>
    <n v="0"/>
    <n v="0"/>
    <n v="1"/>
    <n v="0"/>
    <n v="0"/>
    <n v="1"/>
    <n v="2"/>
    <n v="2"/>
    <n v="1"/>
    <n v="4"/>
    <n v="3"/>
    <n v="4"/>
    <n v="1"/>
    <n v="2"/>
    <n v="5"/>
    <n v="1"/>
    <n v="0"/>
    <n v="2"/>
    <n v="1"/>
    <n v="6"/>
    <n v="1"/>
    <n v="1"/>
    <n v="2"/>
    <n v="7"/>
    <n v="3"/>
    <n v="4"/>
    <n v="2"/>
    <n v="5"/>
    <n v="2"/>
    <n v="3"/>
    <n v="4"/>
    <n v="2"/>
    <n v="1"/>
    <n v="1"/>
    <n v="6"/>
    <n v="3"/>
    <n v="1"/>
    <n v="0"/>
    <n v="1"/>
    <n v="1"/>
    <n v="7"/>
    <n v="2"/>
    <n v="0"/>
    <n v="3"/>
    <n v="1"/>
    <n v="4"/>
    <n v="2"/>
    <n v="1"/>
    <n v="1"/>
    <n v="0"/>
    <n v="1"/>
    <n v="4"/>
    <n v="1"/>
    <n v="1"/>
  </r>
  <r>
    <n v="3"/>
    <s v="Atacama"/>
    <n v="270103004"/>
    <n v="270103"/>
    <s v="Delitos Violentos"/>
    <s v="Secuestro Con Homicidio, Violación O Lesiones"/>
    <x v="4"/>
    <x v="4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3003"/>
    <n v="270103"/>
    <s v="Delitos Violentos"/>
    <s v="Secuestro Con Violación"/>
    <x v="4"/>
    <x v="4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n v="3"/>
    <s v="Atacama"/>
    <n v="270102014"/>
    <n v="270102"/>
    <s v="Delitos Sexuales"/>
    <s v="Violación De Mayor De 14 Años"/>
    <x v="4"/>
    <x v="4"/>
    <s v="Violación De Mayor De 14 Años"/>
    <n v="476"/>
    <n v="0"/>
    <n v="1"/>
    <n v="0"/>
    <n v="2"/>
    <n v="0"/>
    <n v="2"/>
    <n v="0"/>
    <n v="1"/>
    <n v="2"/>
    <n v="1"/>
    <n v="0"/>
    <n v="2"/>
    <n v="0"/>
    <n v="3"/>
    <n v="1"/>
    <n v="0"/>
    <n v="0"/>
    <n v="0"/>
    <n v="3"/>
    <n v="2"/>
    <n v="1"/>
    <n v="0"/>
    <n v="0"/>
    <n v="3"/>
    <n v="0"/>
    <n v="1"/>
    <n v="0"/>
    <n v="1"/>
    <n v="2"/>
    <n v="1"/>
    <n v="0"/>
    <n v="1"/>
    <n v="0"/>
    <n v="1"/>
    <n v="1"/>
    <n v="1"/>
    <n v="1"/>
    <n v="2"/>
    <n v="0"/>
    <n v="2"/>
    <n v="2"/>
    <n v="1"/>
    <n v="2"/>
    <n v="1"/>
    <n v="2"/>
    <n v="2"/>
    <n v="3"/>
    <n v="3"/>
    <n v="2"/>
    <n v="2"/>
    <n v="0"/>
    <n v="1"/>
    <n v="1"/>
    <n v="0"/>
    <n v="0"/>
    <n v="1"/>
    <n v="0"/>
    <n v="1"/>
    <n v="0"/>
    <n v="0"/>
    <n v="1"/>
    <n v="3"/>
    <n v="0"/>
    <n v="1"/>
    <n v="1"/>
    <n v="4"/>
    <n v="0"/>
    <n v="1"/>
    <n v="1"/>
    <n v="4"/>
    <n v="2"/>
    <n v="0"/>
    <n v="2"/>
    <n v="1"/>
    <n v="2"/>
    <n v="0"/>
    <n v="3"/>
    <n v="1"/>
    <n v="1"/>
    <n v="2"/>
    <n v="1"/>
    <n v="0"/>
    <n v="0"/>
    <n v="1"/>
  </r>
  <r>
    <n v="3"/>
    <s v="Atacama"/>
    <n v="270102015"/>
    <n v="270102"/>
    <s v="Delitos Sexuales"/>
    <s v="Violación De Menor De 14 Años"/>
    <x v="4"/>
    <x v="4"/>
    <s v="Violación De Menor De 14 Años"/>
    <n v="477"/>
    <n v="1"/>
    <n v="0"/>
    <n v="2"/>
    <n v="2"/>
    <n v="2"/>
    <n v="1"/>
    <n v="1"/>
    <n v="0"/>
    <n v="2"/>
    <n v="2"/>
    <n v="0"/>
    <n v="0"/>
    <n v="1"/>
    <n v="2"/>
    <n v="2"/>
    <n v="0"/>
    <n v="0"/>
    <n v="6"/>
    <n v="4"/>
    <n v="0"/>
    <n v="0"/>
    <n v="1"/>
    <n v="2"/>
    <n v="3"/>
    <n v="1"/>
    <n v="2"/>
    <n v="1"/>
    <n v="1"/>
    <n v="0"/>
    <n v="1"/>
    <n v="3"/>
    <n v="3"/>
    <n v="1"/>
    <n v="2"/>
    <n v="2"/>
    <n v="2"/>
    <n v="0"/>
    <n v="2"/>
    <n v="2"/>
    <n v="0"/>
    <n v="1"/>
    <n v="2"/>
    <n v="2"/>
    <n v="1"/>
    <n v="5"/>
    <n v="1"/>
    <n v="4"/>
    <n v="2"/>
    <n v="2"/>
    <n v="6"/>
    <n v="2"/>
    <n v="2"/>
    <n v="1"/>
    <n v="1"/>
    <n v="4"/>
    <n v="2"/>
    <n v="3"/>
    <n v="1"/>
    <n v="1"/>
    <n v="1"/>
    <n v="2"/>
    <n v="2"/>
    <n v="1"/>
    <n v="0"/>
    <n v="1"/>
    <n v="1"/>
    <n v="1"/>
    <n v="1"/>
    <n v="2"/>
    <n v="4"/>
    <n v="1"/>
    <n v="0"/>
    <n v="2"/>
    <n v="5"/>
    <n v="3"/>
    <n v="3"/>
    <n v="1"/>
    <n v="3"/>
    <n v="4"/>
    <n v="3"/>
    <n v="4"/>
    <n v="3"/>
    <n v="1"/>
    <n v="2"/>
  </r>
  <r>
    <n v="3"/>
    <s v="Atacama"/>
    <n v="270105002"/>
    <n v="270105"/>
    <s v="Delitos Contra la Vida, Integridad o Dignidad Personal"/>
    <s v="Aborto Consentido Causales No Reguladas"/>
    <x v="5"/>
    <x v="5"/>
    <s v="Aborto Consentido Causales No Reguladas"/>
    <n v="8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5003"/>
    <n v="270105"/>
    <s v="Delitos Contra la Vida, Integridad o Dignidad Personal"/>
    <s v="Aborto Sin Consentimiento"/>
    <x v="5"/>
    <x v="5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2006"/>
    <n v="270102"/>
    <s v="Delitos Sexuales"/>
    <s v="Abuso Sexual Con Contacto De Menor De 14 Años"/>
    <x v="5"/>
    <x v="5"/>
    <s v="Abuso Sexual Con Contacto De Menor De 14 Años"/>
    <n v="15"/>
    <n v="1"/>
    <n v="1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1"/>
    <n v="1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1"/>
  </r>
  <r>
    <n v="3"/>
    <s v="Atacama"/>
    <n v="270102007"/>
    <n v="270102"/>
    <s v="Delitos Sexuales"/>
    <s v="Abuso Sexual De 14 Años A Menor De 18 Años Con Circunstancia Estupro"/>
    <x v="5"/>
    <x v="5"/>
    <s v="Abuso Sexual De 14 Años A Menor De 18 Años Con Circunstancia Estupro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</r>
  <r>
    <n v="3"/>
    <s v="Atacama"/>
    <n v="270102008"/>
    <n v="270102"/>
    <s v="Delitos Sexuales"/>
    <s v="Abuso Sexual De Mayor De 14 (Con Circunstancias De Violación)"/>
    <x v="5"/>
    <x v="5"/>
    <s v="Abuso Sexual De Mayor De 14 (Con Circunstancias De Violación)"/>
    <n v="1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1"/>
  </r>
  <r>
    <n v="3"/>
    <s v="Atacama"/>
    <n v="270102010"/>
    <n v="270102"/>
    <s v="Delitos Sexuales"/>
    <s v="Abuso Sexual Sin Contacto"/>
    <x v="5"/>
    <x v="5"/>
    <s v="Abuso Sexual Sin Contacto"/>
    <n v="19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2"/>
    <n v="0"/>
    <n v="1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2"/>
    <n v="0"/>
    <n v="0"/>
    <n v="0"/>
    <n v="1"/>
    <n v="1"/>
    <n v="0"/>
  </r>
  <r>
    <n v="3"/>
    <s v="Atacama"/>
    <n v="270102001"/>
    <n v="270102"/>
    <s v="Delitos Sexuales"/>
    <s v="Estupro"/>
    <x v="5"/>
    <x v="5"/>
    <s v="Estupro"/>
    <n v="176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3002"/>
    <n v="270103"/>
    <s v="Delitos Violentos"/>
    <s v="Femicidio Intimo"/>
    <x v="5"/>
    <x v="5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4001"/>
    <n v="270104"/>
    <s v="Delitos Contra el Estado Civil y la Familia"/>
    <s v="Maltrato Habitual (Violencia Intrafamiliar)"/>
    <x v="5"/>
    <x v="5"/>
    <s v="Maltrato Habitual (Violencia Intrafamiliar)"/>
    <n v="298"/>
    <n v="3"/>
    <n v="2"/>
    <n v="3"/>
    <n v="0"/>
    <n v="0"/>
    <n v="0"/>
    <n v="2"/>
    <n v="0"/>
    <n v="0"/>
    <n v="3"/>
    <n v="2"/>
    <n v="1"/>
    <n v="2"/>
    <n v="0"/>
    <n v="0"/>
    <n v="2"/>
    <n v="0"/>
    <n v="1"/>
    <n v="0"/>
    <n v="0"/>
    <n v="1"/>
    <n v="2"/>
    <n v="2"/>
    <n v="0"/>
    <n v="0"/>
    <n v="2"/>
    <n v="0"/>
    <n v="0"/>
    <n v="0"/>
    <n v="0"/>
    <n v="0"/>
    <n v="0"/>
    <n v="1"/>
    <n v="0"/>
    <n v="0"/>
    <n v="2"/>
    <n v="0"/>
    <n v="0"/>
    <n v="1"/>
    <n v="0"/>
    <n v="0"/>
    <n v="0"/>
    <n v="0"/>
    <n v="0"/>
    <n v="0"/>
    <n v="0"/>
    <n v="0"/>
    <n v="0"/>
    <n v="1"/>
    <n v="2"/>
    <n v="0"/>
    <n v="0"/>
    <n v="0"/>
    <n v="0"/>
    <n v="1"/>
    <n v="0"/>
    <n v="1"/>
    <n v="0"/>
    <n v="0"/>
    <n v="0"/>
    <n v="0"/>
    <n v="3"/>
    <n v="4"/>
    <n v="0"/>
    <n v="0"/>
    <n v="0"/>
    <n v="0"/>
    <n v="0"/>
    <n v="0"/>
    <n v="0"/>
    <n v="1"/>
    <n v="1"/>
    <n v="0"/>
    <n v="1"/>
    <n v="1"/>
    <n v="1"/>
    <n v="0"/>
    <n v="2"/>
    <n v="0"/>
    <n v="0"/>
    <n v="0"/>
    <n v="1"/>
    <n v="1"/>
    <n v="0"/>
  </r>
  <r>
    <n v="3"/>
    <s v="Atacama"/>
    <n v="270103004"/>
    <n v="270103"/>
    <s v="Delitos Violentos"/>
    <s v="Secuestro Con Homicidio, Violación O Lesiones"/>
    <x v="5"/>
    <x v="5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2014"/>
    <n v="270102"/>
    <s v="Delitos Sexuales"/>
    <s v="Violación De Mayor De 14 Años"/>
    <x v="5"/>
    <x v="5"/>
    <s v="Violación De Mayor De 14 Años"/>
    <n v="476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3"/>
    <s v="Atacama"/>
    <n v="270102015"/>
    <n v="270102"/>
    <s v="Delitos Sexuales"/>
    <s v="Violación De Menor De 14 Años"/>
    <x v="5"/>
    <x v="5"/>
    <s v="Violación De Menor De 14 Años"/>
    <n v="477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3"/>
    <s v="Atacama"/>
    <n v="270105002"/>
    <n v="270105"/>
    <s v="Delitos Contra la Vida, Integridad o Dignidad Personal"/>
    <s v="Aborto Consentido Causales No Reguladas"/>
    <x v="6"/>
    <x v="6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5003"/>
    <n v="270105"/>
    <s v="Delitos Contra la Vida, Integridad o Dignidad Personal"/>
    <s v="Aborto Sin Consentimiento"/>
    <x v="6"/>
    <x v="6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2005"/>
    <n v="270102"/>
    <s v="Delitos Sexuales"/>
    <s v="Abuso Sexual Calificado c/Introduccion Objetos O Uso Animal"/>
    <x v="6"/>
    <x v="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2006"/>
    <n v="270102"/>
    <s v="Delitos Sexuales"/>
    <s v="Abuso Sexual Con Contacto De Menor De 14 Años"/>
    <x v="6"/>
    <x v="6"/>
    <s v="Abuso Sexual Con Contacto De Menor De 14 Años"/>
    <n v="15"/>
    <n v="0"/>
    <n v="2"/>
    <n v="1"/>
    <n v="0"/>
    <n v="0"/>
    <n v="1"/>
    <n v="2"/>
    <n v="0"/>
    <n v="0"/>
    <n v="2"/>
    <n v="0"/>
    <n v="0"/>
    <n v="0"/>
    <n v="0"/>
    <n v="0"/>
    <n v="0"/>
    <n v="0"/>
    <n v="0"/>
    <n v="0"/>
    <n v="1"/>
    <n v="1"/>
    <n v="2"/>
    <n v="0"/>
    <n v="0"/>
    <n v="0"/>
    <n v="2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0"/>
    <n v="2"/>
    <n v="0"/>
    <n v="1"/>
    <n v="3"/>
    <n v="0"/>
    <n v="2"/>
    <n v="0"/>
    <n v="1"/>
    <n v="0"/>
    <n v="0"/>
    <n v="0"/>
    <n v="1"/>
    <n v="1"/>
    <n v="0"/>
    <n v="3"/>
    <n v="0"/>
    <n v="1"/>
    <n v="1"/>
    <n v="1"/>
    <n v="4"/>
    <n v="0"/>
    <n v="4"/>
    <n v="1"/>
    <n v="2"/>
    <n v="2"/>
    <n v="8"/>
    <n v="3"/>
    <n v="2"/>
    <n v="4"/>
    <n v="4"/>
    <n v="1"/>
    <n v="3"/>
    <n v="1"/>
    <n v="2"/>
    <n v="1"/>
    <n v="3"/>
    <n v="2"/>
  </r>
  <r>
    <n v="3"/>
    <s v="Atacama"/>
    <n v="270102007"/>
    <n v="270102"/>
    <s v="Delitos Sexuales"/>
    <s v="Abuso Sexual De 14 Años A Menor De 18 Años Con Circunstancia Estupro"/>
    <x v="6"/>
    <x v="6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1"/>
    <n v="0"/>
    <n v="0"/>
    <n v="0"/>
    <n v="1"/>
    <n v="0"/>
    <n v="1"/>
    <n v="1"/>
    <n v="0"/>
    <n v="0"/>
    <n v="2"/>
    <n v="0"/>
    <n v="1"/>
    <n v="0"/>
    <n v="0"/>
    <n v="2"/>
    <n v="0"/>
    <n v="0"/>
    <n v="0"/>
    <n v="0"/>
    <n v="2"/>
    <n v="1"/>
  </r>
  <r>
    <n v="3"/>
    <s v="Atacama"/>
    <n v="270102008"/>
    <n v="270102"/>
    <s v="Delitos Sexuales"/>
    <s v="Abuso Sexual De Mayor De 14 (Con Circunstancias De Violación)"/>
    <x v="6"/>
    <x v="6"/>
    <s v="Abuso Sexual De Mayor De 14 (Con Circunstancias De Violación)"/>
    <n v="17"/>
    <n v="1"/>
    <n v="1"/>
    <n v="0"/>
    <n v="0"/>
    <n v="0"/>
    <n v="1"/>
    <n v="2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1"/>
    <n v="1"/>
    <n v="1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</r>
  <r>
    <n v="3"/>
    <s v="Atacama"/>
    <n v="270102010"/>
    <n v="270102"/>
    <s v="Delitos Sexuales"/>
    <s v="Abuso Sexual Sin Contacto"/>
    <x v="6"/>
    <x v="6"/>
    <s v="Abuso Sexual Sin Contacto"/>
    <n v="19"/>
    <n v="2"/>
    <n v="1"/>
    <n v="0"/>
    <n v="0"/>
    <n v="1"/>
    <n v="2"/>
    <n v="2"/>
    <n v="0"/>
    <n v="0"/>
    <n v="1"/>
    <n v="0"/>
    <n v="3"/>
    <n v="0"/>
    <n v="2"/>
    <n v="1"/>
    <n v="1"/>
    <n v="0"/>
    <n v="0"/>
    <n v="0"/>
    <n v="3"/>
    <n v="0"/>
    <n v="0"/>
    <n v="1"/>
    <n v="2"/>
    <n v="0"/>
    <n v="2"/>
    <n v="0"/>
    <n v="1"/>
    <n v="0"/>
    <n v="0"/>
    <n v="3"/>
    <n v="0"/>
    <n v="0"/>
    <n v="0"/>
    <n v="0"/>
    <n v="0"/>
    <n v="0"/>
    <n v="1"/>
    <n v="0"/>
    <n v="0"/>
    <n v="2"/>
    <n v="2"/>
    <n v="5"/>
    <n v="0"/>
    <n v="2"/>
    <n v="0"/>
    <n v="1"/>
    <n v="1"/>
    <n v="1"/>
    <n v="2"/>
    <n v="2"/>
    <n v="1"/>
    <n v="1"/>
    <n v="0"/>
    <n v="4"/>
    <n v="1"/>
    <n v="1"/>
    <n v="0"/>
    <n v="0"/>
    <n v="2"/>
    <n v="0"/>
    <n v="1"/>
    <n v="2"/>
    <n v="1"/>
    <n v="0"/>
    <n v="0"/>
    <n v="3"/>
    <n v="2"/>
    <n v="3"/>
    <n v="1"/>
    <n v="1"/>
    <n v="0"/>
    <n v="5"/>
    <n v="1"/>
    <n v="3"/>
    <n v="0"/>
    <n v="2"/>
    <n v="2"/>
    <n v="4"/>
    <n v="1"/>
    <n v="2"/>
    <n v="1"/>
    <n v="3"/>
    <n v="2"/>
  </r>
  <r>
    <n v="3"/>
    <s v="Atacama"/>
    <n v="270102001"/>
    <n v="270102"/>
    <s v="Delitos Sexuales"/>
    <s v="Estupro"/>
    <x v="6"/>
    <x v="6"/>
    <s v="Estupro"/>
    <n v="176"/>
    <n v="0"/>
    <n v="0"/>
    <n v="1"/>
    <n v="0"/>
    <n v="0"/>
    <n v="0"/>
    <n v="1"/>
    <n v="1"/>
    <n v="1"/>
    <n v="0"/>
    <n v="5"/>
    <n v="0"/>
    <n v="0"/>
    <n v="0"/>
    <n v="0"/>
    <n v="0"/>
    <n v="0"/>
    <n v="2"/>
    <n v="1"/>
    <n v="1"/>
    <n v="1"/>
    <n v="0"/>
    <n v="2"/>
    <n v="1"/>
    <n v="0"/>
    <n v="1"/>
    <n v="0"/>
    <n v="0"/>
    <n v="0"/>
    <n v="1"/>
    <n v="1"/>
    <n v="1"/>
    <n v="0"/>
    <n v="0"/>
    <n v="1"/>
    <n v="0"/>
    <n v="1"/>
    <n v="0"/>
    <n v="0"/>
    <n v="1"/>
    <n v="0"/>
    <n v="4"/>
    <n v="0"/>
    <n v="0"/>
    <n v="1"/>
    <n v="1"/>
    <n v="5"/>
    <n v="4"/>
    <n v="4"/>
    <n v="0"/>
    <n v="1"/>
    <n v="0"/>
    <n v="2"/>
    <n v="1"/>
    <n v="6"/>
    <n v="1"/>
    <n v="1"/>
    <n v="1"/>
    <n v="0"/>
    <n v="1"/>
    <n v="0"/>
    <n v="3"/>
    <n v="0"/>
    <n v="2"/>
    <n v="2"/>
    <n v="1"/>
    <n v="2"/>
    <n v="1"/>
    <n v="2"/>
    <n v="0"/>
    <n v="0"/>
    <n v="0"/>
    <n v="0"/>
    <n v="0"/>
    <n v="1"/>
    <n v="1"/>
    <n v="0"/>
    <n v="4"/>
    <n v="1"/>
    <n v="0"/>
    <n v="1"/>
    <n v="2"/>
    <n v="1"/>
    <n v="0"/>
  </r>
  <r>
    <n v="3"/>
    <s v="Atacama"/>
    <n v="270103002"/>
    <n v="270103"/>
    <s v="Delitos Violentos"/>
    <s v="Femicidio Intimo"/>
    <x v="6"/>
    <x v="6"/>
    <s v="Femicidio Intimo"/>
    <n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n v="270104001"/>
    <n v="270104"/>
    <s v="Delitos Contra el Estado Civil y la Familia"/>
    <s v="Maltrato Habitual (Violencia Intrafamiliar)"/>
    <x v="6"/>
    <x v="6"/>
    <s v="Maltrato Habitual (Violencia Intrafamiliar)"/>
    <n v="298"/>
    <n v="1"/>
    <n v="1"/>
    <n v="1"/>
    <n v="1"/>
    <n v="2"/>
    <n v="4"/>
    <n v="6"/>
    <n v="0"/>
    <n v="2"/>
    <n v="1"/>
    <n v="6"/>
    <n v="4"/>
    <n v="0"/>
    <n v="1"/>
    <n v="2"/>
    <n v="0"/>
    <n v="1"/>
    <n v="2"/>
    <n v="0"/>
    <n v="0"/>
    <n v="3"/>
    <n v="1"/>
    <n v="1"/>
    <n v="3"/>
    <n v="3"/>
    <n v="0"/>
    <n v="0"/>
    <n v="1"/>
    <n v="1"/>
    <n v="0"/>
    <n v="1"/>
    <n v="0"/>
    <n v="0"/>
    <n v="0"/>
    <n v="0"/>
    <n v="1"/>
    <n v="0"/>
    <n v="0"/>
    <n v="0"/>
    <n v="0"/>
    <n v="2"/>
    <n v="0"/>
    <n v="0"/>
    <n v="1"/>
    <n v="1"/>
    <n v="1"/>
    <n v="0"/>
    <n v="2"/>
    <n v="1"/>
    <n v="3"/>
    <n v="1"/>
    <n v="3"/>
    <n v="1"/>
    <n v="0"/>
    <n v="1"/>
    <n v="0"/>
    <n v="0"/>
    <n v="2"/>
    <n v="2"/>
    <n v="3"/>
    <n v="5"/>
    <n v="3"/>
    <n v="3"/>
    <n v="0"/>
    <n v="0"/>
    <n v="3"/>
    <n v="3"/>
    <n v="1"/>
    <n v="0"/>
    <n v="1"/>
    <n v="2"/>
    <n v="4"/>
    <n v="6"/>
    <n v="4"/>
    <n v="12"/>
    <n v="8"/>
    <n v="6"/>
    <n v="6"/>
    <n v="2"/>
    <n v="0"/>
    <n v="6"/>
    <n v="5"/>
    <n v="3"/>
    <n v="5"/>
  </r>
  <r>
    <n v="3"/>
    <s v="Atacama"/>
    <n v="270102014"/>
    <n v="270102"/>
    <s v="Delitos Sexuales"/>
    <s v="Violación De Mayor De 14 Años"/>
    <x v="6"/>
    <x v="6"/>
    <s v="Violación De Mayor De 14 Años"/>
    <n v="476"/>
    <n v="0"/>
    <n v="0"/>
    <n v="0"/>
    <n v="0"/>
    <n v="1"/>
    <n v="0"/>
    <n v="0"/>
    <n v="0"/>
    <n v="0"/>
    <n v="0"/>
    <n v="2"/>
    <n v="0"/>
    <n v="0"/>
    <n v="1"/>
    <n v="0"/>
    <n v="0"/>
    <n v="2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1"/>
    <n v="2"/>
    <n v="1"/>
    <n v="0"/>
    <n v="0"/>
    <n v="1"/>
    <n v="0"/>
    <n v="3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2"/>
  </r>
  <r>
    <n v="3"/>
    <s v="Atacama"/>
    <n v="270102015"/>
    <n v="270102"/>
    <s v="Delitos Sexuales"/>
    <s v="Violación De Menor De 14 Años"/>
    <x v="6"/>
    <x v="6"/>
    <s v="Violación De Menor De 14 Años"/>
    <n v="477"/>
    <n v="0"/>
    <n v="0"/>
    <n v="0"/>
    <n v="1"/>
    <n v="0"/>
    <n v="2"/>
    <n v="0"/>
    <n v="0"/>
    <n v="1"/>
    <n v="0"/>
    <n v="1"/>
    <n v="0"/>
    <n v="0"/>
    <n v="0"/>
    <n v="0"/>
    <n v="0"/>
    <n v="2"/>
    <n v="0"/>
    <n v="3"/>
    <n v="0"/>
    <n v="0"/>
    <n v="3"/>
    <n v="1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2"/>
    <n v="0"/>
    <n v="1"/>
    <n v="0"/>
    <n v="0"/>
    <n v="0"/>
    <n v="0"/>
    <n v="0"/>
    <n v="1"/>
    <n v="0"/>
    <n v="0"/>
    <n v="0"/>
    <n v="1"/>
    <n v="0"/>
    <n v="1"/>
    <n v="1"/>
    <n v="0"/>
    <n v="1"/>
    <n v="3"/>
    <n v="0"/>
    <n v="1"/>
    <n v="2"/>
    <n v="1"/>
    <n v="0"/>
    <n v="1"/>
    <n v="1"/>
  </r>
  <r>
    <n v="4"/>
    <s v="Coquimbo"/>
    <n v="270102005"/>
    <n v="270102"/>
    <s v="Delitos Sexuales"/>
    <s v="Abuso Sexual Calificado c/Introduccion Objetos O Uso Animal"/>
    <x v="7"/>
    <x v="7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2006"/>
    <n v="270102"/>
    <s v="Delitos Sexuales"/>
    <s v="Abuso Sexual Con Contacto De Menor De 14 Años"/>
    <x v="7"/>
    <x v="7"/>
    <s v="Abuso Sexual Con Contacto De Menor De 14 Años"/>
    <n v="15"/>
    <n v="1"/>
    <n v="2"/>
    <n v="1"/>
    <n v="0"/>
    <n v="1"/>
    <n v="3"/>
    <n v="2"/>
    <n v="3"/>
    <n v="5"/>
    <n v="1"/>
    <n v="5"/>
    <n v="3"/>
    <n v="1"/>
    <n v="1"/>
    <n v="0"/>
    <n v="0"/>
    <n v="2"/>
    <n v="1"/>
    <n v="3"/>
    <n v="3"/>
    <n v="1"/>
    <n v="2"/>
    <n v="2"/>
    <n v="3"/>
    <n v="0"/>
    <n v="0"/>
    <n v="1"/>
    <n v="5"/>
    <n v="2"/>
    <n v="1"/>
    <n v="4"/>
    <n v="2"/>
    <n v="3"/>
    <n v="2"/>
    <n v="2"/>
    <n v="3"/>
    <n v="1"/>
    <n v="4"/>
    <n v="2"/>
    <n v="4"/>
    <n v="2"/>
    <n v="2"/>
    <n v="4"/>
    <n v="3"/>
    <n v="2"/>
    <n v="1"/>
    <n v="1"/>
    <n v="4"/>
    <n v="1"/>
    <n v="1"/>
    <n v="0"/>
    <n v="0"/>
    <n v="1"/>
    <n v="0"/>
    <n v="3"/>
    <n v="3"/>
    <n v="1"/>
    <n v="2"/>
    <n v="0"/>
    <n v="0"/>
    <n v="2"/>
    <n v="2"/>
    <n v="6"/>
    <n v="4"/>
    <n v="1"/>
    <n v="0"/>
    <n v="2"/>
    <n v="1"/>
    <n v="0"/>
    <n v="2"/>
    <n v="2"/>
    <n v="1"/>
    <n v="2"/>
    <n v="0"/>
    <n v="3"/>
    <n v="5"/>
    <n v="2"/>
    <n v="3"/>
    <n v="2"/>
    <n v="1"/>
    <n v="0"/>
    <n v="1"/>
    <n v="2"/>
    <n v="3"/>
  </r>
  <r>
    <n v="4"/>
    <s v="Coquimbo"/>
    <n v="270102007"/>
    <n v="270102"/>
    <s v="Delitos Sexuales"/>
    <s v="Abuso Sexual De 14 Años A Menor De 18 Años Con Circunstancia Estupro"/>
    <x v="7"/>
    <x v="7"/>
    <s v="Abuso Sexual De 14 Años A Menor De 18 Años Con Circunstancia Estupro"/>
    <n v="16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2"/>
    <n v="0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2"/>
    <n v="0"/>
    <n v="2"/>
    <n v="0"/>
    <n v="0"/>
    <n v="0"/>
    <n v="2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1"/>
  </r>
  <r>
    <n v="4"/>
    <s v="Coquimbo"/>
    <n v="270102008"/>
    <n v="270102"/>
    <s v="Delitos Sexuales"/>
    <s v="Abuso Sexual De Mayor De 14 (Con Circunstancias De Violación)"/>
    <x v="7"/>
    <x v="7"/>
    <s v="Abuso Sexual De Mayor De 14 (Con Circunstancias De Violación)"/>
    <n v="17"/>
    <n v="1"/>
    <n v="0"/>
    <n v="0"/>
    <n v="1"/>
    <n v="0"/>
    <n v="2"/>
    <n v="0"/>
    <n v="0"/>
    <n v="3"/>
    <n v="0"/>
    <n v="0"/>
    <n v="0"/>
    <n v="0"/>
    <n v="0"/>
    <n v="0"/>
    <n v="0"/>
    <n v="0"/>
    <n v="2"/>
    <n v="1"/>
    <n v="0"/>
    <n v="0"/>
    <n v="1"/>
    <n v="0"/>
    <n v="0"/>
    <n v="2"/>
    <n v="0"/>
    <n v="1"/>
    <n v="0"/>
    <n v="2"/>
    <n v="2"/>
    <n v="0"/>
    <n v="1"/>
    <n v="0"/>
    <n v="2"/>
    <n v="0"/>
    <n v="0"/>
    <n v="0"/>
    <n v="0"/>
    <n v="2"/>
    <n v="3"/>
    <n v="0"/>
    <n v="1"/>
    <n v="1"/>
    <n v="3"/>
    <n v="0"/>
    <n v="0"/>
    <n v="0"/>
    <n v="1"/>
    <n v="0"/>
    <n v="0"/>
    <n v="1"/>
    <n v="0"/>
    <n v="0"/>
    <n v="0"/>
    <n v="2"/>
    <n v="1"/>
    <n v="2"/>
    <n v="1"/>
    <n v="1"/>
    <n v="1"/>
    <n v="0"/>
    <n v="0"/>
    <n v="3"/>
    <n v="1"/>
    <n v="0"/>
    <n v="0"/>
    <n v="1"/>
    <n v="0"/>
    <n v="1"/>
    <n v="2"/>
    <n v="1"/>
    <n v="1"/>
    <n v="0"/>
    <n v="0"/>
    <n v="0"/>
    <n v="0"/>
    <n v="0"/>
    <n v="0"/>
    <n v="1"/>
    <n v="1"/>
    <n v="0"/>
    <n v="0"/>
    <n v="0"/>
    <n v="1"/>
  </r>
  <r>
    <n v="4"/>
    <s v="Coquimbo"/>
    <n v="270102009"/>
    <n v="270102"/>
    <s v="Delitos Sexuales"/>
    <s v="Abuso Sexual Mayor 14 /Sorpresa Sin Consentimiento"/>
    <x v="7"/>
    <x v="7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</r>
  <r>
    <n v="4"/>
    <s v="Coquimbo"/>
    <n v="270102010"/>
    <n v="270102"/>
    <s v="Delitos Sexuales"/>
    <s v="Abuso Sexual Sin Contacto"/>
    <x v="7"/>
    <x v="7"/>
    <s v="Abuso Sexual Sin Contacto"/>
    <n v="19"/>
    <n v="0"/>
    <n v="0"/>
    <n v="0"/>
    <n v="1"/>
    <n v="2"/>
    <n v="2"/>
    <n v="1"/>
    <n v="2"/>
    <n v="4"/>
    <n v="2"/>
    <n v="1"/>
    <n v="1"/>
    <n v="3"/>
    <n v="4"/>
    <n v="2"/>
    <n v="3"/>
    <n v="1"/>
    <n v="2"/>
    <n v="3"/>
    <n v="2"/>
    <n v="0"/>
    <n v="1"/>
    <n v="2"/>
    <n v="2"/>
    <n v="1"/>
    <n v="2"/>
    <n v="5"/>
    <n v="1"/>
    <n v="2"/>
    <n v="1"/>
    <n v="1"/>
    <n v="2"/>
    <n v="1"/>
    <n v="3"/>
    <n v="0"/>
    <n v="2"/>
    <n v="2"/>
    <n v="2"/>
    <n v="3"/>
    <n v="1"/>
    <n v="3"/>
    <n v="4"/>
    <n v="8"/>
    <n v="3"/>
    <n v="0"/>
    <n v="4"/>
    <n v="1"/>
    <n v="2"/>
    <n v="0"/>
    <n v="1"/>
    <n v="2"/>
    <n v="0"/>
    <n v="0"/>
    <n v="0"/>
    <n v="2"/>
    <n v="3"/>
    <n v="1"/>
    <n v="2"/>
    <n v="0"/>
    <n v="0"/>
    <n v="1"/>
    <n v="3"/>
    <n v="0"/>
    <n v="1"/>
    <n v="1"/>
    <n v="0"/>
    <n v="1"/>
    <n v="3"/>
    <n v="1"/>
    <n v="1"/>
    <n v="1"/>
    <n v="1"/>
    <n v="0"/>
    <n v="0"/>
    <n v="0"/>
    <n v="3"/>
    <n v="0"/>
    <n v="2"/>
    <n v="1"/>
    <n v="0"/>
    <n v="1"/>
    <n v="1"/>
    <n v="1"/>
    <n v="1"/>
  </r>
  <r>
    <n v="4"/>
    <s v="Coquimbo"/>
    <n v="270102016"/>
    <n v="270102"/>
    <s v="Delitos Sexuales"/>
    <s v="Acoso Sexual Lugares Públicos /Libre Acceso Público"/>
    <x v="7"/>
    <x v="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4"/>
    <s v="Coquimbo"/>
    <n v="270101001"/>
    <n v="270101"/>
    <s v="Delitos Cometidos por Empleados y Funcionarios Públicos"/>
    <s v="Apremios Ilegítimos Violación, Abuso Sexual Agravado, Otros"/>
    <x v="7"/>
    <x v="7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4"/>
    <s v="Coquimbo"/>
    <n v="270102001"/>
    <n v="270102"/>
    <s v="Delitos Sexuales"/>
    <s v="Estupro"/>
    <x v="7"/>
    <x v="7"/>
    <s v="Estupro"/>
    <n v="176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4"/>
    <s v="Coquimbo"/>
    <n v="270103002"/>
    <n v="270103"/>
    <s v="Delitos Violentos"/>
    <s v="Femicidio Intimo"/>
    <x v="7"/>
    <x v="7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</r>
  <r>
    <n v="4"/>
    <s v="Coquimbo"/>
    <n v="270104001"/>
    <n v="270104"/>
    <s v="Delitos Contra el Estado Civil y la Familia"/>
    <s v="Maltrato Habitual (Violencia Intrafamiliar)"/>
    <x v="7"/>
    <x v="7"/>
    <s v="Maltrato Habitual (Violencia Intrafamiliar)"/>
    <n v="298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2"/>
    <n v="3"/>
    <n v="1"/>
    <n v="0"/>
    <n v="1"/>
    <n v="0"/>
    <n v="0"/>
    <n v="0"/>
    <n v="1"/>
    <n v="0"/>
    <n v="0"/>
    <n v="2"/>
    <n v="0"/>
    <n v="2"/>
    <n v="1"/>
    <n v="0"/>
    <n v="0"/>
    <n v="0"/>
    <n v="0"/>
    <n v="1"/>
    <n v="0"/>
    <n v="0"/>
    <n v="0"/>
    <n v="0"/>
    <n v="1"/>
    <n v="0"/>
    <n v="1"/>
    <n v="1"/>
    <n v="1"/>
    <n v="0"/>
    <n v="0"/>
  </r>
  <r>
    <n v="4"/>
    <s v="Coquimbo"/>
    <n v="270103004"/>
    <n v="270103"/>
    <s v="Delitos Violentos"/>
    <s v="Secuestro Con Homicidio, Violación O Lesiones"/>
    <x v="7"/>
    <x v="7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2014"/>
    <n v="270102"/>
    <s v="Delitos Sexuales"/>
    <s v="Violación De Mayor De 14 Años"/>
    <x v="7"/>
    <x v="7"/>
    <s v="Violación De Mayor De 14 Años"/>
    <n v="476"/>
    <n v="0"/>
    <n v="2"/>
    <n v="0"/>
    <n v="1"/>
    <n v="0"/>
    <n v="2"/>
    <n v="1"/>
    <n v="0"/>
    <n v="0"/>
    <n v="0"/>
    <n v="1"/>
    <n v="2"/>
    <n v="0"/>
    <n v="0"/>
    <n v="0"/>
    <n v="1"/>
    <n v="0"/>
    <n v="0"/>
    <n v="2"/>
    <n v="1"/>
    <n v="0"/>
    <n v="0"/>
    <n v="0"/>
    <n v="0"/>
    <n v="0"/>
    <n v="2"/>
    <n v="0"/>
    <n v="2"/>
    <n v="0"/>
    <n v="0"/>
    <n v="0"/>
    <n v="1"/>
    <n v="1"/>
    <n v="0"/>
    <n v="0"/>
    <n v="0"/>
    <n v="1"/>
    <n v="0"/>
    <n v="1"/>
    <n v="0"/>
    <n v="0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0"/>
    <n v="0"/>
    <n v="1"/>
    <n v="1"/>
    <n v="1"/>
    <n v="0"/>
    <n v="1"/>
    <n v="1"/>
    <n v="0"/>
    <n v="1"/>
    <n v="1"/>
    <n v="1"/>
    <n v="1"/>
    <n v="0"/>
    <n v="1"/>
    <n v="0"/>
    <n v="1"/>
    <n v="0"/>
    <n v="2"/>
    <n v="1"/>
    <n v="1"/>
    <n v="0"/>
    <n v="0"/>
    <n v="0"/>
    <n v="1"/>
  </r>
  <r>
    <n v="4"/>
    <s v="Coquimbo"/>
    <n v="270102015"/>
    <n v="270102"/>
    <s v="Delitos Sexuales"/>
    <s v="Violación De Menor De 14 Años"/>
    <x v="7"/>
    <x v="7"/>
    <s v="Violación De Menor De 14 Años"/>
    <n v="477"/>
    <n v="2"/>
    <n v="1"/>
    <n v="0"/>
    <n v="0"/>
    <n v="0"/>
    <n v="2"/>
    <n v="3"/>
    <n v="1"/>
    <n v="0"/>
    <n v="1"/>
    <n v="1"/>
    <n v="0"/>
    <n v="0"/>
    <n v="1"/>
    <n v="1"/>
    <n v="0"/>
    <n v="1"/>
    <n v="0"/>
    <n v="0"/>
    <n v="1"/>
    <n v="1"/>
    <n v="0"/>
    <n v="1"/>
    <n v="1"/>
    <n v="0"/>
    <n v="1"/>
    <n v="0"/>
    <n v="1"/>
    <n v="0"/>
    <n v="2"/>
    <n v="2"/>
    <n v="2"/>
    <n v="1"/>
    <n v="0"/>
    <n v="0"/>
    <n v="0"/>
    <n v="2"/>
    <n v="0"/>
    <n v="0"/>
    <n v="1"/>
    <n v="0"/>
    <n v="0"/>
    <n v="1"/>
    <n v="1"/>
    <n v="0"/>
    <n v="1"/>
    <n v="0"/>
    <n v="2"/>
    <n v="0"/>
    <n v="0"/>
    <n v="0"/>
    <n v="0"/>
    <n v="0"/>
    <n v="0"/>
    <n v="0"/>
    <n v="2"/>
    <n v="1"/>
    <n v="1"/>
    <n v="1"/>
    <n v="1"/>
    <n v="1"/>
    <n v="2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3"/>
    <n v="1"/>
    <n v="1"/>
  </r>
  <r>
    <n v="4"/>
    <s v="Coquimbo"/>
    <n v="270105002"/>
    <n v="270105"/>
    <s v="Delitos Contra la Vida, Integridad o Dignidad Personal"/>
    <s v="Aborto Consentido Causales No Reguladas"/>
    <x v="8"/>
    <x v="8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2006"/>
    <n v="270102"/>
    <s v="Delitos Sexuales"/>
    <s v="Abuso Sexual Con Contacto De Menor De 14 Años"/>
    <x v="8"/>
    <x v="8"/>
    <s v="Abuso Sexual Con Contacto De Menor De 14 Años"/>
    <n v="15"/>
    <n v="0"/>
    <n v="0"/>
    <n v="0"/>
    <n v="0"/>
    <n v="0"/>
    <n v="0"/>
    <n v="1"/>
    <n v="0"/>
    <n v="0"/>
    <n v="0"/>
    <n v="1"/>
    <n v="0"/>
    <n v="0"/>
    <n v="1"/>
    <n v="1"/>
    <n v="1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1"/>
    <n v="2"/>
    <n v="0"/>
    <n v="1"/>
    <n v="1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2"/>
    <n v="2"/>
    <n v="0"/>
    <n v="1"/>
    <n v="0"/>
    <n v="0"/>
    <n v="3"/>
    <n v="1"/>
  </r>
  <r>
    <n v="4"/>
    <s v="Coquimbo"/>
    <n v="270102007"/>
    <n v="270102"/>
    <s v="Delitos Sexuales"/>
    <s v="Abuso Sexual De 14 Años A Menor De 18 Años Con Circunstancia Estupro"/>
    <x v="8"/>
    <x v="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4"/>
    <s v="Coquimbo"/>
    <n v="270102008"/>
    <n v="270102"/>
    <s v="Delitos Sexuales"/>
    <s v="Abuso Sexual De Mayor De 14 (Con Circunstancias De Violación)"/>
    <x v="8"/>
    <x v="8"/>
    <s v="Abuso Sexual De Mayor De 14 (Con Circunstancias De Violación)"/>
    <n v="17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</r>
  <r>
    <n v="4"/>
    <s v="Coquimbo"/>
    <n v="270102009"/>
    <n v="270102"/>
    <s v="Delitos Sexuales"/>
    <s v="Abuso Sexual Mayor 14 /Sorpresa Sin Consentimiento"/>
    <x v="8"/>
    <x v="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4"/>
    <s v="Coquimbo"/>
    <n v="270102010"/>
    <n v="270102"/>
    <s v="Delitos Sexuales"/>
    <s v="Abuso Sexual Sin Contacto"/>
    <x v="8"/>
    <x v="8"/>
    <s v="Abuso Sexual Sin Contacto"/>
    <n v="19"/>
    <n v="0"/>
    <n v="0"/>
    <n v="0"/>
    <n v="1"/>
    <n v="0"/>
    <n v="0"/>
    <n v="1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2"/>
    <n v="0"/>
    <n v="1"/>
    <n v="1"/>
    <n v="1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n v="4"/>
    <s v="Coquimbo"/>
    <n v="270102016"/>
    <n v="270102"/>
    <s v="Delitos Sexuales"/>
    <s v="Acoso Sexual Lugares Públicos /Libre Acceso Público"/>
    <x v="8"/>
    <x v="8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4"/>
    <s v="Coquimbo"/>
    <n v="270102001"/>
    <n v="270102"/>
    <s v="Delitos Sexuales"/>
    <s v="Estupro"/>
    <x v="8"/>
    <x v="8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4"/>
    <s v="Coquimbo"/>
    <n v="270103002"/>
    <n v="270103"/>
    <s v="Delitos Violentos"/>
    <s v="Femicidio Intimo"/>
    <x v="8"/>
    <x v="8"/>
    <s v="Femicidio Intimo"/>
    <n v="204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4001"/>
    <n v="270104"/>
    <s v="Delitos Contra el Estado Civil y la Familia"/>
    <s v="Maltrato Habitual (Violencia Intrafamiliar)"/>
    <x v="8"/>
    <x v="8"/>
    <s v="Maltrato Habitual (Violencia Intrafamiliar)"/>
    <n v="298"/>
    <n v="1"/>
    <n v="0"/>
    <n v="1"/>
    <n v="0"/>
    <n v="3"/>
    <n v="2"/>
    <n v="0"/>
    <n v="3"/>
    <n v="1"/>
    <n v="0"/>
    <n v="1"/>
    <n v="0"/>
    <n v="3"/>
    <n v="1"/>
    <n v="0"/>
    <n v="0"/>
    <n v="1"/>
    <n v="1"/>
    <n v="0"/>
    <n v="4"/>
    <n v="0"/>
    <n v="2"/>
    <n v="0"/>
    <n v="0"/>
    <n v="0"/>
    <n v="1"/>
    <n v="0"/>
    <n v="2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1"/>
    <n v="2"/>
    <n v="0"/>
    <n v="1"/>
    <n v="1"/>
    <n v="0"/>
    <n v="0"/>
    <n v="1"/>
    <n v="0"/>
  </r>
  <r>
    <n v="4"/>
    <s v="Coquimbo"/>
    <n v="270102017"/>
    <n v="270102"/>
    <s v="Delitos Sexuales"/>
    <s v="Violación Con Homicidio O Femicidio"/>
    <x v="8"/>
    <x v="8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4"/>
    <s v="Coquimbo"/>
    <n v="270102014"/>
    <n v="270102"/>
    <s v="Delitos Sexuales"/>
    <s v="Violación De Mayor De 14 Años"/>
    <x v="8"/>
    <x v="8"/>
    <s v="Violación De Mayor De 14 Años"/>
    <n v="47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2"/>
    <n v="0"/>
    <n v="0"/>
    <n v="1"/>
    <n v="0"/>
    <n v="1"/>
    <n v="0"/>
    <n v="1"/>
    <n v="0"/>
    <n v="0"/>
    <n v="0"/>
    <n v="0"/>
    <n v="0"/>
    <n v="1"/>
    <n v="0"/>
    <n v="0"/>
    <n v="0"/>
    <n v="0"/>
  </r>
  <r>
    <n v="4"/>
    <s v="Coquimbo"/>
    <n v="270102015"/>
    <n v="270102"/>
    <s v="Delitos Sexuales"/>
    <s v="Violación De Menor De 14 Años"/>
    <x v="8"/>
    <x v="8"/>
    <s v="Violación De Menor De 14 Años"/>
    <n v="477"/>
    <n v="0"/>
    <n v="0"/>
    <n v="1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4"/>
    <n v="0"/>
    <n v="1"/>
    <n v="0"/>
    <n v="0"/>
  </r>
  <r>
    <n v="4"/>
    <s v="Coquimbo"/>
    <n v="270105002"/>
    <n v="270105"/>
    <s v="Delitos Contra la Vida, Integridad o Dignidad Personal"/>
    <s v="Aborto Consentido Causales No Reguladas"/>
    <x v="9"/>
    <x v="9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5003"/>
    <n v="270105"/>
    <s v="Delitos Contra la Vida, Integridad o Dignidad Personal"/>
    <s v="Aborto Sin Consentimiento"/>
    <x v="9"/>
    <x v="9"/>
    <s v="Aborto Sin Consentimiento"/>
    <n v="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4"/>
    <s v="Coquimbo"/>
    <n v="270102005"/>
    <n v="270102"/>
    <s v="Delitos Sexuales"/>
    <s v="Abuso Sexual Calificado c/Introduccion Objetos O Uso Animal"/>
    <x v="9"/>
    <x v="9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2006"/>
    <n v="270102"/>
    <s v="Delitos Sexuales"/>
    <s v="Abuso Sexual Con Contacto De Menor De 14 Años"/>
    <x v="9"/>
    <x v="9"/>
    <s v="Abuso Sexual Con Contacto De Menor De 14 Años"/>
    <n v="15"/>
    <n v="1"/>
    <n v="0"/>
    <n v="1"/>
    <n v="2"/>
    <n v="1"/>
    <n v="0"/>
    <n v="0"/>
    <n v="3"/>
    <n v="3"/>
    <n v="0"/>
    <n v="1"/>
    <n v="1"/>
    <n v="0"/>
    <n v="0"/>
    <n v="1"/>
    <n v="3"/>
    <n v="3"/>
    <n v="2"/>
    <n v="3"/>
    <n v="1"/>
    <n v="2"/>
    <n v="2"/>
    <n v="4"/>
    <n v="1"/>
    <n v="2"/>
    <n v="2"/>
    <n v="2"/>
    <n v="6"/>
    <n v="0"/>
    <n v="1"/>
    <n v="3"/>
    <n v="1"/>
    <n v="1"/>
    <n v="2"/>
    <n v="1"/>
    <n v="2"/>
    <n v="1"/>
    <n v="3"/>
    <n v="3"/>
    <n v="0"/>
    <n v="2"/>
    <n v="0"/>
    <n v="0"/>
    <n v="1"/>
    <n v="1"/>
    <n v="4"/>
    <n v="2"/>
    <n v="0"/>
    <n v="1"/>
    <n v="0"/>
    <n v="0"/>
    <n v="2"/>
    <n v="0"/>
    <n v="2"/>
    <n v="3"/>
    <n v="4"/>
    <n v="3"/>
    <n v="0"/>
    <n v="0"/>
    <n v="4"/>
    <n v="0"/>
    <n v="1"/>
    <n v="3"/>
    <n v="2"/>
    <n v="1"/>
    <n v="3"/>
    <n v="1"/>
    <n v="0"/>
    <n v="2"/>
    <n v="1"/>
    <n v="2"/>
    <n v="1"/>
    <n v="1"/>
    <n v="1"/>
    <n v="3"/>
    <n v="3"/>
    <n v="3"/>
    <n v="2"/>
    <n v="0"/>
    <n v="2"/>
    <n v="1"/>
    <n v="2"/>
    <n v="6"/>
    <n v="3"/>
  </r>
  <r>
    <n v="4"/>
    <s v="Coquimbo"/>
    <n v="270102007"/>
    <n v="270102"/>
    <s v="Delitos Sexuales"/>
    <s v="Abuso Sexual De 14 Años A Menor De 18 Años Con Circunstancia Estupro"/>
    <x v="9"/>
    <x v="9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3"/>
    <n v="0"/>
    <n v="0"/>
    <n v="1"/>
    <n v="0"/>
    <n v="2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1"/>
    <n v="0"/>
    <n v="1"/>
    <n v="0"/>
    <n v="0"/>
    <n v="0"/>
    <n v="0"/>
    <n v="0"/>
  </r>
  <r>
    <n v="4"/>
    <s v="Coquimbo"/>
    <n v="270102008"/>
    <n v="270102"/>
    <s v="Delitos Sexuales"/>
    <s v="Abuso Sexual De Mayor De 14 (Con Circunstancias De Violación)"/>
    <x v="9"/>
    <x v="9"/>
    <s v="Abuso Sexual De Mayor De 14 (Con Circunstancias De Violación)"/>
    <n v="17"/>
    <n v="0"/>
    <n v="1"/>
    <n v="0"/>
    <n v="0"/>
    <n v="2"/>
    <n v="0"/>
    <n v="0"/>
    <n v="1"/>
    <n v="1"/>
    <n v="2"/>
    <n v="2"/>
    <n v="0"/>
    <n v="0"/>
    <n v="0"/>
    <n v="0"/>
    <n v="0"/>
    <n v="0"/>
    <n v="1"/>
    <n v="1"/>
    <n v="0"/>
    <n v="1"/>
    <n v="0"/>
    <n v="1"/>
    <n v="0"/>
    <n v="0"/>
    <n v="1"/>
    <n v="0"/>
    <n v="1"/>
    <n v="2"/>
    <n v="0"/>
    <n v="2"/>
    <n v="1"/>
    <n v="3"/>
    <n v="0"/>
    <n v="1"/>
    <n v="1"/>
    <n v="1"/>
    <n v="0"/>
    <n v="0"/>
    <n v="2"/>
    <n v="0"/>
    <n v="0"/>
    <n v="0"/>
    <n v="0"/>
    <n v="2"/>
    <n v="0"/>
    <n v="1"/>
    <n v="0"/>
    <n v="3"/>
    <n v="0"/>
    <n v="0"/>
    <n v="1"/>
    <n v="0"/>
    <n v="2"/>
    <n v="2"/>
    <n v="0"/>
    <n v="1"/>
    <n v="1"/>
    <n v="0"/>
    <n v="3"/>
    <n v="0"/>
    <n v="0"/>
    <n v="0"/>
    <n v="2"/>
    <n v="1"/>
    <n v="0"/>
    <n v="0"/>
    <n v="1"/>
    <n v="0"/>
    <n v="0"/>
    <n v="1"/>
    <n v="0"/>
    <n v="3"/>
    <n v="2"/>
    <n v="1"/>
    <n v="0"/>
    <n v="1"/>
    <n v="0"/>
    <n v="0"/>
    <n v="1"/>
    <n v="1"/>
    <n v="0"/>
    <n v="1"/>
    <n v="1"/>
  </r>
  <r>
    <n v="4"/>
    <s v="Coquimbo"/>
    <n v="270102009"/>
    <n v="270102"/>
    <s v="Delitos Sexuales"/>
    <s v="Abuso Sexual Mayor 14 /Sorpresa Sin Consentimiento"/>
    <x v="9"/>
    <x v="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</r>
  <r>
    <n v="4"/>
    <s v="Coquimbo"/>
    <n v="270102010"/>
    <n v="270102"/>
    <s v="Delitos Sexuales"/>
    <s v="Abuso Sexual Sin Contacto"/>
    <x v="9"/>
    <x v="9"/>
    <s v="Abuso Sexual Sin Contacto"/>
    <n v="19"/>
    <n v="0"/>
    <n v="1"/>
    <n v="1"/>
    <n v="1"/>
    <n v="0"/>
    <n v="0"/>
    <n v="0"/>
    <n v="3"/>
    <n v="2"/>
    <n v="1"/>
    <n v="0"/>
    <n v="0"/>
    <n v="0"/>
    <n v="1"/>
    <n v="1"/>
    <n v="2"/>
    <n v="1"/>
    <n v="0"/>
    <n v="2"/>
    <n v="1"/>
    <n v="1"/>
    <n v="2"/>
    <n v="3"/>
    <n v="0"/>
    <n v="3"/>
    <n v="0"/>
    <n v="2"/>
    <n v="4"/>
    <n v="0"/>
    <n v="0"/>
    <n v="0"/>
    <n v="2"/>
    <n v="1"/>
    <n v="2"/>
    <n v="1"/>
    <n v="2"/>
    <n v="1"/>
    <n v="2"/>
    <n v="2"/>
    <n v="0"/>
    <n v="0"/>
    <n v="2"/>
    <n v="1"/>
    <n v="0"/>
    <n v="2"/>
    <n v="1"/>
    <n v="4"/>
    <n v="0"/>
    <n v="1"/>
    <n v="2"/>
    <n v="1"/>
    <n v="0"/>
    <n v="0"/>
    <n v="0"/>
    <n v="2"/>
    <n v="3"/>
    <n v="0"/>
    <n v="1"/>
    <n v="1"/>
    <n v="0"/>
    <n v="0"/>
    <n v="0"/>
    <n v="2"/>
    <n v="0"/>
    <n v="2"/>
    <n v="1"/>
    <n v="1"/>
    <n v="0"/>
    <n v="1"/>
    <n v="1"/>
    <n v="1"/>
    <n v="0"/>
    <n v="2"/>
    <n v="1"/>
    <n v="2"/>
    <n v="3"/>
    <n v="4"/>
    <n v="2"/>
    <n v="0"/>
    <n v="0"/>
    <n v="1"/>
    <n v="0"/>
    <n v="1"/>
    <n v="3"/>
  </r>
  <r>
    <n v="4"/>
    <s v="Coquimbo"/>
    <n v="270102001"/>
    <n v="270102"/>
    <s v="Delitos Sexuales"/>
    <s v="Estupro"/>
    <x v="9"/>
    <x v="9"/>
    <s v="Estupro"/>
    <n v="176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3002"/>
    <n v="270103"/>
    <s v="Delitos Violentos"/>
    <s v="Femicidio Intimo"/>
    <x v="9"/>
    <x v="9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</r>
  <r>
    <n v="4"/>
    <s v="Coquimbo"/>
    <n v="270104001"/>
    <n v="270104"/>
    <s v="Delitos Contra el Estado Civil y la Familia"/>
    <s v="Maltrato Habitual (Violencia Intrafamiliar)"/>
    <x v="9"/>
    <x v="9"/>
    <s v="Maltrato Habitual (Violencia Intrafamiliar)"/>
    <n v="298"/>
    <n v="2"/>
    <n v="3"/>
    <n v="0"/>
    <n v="3"/>
    <n v="0"/>
    <n v="3"/>
    <n v="0"/>
    <n v="1"/>
    <n v="3"/>
    <n v="0"/>
    <n v="1"/>
    <n v="2"/>
    <n v="3"/>
    <n v="5"/>
    <n v="4"/>
    <n v="0"/>
    <n v="0"/>
    <n v="5"/>
    <n v="0"/>
    <n v="1"/>
    <n v="2"/>
    <n v="3"/>
    <n v="2"/>
    <n v="0"/>
    <n v="3"/>
    <n v="5"/>
    <n v="5"/>
    <n v="0"/>
    <n v="1"/>
    <n v="4"/>
    <n v="3"/>
    <n v="18"/>
    <n v="1"/>
    <n v="4"/>
    <n v="2"/>
    <n v="0"/>
    <n v="1"/>
    <n v="7"/>
    <n v="6"/>
    <n v="1"/>
    <n v="0"/>
    <n v="6"/>
    <n v="9"/>
    <n v="3"/>
    <n v="6"/>
    <n v="2"/>
    <n v="5"/>
    <n v="3"/>
    <n v="5"/>
    <n v="14"/>
    <n v="4"/>
    <n v="4"/>
    <n v="1"/>
    <n v="2"/>
    <n v="3"/>
    <n v="8"/>
    <n v="6"/>
    <n v="8"/>
    <n v="1"/>
    <n v="5"/>
    <n v="4"/>
    <n v="10"/>
    <n v="1"/>
    <n v="0"/>
    <n v="0"/>
    <n v="7"/>
    <n v="2"/>
    <n v="8"/>
    <n v="2"/>
    <n v="6"/>
    <n v="1"/>
    <n v="3"/>
    <n v="9"/>
    <n v="3"/>
    <n v="6"/>
    <n v="3"/>
    <n v="1"/>
    <n v="3"/>
    <n v="2"/>
    <n v="3"/>
    <n v="1"/>
    <n v="1"/>
    <n v="5"/>
    <n v="2"/>
  </r>
  <r>
    <n v="4"/>
    <s v="Coquimbo"/>
    <n v="270103005"/>
    <n v="270103"/>
    <s v="Delitos Violentos"/>
    <s v="Tortura Con Violación, Abuso Sexual Agravado/Otros"/>
    <x v="9"/>
    <x v="9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4"/>
    <s v="Coquimbo"/>
    <n v="270102017"/>
    <n v="270102"/>
    <s v="Delitos Sexuales"/>
    <s v="Violación Con Homicidio O Femicidio"/>
    <x v="9"/>
    <x v="9"/>
    <s v="Violación Con Homicidio O Femicidio"/>
    <n v="47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2014"/>
    <n v="270102"/>
    <s v="Delitos Sexuales"/>
    <s v="Violación De Mayor De 14 Años"/>
    <x v="9"/>
    <x v="9"/>
    <s v="Violación De Mayor De 14 Años"/>
    <n v="476"/>
    <n v="2"/>
    <n v="0"/>
    <n v="1"/>
    <n v="2"/>
    <n v="1"/>
    <n v="1"/>
    <n v="0"/>
    <n v="0"/>
    <n v="0"/>
    <n v="0"/>
    <n v="3"/>
    <n v="1"/>
    <n v="0"/>
    <n v="0"/>
    <n v="0"/>
    <n v="0"/>
    <n v="1"/>
    <n v="3"/>
    <n v="0"/>
    <n v="1"/>
    <n v="0"/>
    <n v="1"/>
    <n v="0"/>
    <n v="0"/>
    <n v="1"/>
    <n v="0"/>
    <n v="0"/>
    <n v="2"/>
    <n v="2"/>
    <n v="1"/>
    <n v="0"/>
    <n v="1"/>
    <n v="0"/>
    <n v="1"/>
    <n v="0"/>
    <n v="1"/>
    <n v="0"/>
    <n v="0"/>
    <n v="0"/>
    <n v="0"/>
    <n v="1"/>
    <n v="0"/>
    <n v="1"/>
    <n v="1"/>
    <n v="0"/>
    <n v="0"/>
    <n v="0"/>
    <n v="2"/>
    <n v="1"/>
    <n v="1"/>
    <n v="3"/>
    <n v="0"/>
    <n v="1"/>
    <n v="0"/>
    <n v="1"/>
    <n v="1"/>
    <n v="3"/>
    <n v="0"/>
    <n v="1"/>
    <n v="1"/>
    <n v="1"/>
    <n v="0"/>
    <n v="1"/>
    <n v="0"/>
    <n v="1"/>
    <n v="2"/>
    <n v="0"/>
    <n v="0"/>
    <n v="1"/>
    <n v="0"/>
    <n v="0"/>
    <n v="2"/>
    <n v="1"/>
    <n v="1"/>
    <n v="0"/>
    <n v="2"/>
    <n v="0"/>
    <n v="1"/>
    <n v="0"/>
    <n v="1"/>
    <n v="3"/>
    <n v="1"/>
    <n v="0"/>
    <n v="0"/>
  </r>
  <r>
    <n v="4"/>
    <s v="Coquimbo"/>
    <n v="270102015"/>
    <n v="270102"/>
    <s v="Delitos Sexuales"/>
    <s v="Violación De Menor De 14 Años"/>
    <x v="9"/>
    <x v="9"/>
    <s v="Violación De Menor De 14 Años"/>
    <n v="477"/>
    <n v="0"/>
    <n v="1"/>
    <n v="1"/>
    <n v="1"/>
    <n v="1"/>
    <n v="0"/>
    <n v="0"/>
    <n v="0"/>
    <n v="1"/>
    <n v="0"/>
    <n v="0"/>
    <n v="0"/>
    <n v="2"/>
    <n v="0"/>
    <n v="0"/>
    <n v="1"/>
    <n v="0"/>
    <n v="1"/>
    <n v="3"/>
    <n v="0"/>
    <n v="1"/>
    <n v="1"/>
    <n v="2"/>
    <n v="0"/>
    <n v="2"/>
    <n v="1"/>
    <n v="2"/>
    <n v="1"/>
    <n v="0"/>
    <n v="1"/>
    <n v="2"/>
    <n v="0"/>
    <n v="0"/>
    <n v="1"/>
    <n v="0"/>
    <n v="2"/>
    <n v="0"/>
    <n v="1"/>
    <n v="0"/>
    <n v="1"/>
    <n v="4"/>
    <n v="3"/>
    <n v="2"/>
    <n v="1"/>
    <n v="1"/>
    <n v="3"/>
    <n v="3"/>
    <n v="1"/>
    <n v="0"/>
    <n v="1"/>
    <n v="2"/>
    <n v="1"/>
    <n v="0"/>
    <n v="1"/>
    <n v="0"/>
    <n v="2"/>
    <n v="1"/>
    <n v="1"/>
    <n v="0"/>
    <n v="0"/>
    <n v="0"/>
    <n v="0"/>
    <n v="3"/>
    <n v="0"/>
    <n v="0"/>
    <n v="0"/>
    <n v="0"/>
    <n v="0"/>
    <n v="0"/>
    <n v="2"/>
    <n v="1"/>
    <n v="0"/>
    <n v="0"/>
    <n v="1"/>
    <n v="2"/>
    <n v="0"/>
    <n v="1"/>
    <n v="1"/>
    <n v="1"/>
    <n v="2"/>
    <n v="1"/>
    <n v="0"/>
    <n v="2"/>
    <n v="0"/>
  </r>
  <r>
    <n v="4"/>
    <s v="Coquimbo"/>
    <n v="270105002"/>
    <n v="270105"/>
    <s v="Delitos Contra la Vida, Integridad o Dignidad Personal"/>
    <s v="Aborto Consentido Causales No Reguladas"/>
    <x v="10"/>
    <x v="10"/>
    <s v="Aborto Consentido Causales No Reguladas"/>
    <n v="8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5003"/>
    <n v="270105"/>
    <s v="Delitos Contra la Vida, Integridad o Dignidad Personal"/>
    <s v="Aborto Sin Consentimiento"/>
    <x v="10"/>
    <x v="10"/>
    <s v="Aborto Sin Consentimiento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2005"/>
    <n v="270102"/>
    <s v="Delitos Sexuales"/>
    <s v="Abuso Sexual Calificado c/Introduccion Objetos O Uso Animal"/>
    <x v="10"/>
    <x v="10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2006"/>
    <n v="270102"/>
    <s v="Delitos Sexuales"/>
    <s v="Abuso Sexual Con Contacto De Menor De 14 Años"/>
    <x v="10"/>
    <x v="10"/>
    <s v="Abuso Sexual Con Contacto De Menor De 14 Años"/>
    <n v="15"/>
    <n v="0"/>
    <n v="0"/>
    <n v="0"/>
    <n v="1"/>
    <n v="0"/>
    <n v="1"/>
    <n v="0"/>
    <n v="0"/>
    <n v="0"/>
    <n v="1"/>
    <n v="1"/>
    <n v="0"/>
    <n v="0"/>
    <n v="1"/>
    <n v="2"/>
    <n v="0"/>
    <n v="0"/>
    <n v="1"/>
    <n v="0"/>
    <n v="0"/>
    <n v="1"/>
    <n v="1"/>
    <n v="2"/>
    <n v="0"/>
    <n v="1"/>
    <n v="0"/>
    <n v="0"/>
    <n v="0"/>
    <n v="0"/>
    <n v="0"/>
    <n v="0"/>
    <n v="0"/>
    <n v="1"/>
    <n v="1"/>
    <n v="1"/>
    <n v="1"/>
    <n v="1"/>
    <n v="2"/>
    <n v="0"/>
    <n v="1"/>
    <n v="3"/>
    <n v="1"/>
    <n v="0"/>
    <n v="4"/>
    <n v="0"/>
    <n v="0"/>
    <n v="0"/>
    <n v="0"/>
    <n v="0"/>
    <n v="0"/>
    <n v="0"/>
    <n v="0"/>
    <n v="1"/>
    <n v="0"/>
    <n v="1"/>
    <n v="2"/>
    <n v="1"/>
    <n v="1"/>
    <n v="2"/>
    <n v="0"/>
    <n v="0"/>
    <n v="0"/>
    <n v="0"/>
    <n v="2"/>
    <n v="0"/>
    <n v="1"/>
    <n v="0"/>
    <n v="1"/>
    <n v="0"/>
    <n v="2"/>
    <n v="1"/>
    <n v="0"/>
    <n v="1"/>
    <n v="1"/>
    <n v="0"/>
    <n v="0"/>
    <n v="3"/>
    <n v="0"/>
    <n v="2"/>
    <n v="1"/>
    <n v="0"/>
    <n v="0"/>
    <n v="2"/>
    <n v="1"/>
  </r>
  <r>
    <n v="4"/>
    <s v="Coquimbo"/>
    <n v="270102007"/>
    <n v="270102"/>
    <s v="Delitos Sexuales"/>
    <s v="Abuso Sexual De 14 Años A Menor De 18 Años Con Circunstancia Estupro"/>
    <x v="10"/>
    <x v="1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2008"/>
    <n v="270102"/>
    <s v="Delitos Sexuales"/>
    <s v="Abuso Sexual De Mayor De 14 (Con Circunstancias De Violación)"/>
    <x v="10"/>
    <x v="10"/>
    <s v="Abuso Sexual De Mayor De 14 (Con Circunstancias De Violación)"/>
    <n v="17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0"/>
    <n v="0"/>
  </r>
  <r>
    <n v="4"/>
    <s v="Coquimbo"/>
    <n v="270102010"/>
    <n v="270102"/>
    <s v="Delitos Sexuales"/>
    <s v="Abuso Sexual Sin Contacto"/>
    <x v="10"/>
    <x v="10"/>
    <s v="Abuso Sexual Sin Contacto"/>
    <n v="19"/>
    <n v="1"/>
    <n v="0"/>
    <n v="0"/>
    <n v="0"/>
    <n v="0"/>
    <n v="2"/>
    <n v="0"/>
    <n v="0"/>
    <n v="0"/>
    <n v="0"/>
    <n v="1"/>
    <n v="1"/>
    <n v="0"/>
    <n v="0"/>
    <n v="2"/>
    <n v="1"/>
    <n v="1"/>
    <n v="1"/>
    <n v="0"/>
    <n v="1"/>
    <n v="0"/>
    <n v="0"/>
    <n v="1"/>
    <n v="2"/>
    <n v="1"/>
    <n v="0"/>
    <n v="1"/>
    <n v="1"/>
    <n v="0"/>
    <n v="0"/>
    <n v="0"/>
    <n v="1"/>
    <n v="1"/>
    <n v="0"/>
    <n v="1"/>
    <n v="0"/>
    <n v="3"/>
    <n v="0"/>
    <n v="1"/>
    <n v="1"/>
    <n v="0"/>
    <n v="2"/>
    <n v="0"/>
    <n v="2"/>
    <n v="0"/>
    <n v="1"/>
    <n v="3"/>
    <n v="5"/>
    <n v="1"/>
    <n v="1"/>
    <n v="2"/>
    <n v="1"/>
    <n v="0"/>
    <n v="1"/>
    <n v="0"/>
    <n v="3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</r>
  <r>
    <n v="4"/>
    <s v="Coquimbo"/>
    <n v="270102001"/>
    <n v="270102"/>
    <s v="Delitos Sexuales"/>
    <s v="Estupro"/>
    <x v="10"/>
    <x v="10"/>
    <s v="Estupro"/>
    <n v="17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4"/>
    <s v="Coquimbo"/>
    <n v="270103002"/>
    <n v="270103"/>
    <s v="Delitos Violentos"/>
    <s v="Femicidio Intimo"/>
    <x v="10"/>
    <x v="10"/>
    <s v="Femicidio Intimo"/>
    <n v="20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</r>
  <r>
    <n v="4"/>
    <s v="Coquimbo"/>
    <n v="270104001"/>
    <n v="270104"/>
    <s v="Delitos Contra el Estado Civil y la Familia"/>
    <s v="Maltrato Habitual (Violencia Intrafamiliar)"/>
    <x v="10"/>
    <x v="10"/>
    <s v="Maltrato Habitual (Violencia Intrafamiliar)"/>
    <n v="298"/>
    <n v="2"/>
    <n v="1"/>
    <n v="1"/>
    <n v="1"/>
    <n v="8"/>
    <n v="4"/>
    <n v="1"/>
    <n v="2"/>
    <n v="2"/>
    <n v="0"/>
    <n v="2"/>
    <n v="0"/>
    <n v="3"/>
    <n v="4"/>
    <n v="2"/>
    <n v="0"/>
    <n v="1"/>
    <n v="0"/>
    <n v="1"/>
    <n v="1"/>
    <n v="1"/>
    <n v="1"/>
    <n v="1"/>
    <n v="2"/>
    <n v="0"/>
    <n v="0"/>
    <n v="0"/>
    <n v="4"/>
    <n v="0"/>
    <n v="1"/>
    <n v="0"/>
    <n v="0"/>
    <n v="1"/>
    <n v="0"/>
    <n v="4"/>
    <n v="2"/>
    <n v="1"/>
    <n v="2"/>
    <n v="0"/>
    <n v="2"/>
    <n v="0"/>
    <n v="1"/>
    <n v="0"/>
    <n v="0"/>
    <n v="1"/>
    <n v="4"/>
    <n v="1"/>
    <n v="1"/>
    <n v="0"/>
    <n v="0"/>
    <n v="3"/>
    <n v="1"/>
    <n v="3"/>
    <n v="2"/>
    <n v="3"/>
    <n v="4"/>
    <n v="1"/>
    <n v="2"/>
    <n v="3"/>
    <n v="3"/>
    <n v="1"/>
    <n v="6"/>
    <n v="0"/>
    <n v="0"/>
    <n v="0"/>
    <n v="4"/>
    <n v="3"/>
    <n v="2"/>
    <n v="7"/>
    <n v="1"/>
    <n v="1"/>
    <n v="0"/>
    <n v="0"/>
    <n v="6"/>
    <n v="4"/>
    <n v="2"/>
    <n v="0"/>
    <n v="0"/>
    <n v="0"/>
    <n v="3"/>
    <n v="1"/>
    <n v="4"/>
    <n v="15"/>
    <n v="2"/>
  </r>
  <r>
    <n v="4"/>
    <s v="Coquimbo"/>
    <n v="270103005"/>
    <n v="270103"/>
    <s v="Delitos Violentos"/>
    <s v="Tortura Con Violación, Abuso Sexual Agravado/Otros"/>
    <x v="10"/>
    <x v="10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4"/>
    <s v="Coquimbo"/>
    <n v="270102014"/>
    <n v="270102"/>
    <s v="Delitos Sexuales"/>
    <s v="Violación De Mayor De 14 Años"/>
    <x v="10"/>
    <x v="10"/>
    <s v="Violación De Mayor De 14 Años"/>
    <n v="476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1"/>
    <n v="0"/>
    <n v="1"/>
    <n v="1"/>
  </r>
  <r>
    <n v="4"/>
    <s v="Coquimbo"/>
    <n v="270102015"/>
    <n v="270102"/>
    <s v="Delitos Sexuales"/>
    <s v="Violación De Menor De 14 Años"/>
    <x v="10"/>
    <x v="10"/>
    <s v="Violación De Menor De 14 Años"/>
    <n v="477"/>
    <n v="2"/>
    <n v="1"/>
    <n v="4"/>
    <n v="0"/>
    <n v="1"/>
    <n v="0"/>
    <n v="3"/>
    <n v="0"/>
    <n v="3"/>
    <n v="2"/>
    <n v="2"/>
    <n v="1"/>
    <n v="1"/>
    <n v="1"/>
    <n v="2"/>
    <n v="1"/>
    <n v="0"/>
    <n v="0"/>
    <n v="0"/>
    <n v="0"/>
    <n v="1"/>
    <n v="0"/>
    <n v="2"/>
    <n v="1"/>
    <n v="1"/>
    <n v="0"/>
    <n v="0"/>
    <n v="0"/>
    <n v="1"/>
    <n v="0"/>
    <n v="0"/>
    <n v="0"/>
    <n v="1"/>
    <n v="0"/>
    <n v="0"/>
    <n v="0"/>
    <n v="3"/>
    <n v="0"/>
    <n v="1"/>
    <n v="0"/>
    <n v="1"/>
    <n v="0"/>
    <n v="0"/>
    <n v="2"/>
    <n v="0"/>
    <n v="0"/>
    <n v="0"/>
    <n v="4"/>
    <n v="0"/>
    <n v="1"/>
    <n v="2"/>
    <n v="0"/>
    <n v="0"/>
    <n v="0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2"/>
    <n v="1"/>
    <n v="0"/>
  </r>
  <r>
    <n v="4"/>
    <s v="Coquimbo"/>
    <n v="270102006"/>
    <n v="270102"/>
    <s v="Delitos Sexuales"/>
    <s v="Abuso Sexual Con Contacto De Menor De 14 Años"/>
    <x v="11"/>
    <x v="11"/>
    <s v="Abuso Sexual Con Contacto De Menor De 14 Años"/>
    <n v="15"/>
    <n v="0"/>
    <n v="0"/>
    <n v="1"/>
    <n v="1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1"/>
    <n v="0"/>
    <n v="1"/>
    <n v="0"/>
    <n v="0"/>
    <n v="1"/>
    <n v="0"/>
    <n v="1"/>
    <n v="0"/>
    <n v="0"/>
    <n v="0"/>
    <n v="1"/>
    <n v="0"/>
    <n v="0"/>
    <n v="0"/>
    <n v="1"/>
    <n v="1"/>
    <n v="2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2"/>
    <n v="0"/>
    <n v="1"/>
    <n v="1"/>
    <n v="0"/>
    <n v="0"/>
    <n v="2"/>
    <n v="0"/>
    <n v="0"/>
    <n v="0"/>
    <n v="4"/>
    <n v="1"/>
    <n v="0"/>
    <n v="0"/>
  </r>
  <r>
    <n v="4"/>
    <s v="Coquimbo"/>
    <n v="270102007"/>
    <n v="270102"/>
    <s v="Delitos Sexuales"/>
    <s v="Abuso Sexual De 14 Años A Menor De 18 Años Con Circunstancia Estupro"/>
    <x v="11"/>
    <x v="11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4"/>
    <s v="Coquimbo"/>
    <n v="270102008"/>
    <n v="270102"/>
    <s v="Delitos Sexuales"/>
    <s v="Abuso Sexual De Mayor De 14 (Con Circunstancias De Violación)"/>
    <x v="11"/>
    <x v="11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n v="4"/>
    <s v="Coquimbo"/>
    <n v="270102010"/>
    <n v="270102"/>
    <s v="Delitos Sexuales"/>
    <s v="Abuso Sexual Sin Contacto"/>
    <x v="11"/>
    <x v="11"/>
    <s v="Abuso Sexual Sin Contacto"/>
    <n v="19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3"/>
    <n v="0"/>
    <n v="0"/>
    <n v="0"/>
    <n v="0"/>
    <n v="0"/>
    <n v="2"/>
    <n v="0"/>
    <n v="1"/>
    <n v="0"/>
    <n v="1"/>
    <n v="0"/>
    <n v="0"/>
    <n v="0"/>
    <n v="1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</r>
  <r>
    <n v="4"/>
    <s v="Coquimbo"/>
    <n v="270102001"/>
    <n v="270102"/>
    <s v="Delitos Sexuales"/>
    <s v="Estupro"/>
    <x v="11"/>
    <x v="11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3002"/>
    <n v="270103"/>
    <s v="Delitos Violentos"/>
    <s v="Femicidio Intimo"/>
    <x v="11"/>
    <x v="11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4001"/>
    <n v="270104"/>
    <s v="Delitos Contra el Estado Civil y la Familia"/>
    <s v="Maltrato Habitual (Violencia Intrafamiliar)"/>
    <x v="11"/>
    <x v="11"/>
    <s v="Maltrato Habitual (Violencia Intrafamiliar)"/>
    <n v="298"/>
    <n v="3"/>
    <n v="3"/>
    <n v="2"/>
    <n v="3"/>
    <n v="0"/>
    <n v="1"/>
    <n v="2"/>
    <n v="0"/>
    <n v="0"/>
    <n v="1"/>
    <n v="1"/>
    <n v="1"/>
    <n v="0"/>
    <n v="1"/>
    <n v="1"/>
    <n v="1"/>
    <n v="0"/>
    <n v="0"/>
    <n v="0"/>
    <n v="0"/>
    <n v="0"/>
    <n v="0"/>
    <n v="1"/>
    <n v="2"/>
    <n v="0"/>
    <n v="0"/>
    <n v="0"/>
    <n v="2"/>
    <n v="1"/>
    <n v="0"/>
    <n v="1"/>
    <n v="2"/>
    <n v="1"/>
    <n v="0"/>
    <n v="0"/>
    <n v="0"/>
    <n v="1"/>
    <n v="0"/>
    <n v="0"/>
    <n v="0"/>
    <n v="0"/>
    <n v="0"/>
    <n v="3"/>
    <n v="2"/>
    <n v="2"/>
    <n v="2"/>
    <n v="0"/>
    <n v="0"/>
    <n v="0"/>
    <n v="1"/>
    <n v="0"/>
    <n v="0"/>
    <n v="0"/>
    <n v="1"/>
    <n v="2"/>
    <n v="0"/>
    <n v="1"/>
    <n v="2"/>
    <n v="0"/>
    <n v="0"/>
    <n v="0"/>
    <n v="5"/>
    <n v="1"/>
    <n v="0"/>
    <n v="0"/>
    <n v="3"/>
    <n v="1"/>
    <n v="0"/>
    <n v="2"/>
    <n v="1"/>
    <n v="1"/>
    <n v="1"/>
    <n v="1"/>
    <n v="2"/>
    <n v="0"/>
    <n v="1"/>
    <n v="1"/>
    <n v="0"/>
    <n v="0"/>
    <n v="0"/>
    <n v="0"/>
    <n v="1"/>
    <n v="1"/>
    <n v="0"/>
  </r>
  <r>
    <n v="4"/>
    <s v="Coquimbo"/>
    <n v="270102014"/>
    <n v="270102"/>
    <s v="Delitos Sexuales"/>
    <s v="Violación De Mayor De 14 Años"/>
    <x v="11"/>
    <x v="11"/>
    <s v="Violación De Mayor De 14 Años"/>
    <n v="476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n v="270102015"/>
    <n v="270102"/>
    <s v="Delitos Sexuales"/>
    <s v="Violación De Menor De 14 Años"/>
    <x v="11"/>
    <x v="11"/>
    <s v="Violación De Menor De 14 Años"/>
    <n v="47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</r>
  <r>
    <n v="5"/>
    <s v="Valparaíso"/>
    <n v="270102003"/>
    <n v="270102"/>
    <s v="Delitos Sexuales"/>
    <s v="Abuso Sexual (Sólo Crimen)"/>
    <x v="12"/>
    <x v="12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6"/>
    <n v="270102"/>
    <s v="Delitos Sexuales"/>
    <s v="Abuso Sexual Con Contacto De Menor De 14 Años"/>
    <x v="12"/>
    <x v="12"/>
    <s v="Abuso Sexual Con Contacto De Menor De 14 Años"/>
    <n v="15"/>
    <n v="0"/>
    <n v="2"/>
    <n v="0"/>
    <n v="1"/>
    <n v="0"/>
    <n v="0"/>
    <n v="0"/>
    <n v="0"/>
    <n v="1"/>
    <n v="1"/>
    <n v="1"/>
    <n v="1"/>
    <n v="0"/>
    <n v="0"/>
    <n v="0"/>
    <n v="4"/>
    <n v="0"/>
    <n v="1"/>
    <n v="0"/>
    <n v="0"/>
    <n v="1"/>
    <n v="2"/>
    <n v="0"/>
    <n v="1"/>
    <n v="1"/>
    <n v="1"/>
    <n v="0"/>
    <n v="2"/>
    <n v="0"/>
    <n v="0"/>
    <n v="0"/>
    <n v="1"/>
    <n v="0"/>
    <n v="1"/>
    <n v="0"/>
    <n v="1"/>
    <n v="0"/>
    <n v="0"/>
    <n v="2"/>
    <n v="0"/>
    <n v="2"/>
    <n v="2"/>
    <n v="0"/>
    <n v="0"/>
    <n v="0"/>
    <n v="0"/>
    <n v="2"/>
    <n v="2"/>
    <n v="3"/>
    <n v="0"/>
    <n v="4"/>
    <n v="0"/>
    <n v="3"/>
    <n v="1"/>
    <n v="4"/>
    <n v="1"/>
    <n v="2"/>
    <n v="1"/>
    <n v="1"/>
    <n v="1"/>
    <n v="1"/>
    <n v="0"/>
    <n v="0"/>
    <n v="0"/>
    <n v="0"/>
    <n v="0"/>
    <n v="1"/>
    <n v="1"/>
    <n v="2"/>
    <n v="3"/>
    <n v="0"/>
    <n v="1"/>
    <n v="0"/>
    <n v="0"/>
    <n v="0"/>
    <n v="3"/>
    <n v="0"/>
    <n v="0"/>
    <n v="0"/>
    <n v="0"/>
    <n v="0"/>
    <n v="0"/>
    <n v="0"/>
    <n v="0"/>
  </r>
  <r>
    <n v="5"/>
    <s v="Valparaíso"/>
    <n v="270102007"/>
    <n v="270102"/>
    <s v="Delitos Sexuales"/>
    <s v="Abuso Sexual De 14 Años A Menor De 18 Años Con Circunstancia Estupro"/>
    <x v="12"/>
    <x v="12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2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n v="5"/>
    <s v="Valparaíso"/>
    <n v="270102008"/>
    <n v="270102"/>
    <s v="Delitos Sexuales"/>
    <s v="Abuso Sexual De Mayor De 14 (Con Circunstancias De Violación)"/>
    <x v="12"/>
    <x v="12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2"/>
    <n v="0"/>
    <n v="1"/>
    <n v="0"/>
    <n v="0"/>
    <n v="0"/>
    <n v="1"/>
    <n v="0"/>
    <n v="0"/>
    <n v="2"/>
    <n v="0"/>
    <n v="1"/>
    <n v="0"/>
    <n v="0"/>
    <n v="0"/>
    <n v="0"/>
    <n v="0"/>
    <n v="0"/>
    <n v="0"/>
    <n v="0"/>
    <n v="0"/>
    <n v="0"/>
    <n v="0"/>
    <n v="0"/>
  </r>
  <r>
    <n v="5"/>
    <s v="Valparaíso"/>
    <n v="270102010"/>
    <n v="270102"/>
    <s v="Delitos Sexuales"/>
    <s v="Abuso Sexual Sin Contacto"/>
    <x v="12"/>
    <x v="12"/>
    <s v="Abuso Sexual Sin Contacto"/>
    <n v="19"/>
    <n v="0"/>
    <n v="0"/>
    <n v="0"/>
    <n v="1"/>
    <n v="0"/>
    <n v="0"/>
    <n v="0"/>
    <n v="0"/>
    <n v="0"/>
    <n v="0"/>
    <n v="0"/>
    <n v="2"/>
    <n v="0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  <n v="0"/>
    <n v="1"/>
    <n v="1"/>
    <n v="0"/>
    <n v="0"/>
    <n v="0"/>
    <n v="2"/>
    <n v="0"/>
    <n v="1"/>
    <n v="2"/>
    <n v="2"/>
    <n v="2"/>
    <n v="0"/>
    <n v="0"/>
    <n v="1"/>
    <n v="0"/>
    <n v="0"/>
    <n v="1"/>
    <n v="2"/>
    <n v="0"/>
    <n v="1"/>
    <n v="0"/>
    <n v="0"/>
    <n v="0"/>
    <n v="3"/>
    <n v="0"/>
    <n v="0"/>
    <n v="0"/>
    <n v="0"/>
    <n v="0"/>
    <n v="0"/>
    <n v="0"/>
    <n v="0"/>
  </r>
  <r>
    <n v="5"/>
    <s v="Valparaíso"/>
    <n v="270102001"/>
    <n v="270102"/>
    <s v="Delitos Sexuales"/>
    <s v="Estupro"/>
    <x v="12"/>
    <x v="12"/>
    <s v="Estupro"/>
    <n v="176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"/>
    <s v="Valparaíso"/>
    <n v="270103002"/>
    <n v="270103"/>
    <s v="Delitos Violentos"/>
    <s v="Femicidio Intimo"/>
    <x v="12"/>
    <x v="12"/>
    <s v="Femicidio Intimo"/>
    <n v="204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4001"/>
    <n v="270104"/>
    <s v="Delitos Contra el Estado Civil y la Familia"/>
    <s v="Maltrato Habitual (Violencia Intrafamiliar)"/>
    <x v="12"/>
    <x v="12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17"/>
    <n v="270102"/>
    <s v="Delitos Sexuales"/>
    <s v="Violación Con Homicidio O Femicidio"/>
    <x v="12"/>
    <x v="12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14"/>
    <n v="270102"/>
    <s v="Delitos Sexuales"/>
    <s v="Violación De Mayor De 14 Años"/>
    <x v="12"/>
    <x v="12"/>
    <s v="Violación De Mayor De 14 Años"/>
    <n v="47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1"/>
    <n v="1"/>
    <n v="0"/>
    <n v="1"/>
    <n v="1"/>
    <n v="0"/>
    <n v="1"/>
    <n v="0"/>
    <n v="0"/>
    <n v="0"/>
    <n v="0"/>
    <n v="1"/>
    <n v="1"/>
    <n v="0"/>
    <n v="0"/>
    <n v="0"/>
    <n v="0"/>
    <n v="0"/>
    <n v="1"/>
    <n v="0"/>
    <n v="0"/>
    <n v="1"/>
    <n v="1"/>
    <n v="0"/>
    <n v="0"/>
    <n v="0"/>
    <n v="1"/>
    <n v="0"/>
    <n v="0"/>
    <n v="1"/>
    <n v="0"/>
    <n v="0"/>
    <n v="0"/>
    <n v="0"/>
    <n v="0"/>
    <n v="1"/>
    <n v="0"/>
    <n v="2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"/>
    <s v="Valparaíso"/>
    <n v="270102015"/>
    <n v="270102"/>
    <s v="Delitos Sexuales"/>
    <s v="Violación De Menor De 14 Años"/>
    <x v="12"/>
    <x v="12"/>
    <s v="Violación De Menor De 14 Años"/>
    <n v="477"/>
    <n v="0"/>
    <n v="1"/>
    <n v="1"/>
    <n v="0"/>
    <n v="0"/>
    <n v="0"/>
    <n v="0"/>
    <n v="0"/>
    <n v="0"/>
    <n v="1"/>
    <n v="0"/>
    <n v="1"/>
    <n v="0"/>
    <n v="0"/>
    <n v="1"/>
    <n v="4"/>
    <n v="0"/>
    <n v="0"/>
    <n v="0"/>
    <n v="0"/>
    <n v="0"/>
    <n v="0"/>
    <n v="0"/>
    <n v="0"/>
    <n v="3"/>
    <n v="0"/>
    <n v="0"/>
    <n v="1"/>
    <n v="0"/>
    <n v="0"/>
    <n v="1"/>
    <n v="0"/>
    <n v="0"/>
    <n v="0"/>
    <n v="0"/>
    <n v="2"/>
    <n v="0"/>
    <n v="2"/>
    <n v="1"/>
    <n v="1"/>
    <n v="0"/>
    <n v="2"/>
    <n v="1"/>
    <n v="0"/>
    <n v="0"/>
    <n v="1"/>
    <n v="1"/>
    <n v="0"/>
    <n v="1"/>
    <n v="2"/>
    <n v="2"/>
    <n v="1"/>
    <n v="1"/>
    <n v="0"/>
    <n v="1"/>
    <n v="0"/>
    <n v="1"/>
    <n v="0"/>
    <n v="0"/>
    <n v="1"/>
    <n v="0"/>
    <n v="0"/>
    <n v="0"/>
    <n v="1"/>
    <n v="0"/>
    <n v="0"/>
    <n v="0"/>
    <n v="0"/>
    <n v="2"/>
    <n v="1"/>
    <n v="1"/>
    <n v="2"/>
    <n v="0"/>
    <n v="0"/>
    <n v="0"/>
    <n v="2"/>
    <n v="0"/>
    <n v="0"/>
    <n v="0"/>
    <n v="0"/>
    <n v="0"/>
    <n v="0"/>
    <n v="0"/>
    <n v="0"/>
  </r>
  <r>
    <n v="5"/>
    <s v="Valparaíso"/>
    <n v="270105001"/>
    <n v="270105"/>
    <s v="Delitos Contra la Vida, Integridad o Dignidad Personal"/>
    <s v="Aborto Cometido Por Facultativo Por Causales No Reguladas"/>
    <x v="13"/>
    <x v="13"/>
    <s v="Aborto Cometido Por Facultativo Por Causales No Reguladas"/>
    <n v="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5002"/>
    <n v="270105"/>
    <s v="Delitos Contra la Vida, Integridad o Dignidad Personal"/>
    <s v="Aborto Consentido Causales No Reguladas"/>
    <x v="13"/>
    <x v="13"/>
    <s v="Aborto Consentido Causales No Reguladas"/>
    <n v="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n v="5"/>
    <s v="Valparaíso"/>
    <n v="270102005"/>
    <n v="270102"/>
    <s v="Delitos Sexuales"/>
    <s v="Abuso Sexual Calificado c/Introduccion Objetos O Uso Animal"/>
    <x v="13"/>
    <x v="13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6"/>
    <n v="270102"/>
    <s v="Delitos Sexuales"/>
    <s v="Abuso Sexual Con Contacto De Menor De 14 Años"/>
    <x v="13"/>
    <x v="13"/>
    <s v="Abuso Sexual Con Contacto De Menor De 14 Años"/>
    <n v="15"/>
    <n v="1"/>
    <n v="0"/>
    <n v="0"/>
    <n v="0"/>
    <n v="0"/>
    <n v="0"/>
    <n v="2"/>
    <n v="1"/>
    <n v="2"/>
    <n v="1"/>
    <n v="2"/>
    <n v="1"/>
    <n v="2"/>
    <n v="2"/>
    <n v="1"/>
    <n v="2"/>
    <n v="1"/>
    <n v="2"/>
    <n v="0"/>
    <n v="1"/>
    <n v="5"/>
    <n v="0"/>
    <n v="0"/>
    <n v="0"/>
    <n v="0"/>
    <n v="1"/>
    <n v="2"/>
    <n v="1"/>
    <n v="0"/>
    <n v="1"/>
    <n v="1"/>
    <n v="3"/>
    <n v="0"/>
    <n v="2"/>
    <n v="2"/>
    <n v="3"/>
    <n v="1"/>
    <n v="0"/>
    <n v="1"/>
    <n v="1"/>
    <n v="2"/>
    <n v="0"/>
    <n v="0"/>
    <n v="0"/>
    <n v="0"/>
    <n v="2"/>
    <n v="1"/>
    <n v="0"/>
    <n v="0"/>
    <n v="1"/>
    <n v="1"/>
    <n v="1"/>
    <n v="1"/>
    <n v="2"/>
    <n v="0"/>
    <n v="1"/>
    <n v="0"/>
    <n v="0"/>
    <n v="0"/>
    <n v="3"/>
    <n v="1"/>
    <n v="1"/>
    <n v="1"/>
    <n v="1"/>
    <n v="2"/>
    <n v="0"/>
    <n v="0"/>
    <n v="1"/>
    <n v="1"/>
    <n v="1"/>
    <n v="0"/>
    <n v="2"/>
    <n v="1"/>
    <n v="1"/>
    <n v="0"/>
    <n v="0"/>
    <n v="1"/>
    <n v="0"/>
    <n v="1"/>
    <n v="1"/>
    <n v="0"/>
    <n v="0"/>
    <n v="0"/>
    <n v="0"/>
  </r>
  <r>
    <n v="5"/>
    <s v="Valparaíso"/>
    <n v="270102007"/>
    <n v="270102"/>
    <s v="Delitos Sexuales"/>
    <s v="Abuso Sexual De 14 Años A Menor De 18 Años Con Circunstancia Estupro"/>
    <x v="13"/>
    <x v="13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</r>
  <r>
    <n v="5"/>
    <s v="Valparaíso"/>
    <n v="270102008"/>
    <n v="270102"/>
    <s v="Delitos Sexuales"/>
    <s v="Abuso Sexual De Mayor De 14 (Con Circunstancias De Violación)"/>
    <x v="13"/>
    <x v="13"/>
    <s v="Abuso Sexual De Mayor De 14 (Con Circunstancias De Violación)"/>
    <n v="17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2"/>
    <n v="0"/>
    <n v="1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</r>
  <r>
    <n v="5"/>
    <s v="Valparaíso"/>
    <n v="270102009"/>
    <n v="270102"/>
    <s v="Delitos Sexuales"/>
    <s v="Abuso Sexual Mayor 14 /Sorpresa Sin Consentimiento"/>
    <x v="13"/>
    <x v="1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5"/>
    <s v="Valparaíso"/>
    <n v="270102010"/>
    <n v="270102"/>
    <s v="Delitos Sexuales"/>
    <s v="Abuso Sexual Sin Contacto"/>
    <x v="13"/>
    <x v="13"/>
    <s v="Abuso Sexual Sin Contacto"/>
    <n v="19"/>
    <n v="1"/>
    <n v="0"/>
    <n v="0"/>
    <n v="1"/>
    <n v="0"/>
    <n v="0"/>
    <n v="0"/>
    <n v="0"/>
    <n v="0"/>
    <n v="0"/>
    <n v="0"/>
    <n v="1"/>
    <n v="0"/>
    <n v="1"/>
    <n v="0"/>
    <n v="1"/>
    <n v="1"/>
    <n v="1"/>
    <n v="0"/>
    <n v="2"/>
    <n v="0"/>
    <n v="0"/>
    <n v="0"/>
    <n v="2"/>
    <n v="0"/>
    <n v="3"/>
    <n v="1"/>
    <n v="3"/>
    <n v="0"/>
    <n v="0"/>
    <n v="0"/>
    <n v="0"/>
    <n v="0"/>
    <n v="1"/>
    <n v="1"/>
    <n v="3"/>
    <n v="0"/>
    <n v="0"/>
    <n v="1"/>
    <n v="0"/>
    <n v="0"/>
    <n v="0"/>
    <n v="1"/>
    <n v="1"/>
    <n v="2"/>
    <n v="0"/>
    <n v="2"/>
    <n v="0"/>
    <n v="0"/>
    <n v="0"/>
    <n v="0"/>
    <n v="0"/>
    <n v="1"/>
    <n v="2"/>
    <n v="0"/>
    <n v="1"/>
    <n v="0"/>
    <n v="1"/>
    <n v="0"/>
    <n v="0"/>
    <n v="1"/>
    <n v="0"/>
    <n v="0"/>
    <n v="1"/>
    <n v="0"/>
    <n v="1"/>
    <n v="0"/>
    <n v="0"/>
    <n v="1"/>
    <n v="1"/>
    <n v="0"/>
    <n v="2"/>
    <n v="0"/>
    <n v="0"/>
    <n v="0"/>
    <n v="0"/>
    <n v="0"/>
    <n v="0"/>
    <n v="0"/>
    <n v="0"/>
    <n v="0"/>
    <n v="0"/>
    <n v="0"/>
    <n v="0"/>
  </r>
  <r>
    <n v="5"/>
    <s v="Valparaíso"/>
    <n v="270102001"/>
    <n v="270102"/>
    <s v="Delitos Sexuales"/>
    <s v="Estupro"/>
    <x v="13"/>
    <x v="13"/>
    <s v="Estupro"/>
    <n v="176"/>
    <n v="0"/>
    <n v="0"/>
    <n v="0"/>
    <n v="0"/>
    <n v="0"/>
    <n v="0"/>
    <n v="2"/>
    <n v="0"/>
    <n v="0"/>
    <n v="0"/>
    <n v="0"/>
    <n v="0"/>
    <n v="0"/>
    <n v="1"/>
    <n v="2"/>
    <n v="2"/>
    <n v="0"/>
    <n v="1"/>
    <n v="0"/>
    <n v="1"/>
    <n v="2"/>
    <n v="0"/>
    <n v="1"/>
    <n v="1"/>
    <n v="0"/>
    <n v="0"/>
    <n v="0"/>
    <n v="3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</r>
  <r>
    <n v="5"/>
    <s v="Valparaíso"/>
    <n v="270103002"/>
    <n v="270103"/>
    <s v="Delitos Violentos"/>
    <s v="Femicidio Intimo"/>
    <x v="13"/>
    <x v="13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5"/>
    <s v="Valparaíso"/>
    <n v="270104001"/>
    <n v="270104"/>
    <s v="Delitos Contra el Estado Civil y la Familia"/>
    <s v="Maltrato Habitual (Violencia Intrafamiliar)"/>
    <x v="13"/>
    <x v="13"/>
    <s v="Maltrato Habitual (Violencia Intrafamiliar)"/>
    <n v="298"/>
    <n v="3"/>
    <n v="1"/>
    <n v="0"/>
    <n v="0"/>
    <n v="0"/>
    <n v="1"/>
    <n v="1"/>
    <n v="0"/>
    <n v="1"/>
    <n v="0"/>
    <n v="1"/>
    <n v="1"/>
    <n v="0"/>
    <n v="1"/>
    <n v="1"/>
    <n v="1"/>
    <n v="0"/>
    <n v="1"/>
    <n v="0"/>
    <n v="0"/>
    <n v="1"/>
    <n v="0"/>
    <n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n v="5"/>
    <s v="Valparaíso"/>
    <n v="270102014"/>
    <n v="270102"/>
    <s v="Delitos Sexuales"/>
    <s v="Violación De Mayor De 14 Años"/>
    <x v="13"/>
    <x v="13"/>
    <s v="Violación De Mayor De 14 Años"/>
    <n v="476"/>
    <n v="0"/>
    <n v="1"/>
    <n v="0"/>
    <n v="1"/>
    <n v="0"/>
    <n v="0"/>
    <n v="1"/>
    <n v="0"/>
    <n v="1"/>
    <n v="1"/>
    <n v="1"/>
    <n v="0"/>
    <n v="0"/>
    <n v="0"/>
    <n v="0"/>
    <n v="0"/>
    <n v="1"/>
    <n v="0"/>
    <n v="0"/>
    <n v="0"/>
    <n v="4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1"/>
    <n v="2"/>
    <n v="1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</r>
  <r>
    <n v="5"/>
    <s v="Valparaíso"/>
    <n v="270102015"/>
    <n v="270102"/>
    <s v="Delitos Sexuales"/>
    <s v="Violación De Menor De 14 Años"/>
    <x v="13"/>
    <x v="13"/>
    <s v="Violación De Menor De 14 Años"/>
    <n v="477"/>
    <n v="0"/>
    <n v="0"/>
    <n v="0"/>
    <n v="0"/>
    <n v="0"/>
    <n v="0"/>
    <n v="2"/>
    <n v="0"/>
    <n v="0"/>
    <n v="2"/>
    <n v="1"/>
    <n v="1"/>
    <n v="1"/>
    <n v="1"/>
    <n v="1"/>
    <n v="0"/>
    <n v="1"/>
    <n v="2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2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"/>
    <n v="3"/>
    <n v="0"/>
    <n v="1"/>
    <n v="0"/>
    <n v="0"/>
    <n v="0"/>
    <n v="0"/>
    <n v="0"/>
    <n v="0"/>
    <n v="0"/>
    <n v="0"/>
    <n v="0"/>
  </r>
  <r>
    <n v="5"/>
    <s v="Valparaíso"/>
    <n v="270105003"/>
    <n v="270105"/>
    <s v="Delitos Contra la Vida, Integridad o Dignidad Personal"/>
    <s v="Aborto Sin Consentimiento"/>
    <x v="14"/>
    <x v="14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5"/>
    <n v="270102"/>
    <s v="Delitos Sexuales"/>
    <s v="Abuso Sexual Calificado c/Introduccion Objetos O Uso Animal"/>
    <x v="14"/>
    <x v="14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5"/>
    <s v="Valparaíso"/>
    <n v="270102006"/>
    <n v="270102"/>
    <s v="Delitos Sexuales"/>
    <s v="Abuso Sexual Con Contacto De Menor De 14 Años"/>
    <x v="14"/>
    <x v="14"/>
    <s v="Abuso Sexual Con Contacto De Menor De 14 Años"/>
    <n v="15"/>
    <n v="2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3"/>
    <n v="2"/>
    <n v="1"/>
    <n v="1"/>
    <n v="1"/>
    <n v="1"/>
    <n v="2"/>
    <n v="0"/>
    <n v="0"/>
    <n v="0"/>
    <n v="0"/>
    <n v="1"/>
    <n v="2"/>
    <n v="0"/>
    <n v="0"/>
    <n v="0"/>
    <n v="0"/>
    <n v="0"/>
    <n v="0"/>
    <n v="2"/>
    <n v="0"/>
    <n v="2"/>
    <n v="1"/>
    <n v="0"/>
    <n v="0"/>
    <n v="1"/>
    <n v="3"/>
    <n v="2"/>
    <n v="4"/>
    <n v="0"/>
    <n v="2"/>
    <n v="0"/>
    <n v="1"/>
    <n v="2"/>
    <n v="1"/>
    <n v="2"/>
    <n v="2"/>
    <n v="1"/>
    <n v="1"/>
    <n v="2"/>
    <n v="0"/>
    <n v="0"/>
    <n v="3"/>
    <n v="1"/>
    <n v="1"/>
    <n v="1"/>
    <n v="1"/>
    <n v="1"/>
    <n v="3"/>
    <n v="4"/>
    <n v="0"/>
    <n v="0"/>
    <n v="3"/>
  </r>
  <r>
    <n v="5"/>
    <s v="Valparaíso"/>
    <n v="270102007"/>
    <n v="270102"/>
    <s v="Delitos Sexuales"/>
    <s v="Abuso Sexual De 14 Años A Menor De 18 Años Con Circunstancia Estupro"/>
    <x v="14"/>
    <x v="14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1"/>
    <n v="0"/>
    <n v="0"/>
    <n v="0"/>
  </r>
  <r>
    <n v="5"/>
    <s v="Valparaíso"/>
    <n v="270102008"/>
    <n v="270102"/>
    <s v="Delitos Sexuales"/>
    <s v="Abuso Sexual De Mayor De 14 (Con Circunstancias De Violación)"/>
    <x v="14"/>
    <x v="14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"/>
    <n v="0"/>
    <n v="0"/>
    <n v="1"/>
    <n v="0"/>
    <n v="0"/>
    <n v="0"/>
    <n v="0"/>
    <n v="1"/>
    <n v="1"/>
    <n v="0"/>
    <n v="0"/>
    <n v="0"/>
    <n v="0"/>
  </r>
  <r>
    <n v="5"/>
    <s v="Valparaíso"/>
    <n v="270102010"/>
    <n v="270102"/>
    <s v="Delitos Sexuales"/>
    <s v="Abuso Sexual Sin Contacto"/>
    <x v="14"/>
    <x v="14"/>
    <s v="Abuso Sexual Sin Contacto"/>
    <n v="19"/>
    <n v="0"/>
    <n v="0"/>
    <n v="1"/>
    <n v="0"/>
    <n v="0"/>
    <n v="2"/>
    <n v="0"/>
    <n v="3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3"/>
    <n v="0"/>
    <n v="0"/>
    <n v="0"/>
    <n v="0"/>
    <n v="1"/>
    <n v="1"/>
    <n v="0"/>
    <n v="0"/>
    <n v="1"/>
    <n v="0"/>
    <n v="0"/>
    <n v="1"/>
    <n v="1"/>
    <n v="0"/>
    <n v="0"/>
    <n v="0"/>
    <n v="1"/>
    <n v="0"/>
    <n v="0"/>
    <n v="1"/>
    <n v="0"/>
    <n v="1"/>
    <n v="0"/>
    <n v="2"/>
    <n v="1"/>
    <n v="0"/>
    <n v="0"/>
    <n v="0"/>
    <n v="0"/>
    <n v="0"/>
    <n v="0"/>
    <n v="0"/>
    <n v="0"/>
    <n v="0"/>
    <n v="0"/>
    <n v="1"/>
    <n v="0"/>
    <n v="0"/>
    <n v="1"/>
    <n v="0"/>
    <n v="1"/>
    <n v="0"/>
    <n v="2"/>
    <n v="0"/>
    <n v="0"/>
    <n v="0"/>
    <n v="0"/>
    <n v="0"/>
    <n v="0"/>
    <n v="0"/>
    <n v="0"/>
    <n v="0"/>
  </r>
  <r>
    <n v="5"/>
    <s v="Valparaíso"/>
    <n v="270102001"/>
    <n v="270102"/>
    <s v="Delitos Sexuales"/>
    <s v="Estupro"/>
    <x v="14"/>
    <x v="14"/>
    <s v="Estupro"/>
    <n v="17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5"/>
    <s v="Valparaíso"/>
    <n v="270103002"/>
    <n v="270103"/>
    <s v="Delitos Violentos"/>
    <s v="Femicidio Intimo"/>
    <x v="14"/>
    <x v="14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4001"/>
    <n v="270104"/>
    <s v="Delitos Contra el Estado Civil y la Familia"/>
    <s v="Maltrato Habitual (Violencia Intrafamiliar)"/>
    <x v="14"/>
    <x v="14"/>
    <s v="Maltrato Habitual (Violencia Intrafamiliar)"/>
    <n v="298"/>
    <n v="3"/>
    <n v="1"/>
    <n v="1"/>
    <n v="2"/>
    <n v="2"/>
    <n v="0"/>
    <n v="1"/>
    <n v="1"/>
    <n v="3"/>
    <n v="0"/>
    <n v="2"/>
    <n v="2"/>
    <n v="4"/>
    <n v="1"/>
    <n v="3"/>
    <n v="2"/>
    <n v="2"/>
    <n v="3"/>
    <n v="1"/>
    <n v="1"/>
    <n v="5"/>
    <n v="1"/>
    <n v="1"/>
    <n v="0"/>
    <n v="2"/>
    <n v="0"/>
    <n v="0"/>
    <n v="1"/>
    <n v="1"/>
    <n v="0"/>
    <n v="1"/>
    <n v="2"/>
    <n v="2"/>
    <n v="0"/>
    <n v="1"/>
    <n v="0"/>
    <n v="0"/>
    <n v="1"/>
    <n v="0"/>
    <n v="2"/>
    <n v="0"/>
    <n v="0"/>
    <n v="2"/>
    <n v="1"/>
    <n v="0"/>
    <n v="1"/>
    <n v="0"/>
    <n v="1"/>
    <n v="0"/>
    <n v="0"/>
    <n v="0"/>
    <n v="2"/>
    <n v="2"/>
    <n v="1"/>
    <n v="0"/>
    <n v="0"/>
    <n v="0"/>
    <n v="0"/>
    <n v="0"/>
    <n v="2"/>
    <n v="0"/>
    <n v="0"/>
    <n v="1"/>
    <n v="4"/>
    <n v="0"/>
    <n v="0"/>
    <n v="0"/>
    <n v="0"/>
    <n v="0"/>
    <n v="1"/>
    <n v="0"/>
    <n v="1"/>
    <n v="1"/>
    <n v="2"/>
    <n v="1"/>
    <n v="5"/>
    <n v="4"/>
    <n v="1"/>
    <n v="3"/>
    <n v="1"/>
    <n v="0"/>
    <n v="2"/>
    <n v="2"/>
    <n v="0"/>
  </r>
  <r>
    <n v="5"/>
    <s v="Valparaíso"/>
    <n v="270102014"/>
    <n v="270102"/>
    <s v="Delitos Sexuales"/>
    <s v="Violación De Mayor De 14 Años"/>
    <x v="14"/>
    <x v="14"/>
    <s v="Violación De Mayor De 14 Años"/>
    <n v="476"/>
    <n v="0"/>
    <n v="1"/>
    <n v="0"/>
    <n v="1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3"/>
    <n v="0"/>
    <n v="0"/>
    <n v="1"/>
    <n v="1"/>
    <n v="0"/>
    <n v="0"/>
    <n v="0"/>
    <n v="1"/>
    <n v="0"/>
    <n v="1"/>
    <n v="0"/>
    <n v="0"/>
    <n v="2"/>
    <n v="0"/>
    <n v="0"/>
    <n v="0"/>
    <n v="0"/>
    <n v="0"/>
    <n v="0"/>
    <n v="0"/>
    <n v="1"/>
    <n v="1"/>
    <n v="1"/>
    <n v="0"/>
    <n v="0"/>
    <n v="0"/>
    <n v="1"/>
    <n v="0"/>
    <n v="1"/>
    <n v="0"/>
    <n v="0"/>
    <n v="0"/>
    <n v="1"/>
    <n v="0"/>
  </r>
  <r>
    <n v="5"/>
    <s v="Valparaíso"/>
    <n v="270102015"/>
    <n v="270102"/>
    <s v="Delitos Sexuales"/>
    <s v="Violación De Menor De 14 Años"/>
    <x v="14"/>
    <x v="14"/>
    <s v="Violación De Menor De 14 Años"/>
    <n v="477"/>
    <n v="0"/>
    <n v="0"/>
    <n v="0"/>
    <n v="1"/>
    <n v="1"/>
    <n v="0"/>
    <n v="0"/>
    <n v="0"/>
    <n v="0"/>
    <n v="0"/>
    <n v="1"/>
    <n v="0"/>
    <n v="1"/>
    <n v="0"/>
    <n v="1"/>
    <n v="2"/>
    <n v="0"/>
    <n v="0"/>
    <n v="2"/>
    <n v="0"/>
    <n v="1"/>
    <n v="0"/>
    <n v="1"/>
    <n v="0"/>
    <n v="0"/>
    <n v="0"/>
    <n v="0"/>
    <n v="1"/>
    <n v="0"/>
    <n v="0"/>
    <n v="2"/>
    <n v="0"/>
    <n v="1"/>
    <n v="0"/>
    <n v="0"/>
    <n v="0"/>
    <n v="0"/>
    <n v="1"/>
    <n v="0"/>
    <n v="0"/>
    <n v="0"/>
    <n v="0"/>
    <n v="1"/>
    <n v="2"/>
    <n v="1"/>
    <n v="0"/>
    <n v="0"/>
    <n v="1"/>
    <n v="0"/>
    <n v="0"/>
    <n v="1"/>
    <n v="0"/>
    <n v="0"/>
    <n v="0"/>
    <n v="1"/>
    <n v="0"/>
    <n v="1"/>
    <n v="0"/>
    <n v="0"/>
    <n v="2"/>
    <n v="0"/>
    <n v="1"/>
    <n v="1"/>
    <n v="1"/>
    <n v="0"/>
    <n v="0"/>
    <n v="0"/>
    <n v="1"/>
    <n v="2"/>
    <n v="0"/>
    <n v="0"/>
    <n v="2"/>
    <n v="0"/>
    <n v="0"/>
    <n v="1"/>
    <n v="0"/>
    <n v="1"/>
    <n v="0"/>
    <n v="0"/>
    <n v="2"/>
    <n v="1"/>
    <n v="0"/>
    <n v="0"/>
    <n v="0"/>
  </r>
  <r>
    <n v="5"/>
    <s v="Valparaíso"/>
    <n v="270105002"/>
    <n v="270105"/>
    <s v="Delitos Contra la Vida, Integridad o Dignidad Personal"/>
    <s v="Aborto Consentido Causales No Reguladas"/>
    <x v="15"/>
    <x v="15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5003"/>
    <n v="270105"/>
    <s v="Delitos Contra la Vida, Integridad o Dignidad Personal"/>
    <s v="Aborto Sin Consentimiento"/>
    <x v="15"/>
    <x v="15"/>
    <s v="Aborto Sin Consentimiento"/>
    <n v="9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5"/>
    <n v="270102"/>
    <s v="Delitos Sexuales"/>
    <s v="Abuso Sexual Calificado c/Introduccion Objetos O Uso Animal"/>
    <x v="15"/>
    <x v="15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6"/>
    <n v="270102"/>
    <s v="Delitos Sexuales"/>
    <s v="Abuso Sexual Con Contacto De Menor De 14 Años"/>
    <x v="15"/>
    <x v="15"/>
    <s v="Abuso Sexual Con Contacto De Menor De 14 Años"/>
    <n v="15"/>
    <n v="1"/>
    <n v="1"/>
    <n v="3"/>
    <n v="1"/>
    <n v="0"/>
    <n v="0"/>
    <n v="0"/>
    <n v="2"/>
    <n v="0"/>
    <n v="1"/>
    <n v="1"/>
    <n v="0"/>
    <n v="2"/>
    <n v="4"/>
    <n v="2"/>
    <n v="2"/>
    <n v="0"/>
    <n v="1"/>
    <n v="0"/>
    <n v="1"/>
    <n v="0"/>
    <n v="0"/>
    <n v="0"/>
    <n v="0"/>
    <n v="0"/>
    <n v="1"/>
    <n v="0"/>
    <n v="0"/>
    <n v="2"/>
    <n v="0"/>
    <n v="0"/>
    <n v="0"/>
    <n v="0"/>
    <n v="0"/>
    <n v="2"/>
    <n v="1"/>
    <n v="4"/>
    <n v="2"/>
    <n v="2"/>
    <n v="1"/>
    <n v="1"/>
    <n v="0"/>
    <n v="0"/>
    <n v="0"/>
    <n v="1"/>
    <n v="1"/>
    <n v="0"/>
    <n v="0"/>
    <n v="0"/>
    <n v="0"/>
    <n v="1"/>
    <n v="1"/>
    <n v="0"/>
    <n v="0"/>
    <n v="1"/>
    <n v="2"/>
    <n v="2"/>
    <n v="4"/>
    <n v="2"/>
    <n v="1"/>
    <n v="0"/>
    <n v="2"/>
    <n v="5"/>
    <n v="0"/>
    <n v="2"/>
    <n v="1"/>
    <n v="1"/>
    <n v="2"/>
    <n v="1"/>
    <n v="0"/>
    <n v="1"/>
    <n v="2"/>
    <n v="1"/>
    <n v="2"/>
    <n v="4"/>
    <n v="2"/>
    <n v="1"/>
    <n v="1"/>
    <n v="5"/>
    <n v="3"/>
    <n v="2"/>
    <n v="1"/>
    <n v="0"/>
    <n v="2"/>
  </r>
  <r>
    <n v="5"/>
    <s v="Valparaíso"/>
    <n v="270102007"/>
    <n v="270102"/>
    <s v="Delitos Sexuales"/>
    <s v="Abuso Sexual De 14 Años A Menor De 18 Años Con Circunstancia Estupro"/>
    <x v="15"/>
    <x v="15"/>
    <s v="Abuso Sexual De 14 Años A Menor De 18 Años Con Circunstancia Estupro"/>
    <n v="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n v="5"/>
    <s v="Valparaíso"/>
    <n v="270102008"/>
    <n v="270102"/>
    <s v="Delitos Sexuales"/>
    <s v="Abuso Sexual De Mayor De 14 (Con Circunstancias De Violación)"/>
    <x v="15"/>
    <x v="15"/>
    <s v="Abuso Sexual De Mayor De 14 (Con Circunstancias De Violación)"/>
    <n v="17"/>
    <n v="1"/>
    <n v="0"/>
    <n v="2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1"/>
    <n v="1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2"/>
    <n v="0"/>
    <n v="1"/>
    <n v="0"/>
    <n v="0"/>
    <n v="1"/>
    <n v="0"/>
    <n v="0"/>
  </r>
  <r>
    <n v="5"/>
    <s v="Valparaíso"/>
    <n v="270102010"/>
    <n v="270102"/>
    <s v="Delitos Sexuales"/>
    <s v="Abuso Sexual Sin Contacto"/>
    <x v="15"/>
    <x v="15"/>
    <s v="Abuso Sexual Sin Contacto"/>
    <n v="19"/>
    <n v="1"/>
    <n v="0"/>
    <n v="1"/>
    <n v="0"/>
    <n v="0"/>
    <n v="0"/>
    <n v="1"/>
    <n v="0"/>
    <n v="2"/>
    <n v="1"/>
    <n v="3"/>
    <n v="0"/>
    <n v="1"/>
    <n v="2"/>
    <n v="0"/>
    <n v="0"/>
    <n v="5"/>
    <n v="0"/>
    <n v="0"/>
    <n v="1"/>
    <n v="1"/>
    <n v="0"/>
    <n v="0"/>
    <n v="0"/>
    <n v="2"/>
    <n v="1"/>
    <n v="2"/>
    <n v="0"/>
    <n v="1"/>
    <n v="0"/>
    <n v="0"/>
    <n v="0"/>
    <n v="0"/>
    <n v="4"/>
    <n v="0"/>
    <n v="2"/>
    <n v="0"/>
    <n v="0"/>
    <n v="1"/>
    <n v="1"/>
    <n v="1"/>
    <n v="0"/>
    <n v="2"/>
    <n v="2"/>
    <n v="2"/>
    <n v="0"/>
    <n v="1"/>
    <n v="1"/>
    <n v="0"/>
    <n v="0"/>
    <n v="0"/>
    <n v="1"/>
    <n v="0"/>
    <n v="0"/>
    <n v="1"/>
    <n v="0"/>
    <n v="2"/>
    <n v="1"/>
    <n v="1"/>
    <n v="1"/>
    <n v="0"/>
    <n v="0"/>
    <n v="0"/>
    <n v="0"/>
    <n v="0"/>
    <n v="0"/>
    <n v="2"/>
    <n v="0"/>
    <n v="1"/>
    <n v="0"/>
    <n v="0"/>
    <n v="1"/>
    <n v="2"/>
    <n v="0"/>
    <n v="0"/>
    <n v="4"/>
    <n v="1"/>
    <n v="1"/>
    <n v="0"/>
    <n v="0"/>
    <n v="0"/>
    <n v="0"/>
    <n v="0"/>
    <n v="1"/>
  </r>
  <r>
    <n v="5"/>
    <s v="Valparaíso"/>
    <n v="270102001"/>
    <n v="270102"/>
    <s v="Delitos Sexuales"/>
    <s v="Estupro"/>
    <x v="15"/>
    <x v="15"/>
    <s v="Estupro"/>
    <n v="176"/>
    <n v="0"/>
    <n v="0"/>
    <n v="1"/>
    <n v="1"/>
    <n v="0"/>
    <n v="1"/>
    <n v="1"/>
    <n v="1"/>
    <n v="0"/>
    <n v="0"/>
    <n v="2"/>
    <n v="0"/>
    <n v="3"/>
    <n v="0"/>
    <n v="0"/>
    <n v="0"/>
    <n v="1"/>
    <n v="1"/>
    <n v="0"/>
    <n v="0"/>
    <n v="0"/>
    <n v="1"/>
    <n v="1"/>
    <n v="0"/>
    <n v="0"/>
    <n v="1"/>
    <n v="0"/>
    <n v="0"/>
    <n v="1"/>
    <n v="1"/>
    <n v="0"/>
    <n v="2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</r>
  <r>
    <n v="5"/>
    <s v="Valparaíso"/>
    <n v="270103002"/>
    <n v="270103"/>
    <s v="Delitos Violentos"/>
    <s v="Femicidio Intimo"/>
    <x v="15"/>
    <x v="15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5"/>
    <s v="Valparaíso"/>
    <n v="270104001"/>
    <n v="270104"/>
    <s v="Delitos Contra el Estado Civil y la Familia"/>
    <s v="Maltrato Habitual (Violencia Intrafamiliar)"/>
    <x v="15"/>
    <x v="15"/>
    <s v="Maltrato Habitual (Violencia Intrafamiliar)"/>
    <n v="298"/>
    <n v="0"/>
    <n v="1"/>
    <n v="0"/>
    <n v="1"/>
    <n v="1"/>
    <n v="0"/>
    <n v="1"/>
    <n v="0"/>
    <n v="2"/>
    <n v="0"/>
    <n v="2"/>
    <n v="1"/>
    <n v="3"/>
    <n v="1"/>
    <n v="0"/>
    <n v="0"/>
    <n v="1"/>
    <n v="0"/>
    <n v="0"/>
    <n v="3"/>
    <n v="3"/>
    <n v="0"/>
    <n v="0"/>
    <n v="3"/>
    <n v="0"/>
    <n v="1"/>
    <n v="1"/>
    <n v="3"/>
    <n v="0"/>
    <n v="3"/>
    <n v="0"/>
    <n v="0"/>
    <n v="1"/>
    <n v="1"/>
    <n v="0"/>
    <n v="0"/>
    <n v="0"/>
    <n v="0"/>
    <n v="2"/>
    <n v="1"/>
    <n v="2"/>
    <n v="0"/>
    <n v="0"/>
    <n v="2"/>
    <n v="0"/>
    <n v="0"/>
    <n v="0"/>
    <n v="1"/>
    <n v="2"/>
    <n v="0"/>
    <n v="0"/>
    <n v="1"/>
    <n v="1"/>
    <n v="0"/>
    <n v="1"/>
    <n v="7"/>
    <n v="0"/>
    <n v="0"/>
    <n v="0"/>
    <n v="1"/>
    <n v="2"/>
    <n v="2"/>
    <n v="0"/>
    <n v="2"/>
    <n v="1"/>
    <n v="2"/>
    <n v="0"/>
    <n v="1"/>
    <n v="0"/>
    <n v="3"/>
    <n v="1"/>
    <n v="1"/>
    <n v="1"/>
    <n v="1"/>
    <n v="2"/>
    <n v="1"/>
    <n v="1"/>
    <n v="0"/>
    <n v="1"/>
    <n v="1"/>
    <n v="0"/>
    <n v="0"/>
    <n v="2"/>
    <n v="1"/>
  </r>
  <r>
    <n v="5"/>
    <s v="Valparaíso"/>
    <n v="270102017"/>
    <n v="270102"/>
    <s v="Delitos Sexuales"/>
    <s v="Violación Con Homicidio O Femicidio"/>
    <x v="15"/>
    <x v="15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14"/>
    <n v="270102"/>
    <s v="Delitos Sexuales"/>
    <s v="Violación De Mayor De 14 Años"/>
    <x v="15"/>
    <x v="15"/>
    <s v="Violación De Mayor De 14 Años"/>
    <n v="476"/>
    <n v="1"/>
    <n v="0"/>
    <n v="1"/>
    <n v="2"/>
    <n v="0"/>
    <n v="1"/>
    <n v="0"/>
    <n v="0"/>
    <n v="1"/>
    <n v="1"/>
    <n v="1"/>
    <n v="3"/>
    <n v="0"/>
    <n v="2"/>
    <n v="0"/>
    <n v="0"/>
    <n v="0"/>
    <n v="1"/>
    <n v="1"/>
    <n v="0"/>
    <n v="0"/>
    <n v="1"/>
    <n v="0"/>
    <n v="0"/>
    <n v="0"/>
    <n v="0"/>
    <n v="0"/>
    <n v="1"/>
    <n v="1"/>
    <n v="0"/>
    <n v="0"/>
    <n v="0"/>
    <n v="1"/>
    <n v="0"/>
    <n v="1"/>
    <n v="1"/>
    <n v="0"/>
    <n v="0"/>
    <n v="0"/>
    <n v="0"/>
    <n v="0"/>
    <n v="1"/>
    <n v="0"/>
    <n v="0"/>
    <n v="1"/>
    <n v="2"/>
    <n v="1"/>
    <n v="0"/>
    <n v="1"/>
    <n v="0"/>
    <n v="1"/>
    <n v="0"/>
    <n v="0"/>
    <n v="1"/>
    <n v="1"/>
    <n v="0"/>
    <n v="1"/>
    <n v="0"/>
    <n v="0"/>
    <n v="1"/>
    <n v="0"/>
    <n v="0"/>
    <n v="2"/>
    <n v="1"/>
    <n v="1"/>
    <n v="1"/>
    <n v="0"/>
    <n v="2"/>
    <n v="1"/>
    <n v="0"/>
    <n v="0"/>
    <n v="0"/>
    <n v="0"/>
    <n v="0"/>
    <n v="1"/>
    <n v="0"/>
    <n v="0"/>
    <n v="1"/>
    <n v="0"/>
    <n v="1"/>
    <n v="1"/>
    <n v="1"/>
    <n v="0"/>
    <n v="0"/>
  </r>
  <r>
    <n v="5"/>
    <s v="Valparaíso"/>
    <n v="270102015"/>
    <n v="270102"/>
    <s v="Delitos Sexuales"/>
    <s v="Violación De Menor De 14 Años"/>
    <x v="15"/>
    <x v="15"/>
    <s v="Violación De Menor De 14 Años"/>
    <n v="477"/>
    <n v="2"/>
    <n v="1"/>
    <n v="0"/>
    <n v="1"/>
    <n v="0"/>
    <n v="2"/>
    <n v="0"/>
    <n v="0"/>
    <n v="1"/>
    <n v="2"/>
    <n v="1"/>
    <n v="2"/>
    <n v="0"/>
    <n v="0"/>
    <n v="0"/>
    <n v="1"/>
    <n v="3"/>
    <n v="0"/>
    <n v="0"/>
    <n v="0"/>
    <n v="0"/>
    <n v="0"/>
    <n v="2"/>
    <n v="1"/>
    <n v="0"/>
    <n v="1"/>
    <n v="1"/>
    <n v="0"/>
    <n v="0"/>
    <n v="0"/>
    <n v="1"/>
    <n v="0"/>
    <n v="2"/>
    <n v="0"/>
    <n v="1"/>
    <n v="0"/>
    <n v="2"/>
    <n v="0"/>
    <n v="0"/>
    <n v="1"/>
    <n v="0"/>
    <n v="2"/>
    <n v="0"/>
    <n v="0"/>
    <n v="1"/>
    <n v="0"/>
    <n v="1"/>
    <n v="0"/>
    <n v="1"/>
    <n v="1"/>
    <n v="1"/>
    <n v="0"/>
    <n v="1"/>
    <n v="0"/>
    <n v="0"/>
    <n v="1"/>
    <n v="0"/>
    <n v="1"/>
    <n v="0"/>
    <n v="1"/>
    <n v="1"/>
    <n v="0"/>
    <n v="2"/>
    <n v="0"/>
    <n v="1"/>
    <n v="0"/>
    <n v="0"/>
    <n v="1"/>
    <n v="2"/>
    <n v="0"/>
    <n v="0"/>
    <n v="0"/>
    <n v="0"/>
    <n v="0"/>
    <n v="1"/>
    <n v="1"/>
    <n v="0"/>
    <n v="1"/>
    <n v="0"/>
    <n v="0"/>
    <n v="1"/>
    <n v="1"/>
    <n v="2"/>
    <n v="1"/>
  </r>
  <r>
    <n v="5"/>
    <s v="Valparaíso"/>
    <n v="270105002"/>
    <n v="270105"/>
    <s v="Delitos Contra la Vida, Integridad o Dignidad Personal"/>
    <s v="Aborto Consentido Causales No Reguladas"/>
    <x v="16"/>
    <x v="16"/>
    <s v="Aborto Consentido Causales No Reguladas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5003"/>
    <n v="270105"/>
    <s v="Delitos Contra la Vida, Integridad o Dignidad Personal"/>
    <s v="Aborto Sin Consentimiento"/>
    <x v="16"/>
    <x v="16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5"/>
    <n v="270102"/>
    <s v="Delitos Sexuales"/>
    <s v="Abuso Sexual Calificado c/Introduccion Objetos O Uso Animal"/>
    <x v="16"/>
    <x v="1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6"/>
    <n v="270102"/>
    <s v="Delitos Sexuales"/>
    <s v="Abuso Sexual Con Contacto De Menor De 14 Años"/>
    <x v="16"/>
    <x v="16"/>
    <s v="Abuso Sexual Con Contacto De Menor De 14 Años"/>
    <n v="15"/>
    <n v="1"/>
    <n v="2"/>
    <n v="0"/>
    <n v="1"/>
    <n v="1"/>
    <n v="1"/>
    <n v="0"/>
    <n v="1"/>
    <n v="0"/>
    <n v="1"/>
    <n v="0"/>
    <n v="0"/>
    <n v="2"/>
    <n v="1"/>
    <n v="1"/>
    <n v="0"/>
    <n v="0"/>
    <n v="3"/>
    <n v="1"/>
    <n v="2"/>
    <n v="4"/>
    <n v="1"/>
    <n v="1"/>
    <n v="1"/>
    <n v="3"/>
    <n v="1"/>
    <n v="2"/>
    <n v="0"/>
    <n v="0"/>
    <n v="1"/>
    <n v="2"/>
    <n v="3"/>
    <n v="2"/>
    <n v="1"/>
    <n v="2"/>
    <n v="0"/>
    <n v="0"/>
    <n v="0"/>
    <n v="3"/>
    <n v="2"/>
    <n v="0"/>
    <n v="0"/>
    <n v="2"/>
    <n v="0"/>
    <n v="0"/>
    <n v="1"/>
    <n v="1"/>
    <n v="1"/>
    <n v="2"/>
    <n v="0"/>
    <n v="3"/>
    <n v="3"/>
    <n v="1"/>
    <n v="0"/>
    <n v="0"/>
    <n v="0"/>
    <n v="1"/>
    <n v="4"/>
    <n v="2"/>
    <n v="2"/>
    <n v="2"/>
    <n v="0"/>
    <n v="0"/>
    <n v="0"/>
    <n v="2"/>
    <n v="2"/>
    <n v="1"/>
    <n v="3"/>
    <n v="3"/>
    <n v="0"/>
    <n v="1"/>
    <n v="0"/>
    <n v="1"/>
    <n v="1"/>
    <n v="1"/>
    <n v="6"/>
    <n v="0"/>
    <n v="5"/>
    <n v="3"/>
    <n v="4"/>
    <n v="2"/>
    <n v="1"/>
    <n v="3"/>
    <n v="2"/>
  </r>
  <r>
    <n v="5"/>
    <s v="Valparaíso"/>
    <n v="270102007"/>
    <n v="270102"/>
    <s v="Delitos Sexuales"/>
    <s v="Abuso Sexual De 14 Años A Menor De 18 Años Con Circunstancia Estupro"/>
    <x v="16"/>
    <x v="16"/>
    <s v="Abuso Sexual De 14 Años A Menor De 18 Años Con Circunstancia Estupro"/>
    <n v="16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1"/>
    <n v="0"/>
    <n v="1"/>
    <n v="1"/>
    <n v="0"/>
    <n v="0"/>
    <n v="0"/>
    <n v="0"/>
    <n v="1"/>
    <n v="0"/>
    <n v="0"/>
    <n v="0"/>
    <n v="1"/>
    <n v="0"/>
    <n v="0"/>
    <n v="1"/>
    <n v="0"/>
    <n v="0"/>
  </r>
  <r>
    <n v="5"/>
    <s v="Valparaíso"/>
    <n v="270102008"/>
    <n v="270102"/>
    <s v="Delitos Sexuales"/>
    <s v="Abuso Sexual De Mayor De 14 (Con Circunstancias De Violación)"/>
    <x v="16"/>
    <x v="16"/>
    <s v="Abuso Sexual De Mayor De 14 (Con Circunstancias De Violación)"/>
    <n v="17"/>
    <n v="0"/>
    <n v="0"/>
    <n v="0"/>
    <n v="0"/>
    <n v="1"/>
    <n v="1"/>
    <n v="1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2"/>
    <n v="0"/>
    <n v="1"/>
    <n v="0"/>
    <n v="0"/>
    <n v="0"/>
    <n v="1"/>
    <n v="0"/>
    <n v="0"/>
    <n v="2"/>
    <n v="1"/>
    <n v="0"/>
    <n v="1"/>
    <n v="0"/>
    <n v="0"/>
    <n v="0"/>
    <n v="2"/>
    <n v="0"/>
    <n v="0"/>
    <n v="1"/>
    <n v="0"/>
    <n v="0"/>
    <n v="0"/>
    <n v="1"/>
    <n v="2"/>
    <n v="1"/>
    <n v="1"/>
    <n v="0"/>
    <n v="1"/>
    <n v="0"/>
    <n v="0"/>
    <n v="1"/>
    <n v="2"/>
    <n v="2"/>
    <n v="1"/>
    <n v="0"/>
    <n v="0"/>
    <n v="1"/>
    <n v="1"/>
    <n v="3"/>
    <n v="1"/>
    <n v="1"/>
    <n v="2"/>
    <n v="0"/>
    <n v="1"/>
    <n v="0"/>
    <n v="0"/>
  </r>
  <r>
    <n v="5"/>
    <s v="Valparaíso"/>
    <n v="270102010"/>
    <n v="270102"/>
    <s v="Delitos Sexuales"/>
    <s v="Abuso Sexual Sin Contacto"/>
    <x v="16"/>
    <x v="16"/>
    <s v="Abuso Sexual Sin Contacto"/>
    <n v="19"/>
    <n v="0"/>
    <n v="2"/>
    <n v="0"/>
    <n v="4"/>
    <n v="0"/>
    <n v="1"/>
    <n v="1"/>
    <n v="3"/>
    <n v="0"/>
    <n v="2"/>
    <n v="3"/>
    <n v="1"/>
    <n v="0"/>
    <n v="0"/>
    <n v="1"/>
    <n v="1"/>
    <n v="0"/>
    <n v="0"/>
    <n v="1"/>
    <n v="0"/>
    <n v="0"/>
    <n v="0"/>
    <n v="2"/>
    <n v="0"/>
    <n v="1"/>
    <n v="3"/>
    <n v="0"/>
    <n v="0"/>
    <n v="1"/>
    <n v="1"/>
    <n v="0"/>
    <n v="1"/>
    <n v="2"/>
    <n v="2"/>
    <n v="0"/>
    <n v="0"/>
    <n v="1"/>
    <n v="1"/>
    <n v="0"/>
    <n v="0"/>
    <n v="1"/>
    <n v="1"/>
    <n v="2"/>
    <n v="0"/>
    <n v="0"/>
    <n v="0"/>
    <n v="3"/>
    <n v="0"/>
    <n v="3"/>
    <n v="0"/>
    <n v="0"/>
    <n v="2"/>
    <n v="0"/>
    <n v="0"/>
    <n v="1"/>
    <n v="1"/>
    <n v="3"/>
    <n v="1"/>
    <n v="3"/>
    <n v="3"/>
    <n v="3"/>
    <n v="0"/>
    <n v="1"/>
    <n v="0"/>
    <n v="2"/>
    <n v="0"/>
    <n v="1"/>
    <n v="2"/>
    <n v="0"/>
    <n v="0"/>
    <n v="1"/>
    <n v="1"/>
    <n v="0"/>
    <n v="1"/>
    <n v="1"/>
    <n v="4"/>
    <n v="0"/>
    <n v="2"/>
    <n v="0"/>
    <n v="0"/>
    <n v="1"/>
    <n v="1"/>
    <n v="0"/>
    <n v="0"/>
  </r>
  <r>
    <n v="5"/>
    <s v="Valparaíso"/>
    <n v="270102001"/>
    <n v="270102"/>
    <s v="Delitos Sexuales"/>
    <s v="Estupro"/>
    <x v="16"/>
    <x v="16"/>
    <s v="Estupro"/>
    <n v="17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2"/>
    <n v="1"/>
    <n v="0"/>
    <n v="0"/>
    <n v="0"/>
    <n v="0"/>
    <n v="0"/>
    <n v="1"/>
    <n v="0"/>
    <n v="0"/>
    <n v="0"/>
    <n v="0"/>
    <n v="0"/>
    <n v="0"/>
    <n v="0"/>
    <n v="0"/>
  </r>
  <r>
    <n v="5"/>
    <s v="Valparaíso"/>
    <n v="270103002"/>
    <n v="270103"/>
    <s v="Delitos Violentos"/>
    <s v="Femicidio Intimo"/>
    <x v="16"/>
    <x v="16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4001"/>
    <n v="270104"/>
    <s v="Delitos Contra el Estado Civil y la Familia"/>
    <s v="Maltrato Habitual (Violencia Intrafamiliar)"/>
    <x v="16"/>
    <x v="16"/>
    <s v="Maltrato Habitual (Violencia Intrafamiliar)"/>
    <n v="298"/>
    <n v="0"/>
    <n v="0"/>
    <n v="1"/>
    <n v="1"/>
    <n v="0"/>
    <n v="1"/>
    <n v="1"/>
    <n v="0"/>
    <n v="1"/>
    <n v="0"/>
    <n v="0"/>
    <n v="0"/>
    <n v="0"/>
    <n v="0"/>
    <n v="1"/>
    <n v="0"/>
    <n v="1"/>
    <n v="2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</r>
  <r>
    <n v="5"/>
    <s v="Valparaíso"/>
    <n v="270102017"/>
    <n v="270102"/>
    <s v="Delitos Sexuales"/>
    <s v="Violación Con Homicidio O Femicidio"/>
    <x v="16"/>
    <x v="16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14"/>
    <n v="270102"/>
    <s v="Delitos Sexuales"/>
    <s v="Violación De Mayor De 14 Años"/>
    <x v="16"/>
    <x v="16"/>
    <s v="Violación De Mayor De 14 Años"/>
    <n v="476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1"/>
    <n v="1"/>
    <n v="1"/>
    <n v="1"/>
    <n v="0"/>
    <n v="0"/>
    <n v="1"/>
    <n v="0"/>
    <n v="0"/>
    <n v="0"/>
    <n v="1"/>
    <n v="1"/>
    <n v="0"/>
    <n v="0"/>
    <n v="0"/>
    <n v="1"/>
    <n v="0"/>
    <n v="2"/>
    <n v="2"/>
    <n v="0"/>
    <n v="1"/>
    <n v="0"/>
    <n v="0"/>
    <n v="0"/>
    <n v="0"/>
    <n v="1"/>
    <n v="0"/>
    <n v="2"/>
    <n v="0"/>
    <n v="0"/>
    <n v="1"/>
    <n v="0"/>
    <n v="0"/>
    <n v="2"/>
    <n v="1"/>
    <n v="0"/>
    <n v="0"/>
    <n v="0"/>
    <n v="0"/>
    <n v="0"/>
    <n v="0"/>
    <n v="0"/>
    <n v="0"/>
    <n v="0"/>
    <n v="0"/>
    <n v="1"/>
    <n v="2"/>
    <n v="0"/>
    <n v="0"/>
    <n v="0"/>
    <n v="1"/>
    <n v="0"/>
    <n v="1"/>
    <n v="1"/>
    <n v="0"/>
    <n v="1"/>
    <n v="1"/>
    <n v="1"/>
    <n v="0"/>
    <n v="0"/>
    <n v="0"/>
    <n v="0"/>
    <n v="1"/>
    <n v="0"/>
    <n v="0"/>
  </r>
  <r>
    <n v="5"/>
    <s v="Valparaíso"/>
    <n v="270102015"/>
    <n v="270102"/>
    <s v="Delitos Sexuales"/>
    <s v="Violación De Menor De 14 Años"/>
    <x v="16"/>
    <x v="16"/>
    <s v="Violación De Menor De 14 Años"/>
    <n v="477"/>
    <n v="0"/>
    <n v="0"/>
    <n v="0"/>
    <n v="1"/>
    <n v="1"/>
    <n v="0"/>
    <n v="1"/>
    <n v="0"/>
    <n v="1"/>
    <n v="0"/>
    <n v="0"/>
    <n v="1"/>
    <n v="2"/>
    <n v="0"/>
    <n v="0"/>
    <n v="0"/>
    <n v="1"/>
    <n v="2"/>
    <n v="0"/>
    <n v="1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3"/>
    <n v="0"/>
    <n v="1"/>
    <n v="1"/>
    <n v="0"/>
    <n v="0"/>
    <n v="0"/>
    <n v="1"/>
    <n v="0"/>
    <n v="2"/>
    <n v="1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2"/>
    <n v="0"/>
    <n v="0"/>
    <n v="0"/>
    <n v="1"/>
    <n v="0"/>
    <n v="0"/>
    <n v="1"/>
    <n v="1"/>
    <n v="0"/>
    <n v="1"/>
    <n v="0"/>
    <n v="0"/>
    <n v="0"/>
    <n v="0"/>
    <n v="1"/>
    <n v="0"/>
  </r>
  <r>
    <n v="5"/>
    <s v="Valparaíso"/>
    <n v="270102006"/>
    <n v="270102"/>
    <s v="Delitos Sexuales"/>
    <s v="Abuso Sexual Con Contacto De Menor De 14 Años"/>
    <x v="17"/>
    <x v="17"/>
    <s v="Abuso Sexual Con Contacto De Menor De 14 Años"/>
    <n v="15"/>
    <n v="5"/>
    <n v="3"/>
    <n v="2"/>
    <n v="2"/>
    <n v="0"/>
    <n v="5"/>
    <n v="0"/>
    <n v="0"/>
    <n v="2"/>
    <n v="1"/>
    <n v="0"/>
    <n v="2"/>
    <n v="1"/>
    <n v="1"/>
    <n v="0"/>
    <n v="0"/>
    <n v="0"/>
    <n v="1"/>
    <n v="0"/>
    <n v="1"/>
    <n v="0"/>
    <n v="1"/>
    <n v="1"/>
    <n v="1"/>
    <n v="0"/>
    <n v="5"/>
    <n v="0"/>
    <n v="1"/>
    <n v="1"/>
    <n v="0"/>
    <n v="0"/>
    <n v="0"/>
    <n v="2"/>
    <n v="2"/>
    <n v="0"/>
    <n v="0"/>
    <n v="0"/>
    <n v="4"/>
    <n v="2"/>
    <n v="1"/>
    <n v="0"/>
    <n v="1"/>
    <n v="1"/>
    <n v="0"/>
    <n v="0"/>
    <n v="4"/>
    <n v="0"/>
    <n v="3"/>
    <n v="3"/>
    <n v="3"/>
    <n v="1"/>
    <n v="1"/>
    <n v="1"/>
    <n v="1"/>
    <n v="0"/>
    <n v="2"/>
    <n v="2"/>
    <n v="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7"/>
    <n v="270102"/>
    <s v="Delitos Sexuales"/>
    <s v="Abuso Sexual De 14 Años A Menor De 18 Años Con Circunstancia Estupro"/>
    <x v="17"/>
    <x v="17"/>
    <s v="Abuso Sexual De 14 Años A Menor De 18 Años Con Circunstancia Estupro"/>
    <n v="16"/>
    <n v="0"/>
    <n v="0"/>
    <n v="0"/>
    <n v="0"/>
    <n v="1"/>
    <n v="0"/>
    <n v="0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8"/>
    <n v="270102"/>
    <s v="Delitos Sexuales"/>
    <s v="Abuso Sexual De Mayor De 14 (Con Circunstancias De Violación)"/>
    <x v="17"/>
    <x v="17"/>
    <s v="Abuso Sexual De Mayor De 14 (Con Circunstancias De Violación)"/>
    <n v="17"/>
    <n v="1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1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10"/>
    <n v="270102"/>
    <s v="Delitos Sexuales"/>
    <s v="Abuso Sexual Sin Contacto"/>
    <x v="17"/>
    <x v="17"/>
    <s v="Abuso Sexual Sin Contacto"/>
    <n v="19"/>
    <n v="0"/>
    <n v="1"/>
    <n v="3"/>
    <n v="2"/>
    <n v="0"/>
    <n v="2"/>
    <n v="0"/>
    <n v="2"/>
    <n v="2"/>
    <n v="0"/>
    <n v="2"/>
    <n v="4"/>
    <n v="2"/>
    <n v="2"/>
    <n v="1"/>
    <n v="0"/>
    <n v="1"/>
    <n v="1"/>
    <n v="0"/>
    <n v="0"/>
    <n v="0"/>
    <n v="0"/>
    <n v="0"/>
    <n v="2"/>
    <n v="0"/>
    <n v="1"/>
    <n v="0"/>
    <n v="1"/>
    <n v="0"/>
    <n v="1"/>
    <n v="0"/>
    <n v="2"/>
    <n v="0"/>
    <n v="0"/>
    <n v="1"/>
    <n v="0"/>
    <n v="0"/>
    <n v="1"/>
    <n v="0"/>
    <n v="0"/>
    <n v="0"/>
    <n v="0"/>
    <n v="1"/>
    <n v="1"/>
    <n v="1"/>
    <n v="4"/>
    <n v="0"/>
    <n v="2"/>
    <n v="0"/>
    <n v="1"/>
    <n v="0"/>
    <n v="1"/>
    <n v="1"/>
    <n v="0"/>
    <n v="0"/>
    <n v="1"/>
    <n v="1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1"/>
    <n v="270102"/>
    <s v="Delitos Sexuales"/>
    <s v="Estupro"/>
    <x v="17"/>
    <x v="17"/>
    <s v="Estupro"/>
    <n v="176"/>
    <n v="0"/>
    <n v="0"/>
    <n v="0"/>
    <n v="1"/>
    <n v="0"/>
    <n v="0"/>
    <n v="0"/>
    <n v="0"/>
    <n v="0"/>
    <n v="2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3002"/>
    <n v="270103"/>
    <s v="Delitos Violentos"/>
    <s v="Femicidio Intimo"/>
    <x v="17"/>
    <x v="17"/>
    <s v="Femicidio Intimo"/>
    <n v="20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4001"/>
    <n v="270104"/>
    <s v="Delitos Contra el Estado Civil y la Familia"/>
    <s v="Maltrato Habitual (Violencia Intrafamiliar)"/>
    <x v="17"/>
    <x v="17"/>
    <s v="Maltrato Habitual (Violencia Intrafamiliar)"/>
    <n v="298"/>
    <n v="1"/>
    <n v="0"/>
    <n v="0"/>
    <n v="2"/>
    <n v="0"/>
    <n v="2"/>
    <n v="0"/>
    <n v="0"/>
    <n v="1"/>
    <n v="1"/>
    <n v="0"/>
    <n v="0"/>
    <n v="1"/>
    <n v="1"/>
    <n v="3"/>
    <n v="0"/>
    <n v="1"/>
    <n v="1"/>
    <n v="2"/>
    <n v="0"/>
    <n v="0"/>
    <n v="0"/>
    <n v="0"/>
    <n v="1"/>
    <n v="0"/>
    <n v="0"/>
    <n v="0"/>
    <n v="2"/>
    <n v="2"/>
    <n v="0"/>
    <n v="0"/>
    <n v="2"/>
    <n v="0"/>
    <n v="0"/>
    <n v="1"/>
    <n v="2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14"/>
    <n v="270102"/>
    <s v="Delitos Sexuales"/>
    <s v="Violación De Mayor De 14 Años"/>
    <x v="17"/>
    <x v="17"/>
    <s v="Violación De Mayor De 14 Años"/>
    <n v="476"/>
    <n v="0"/>
    <n v="0"/>
    <n v="0"/>
    <n v="0"/>
    <n v="0"/>
    <n v="1"/>
    <n v="0"/>
    <n v="0"/>
    <n v="0"/>
    <n v="1"/>
    <n v="0"/>
    <n v="0"/>
    <n v="2"/>
    <n v="1"/>
    <n v="0"/>
    <n v="0"/>
    <n v="1"/>
    <n v="0"/>
    <n v="1"/>
    <n v="0"/>
    <n v="1"/>
    <n v="1"/>
    <n v="0"/>
    <n v="0"/>
    <n v="0"/>
    <n v="1"/>
    <n v="1"/>
    <n v="0"/>
    <n v="0"/>
    <n v="0"/>
    <n v="0"/>
    <n v="0"/>
    <n v="0"/>
    <n v="2"/>
    <n v="0"/>
    <n v="0"/>
    <n v="2"/>
    <n v="0"/>
    <n v="0"/>
    <n v="0"/>
    <n v="1"/>
    <n v="2"/>
    <n v="0"/>
    <n v="0"/>
    <n v="0"/>
    <n v="1"/>
    <n v="0"/>
    <n v="1"/>
    <n v="0"/>
    <n v="0"/>
    <n v="0"/>
    <n v="0"/>
    <n v="0"/>
    <n v="0"/>
    <n v="1"/>
    <n v="1"/>
    <n v="2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15"/>
    <n v="270102"/>
    <s v="Delitos Sexuales"/>
    <s v="Violación De Menor De 14 Años"/>
    <x v="17"/>
    <x v="17"/>
    <s v="Violación De Menor De 14 Años"/>
    <n v="477"/>
    <n v="0"/>
    <n v="0"/>
    <n v="1"/>
    <n v="2"/>
    <n v="1"/>
    <n v="2"/>
    <n v="0"/>
    <n v="0"/>
    <n v="0"/>
    <n v="2"/>
    <n v="0"/>
    <n v="0"/>
    <n v="1"/>
    <n v="0"/>
    <n v="0"/>
    <n v="1"/>
    <n v="1"/>
    <n v="2"/>
    <n v="0"/>
    <n v="0"/>
    <n v="0"/>
    <n v="0"/>
    <n v="0"/>
    <n v="0"/>
    <n v="0"/>
    <n v="1"/>
    <n v="1"/>
    <n v="1"/>
    <n v="0"/>
    <n v="1"/>
    <n v="0"/>
    <n v="0"/>
    <n v="0"/>
    <n v="1"/>
    <n v="1"/>
    <n v="0"/>
    <n v="1"/>
    <n v="4"/>
    <n v="0"/>
    <n v="0"/>
    <n v="0"/>
    <n v="1"/>
    <n v="0"/>
    <n v="0"/>
    <n v="1"/>
    <n v="1"/>
    <n v="0"/>
    <n v="2"/>
    <n v="0"/>
    <n v="0"/>
    <n v="0"/>
    <n v="0"/>
    <n v="0"/>
    <n v="0"/>
    <n v="0"/>
    <n v="1"/>
    <n v="2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5002"/>
    <n v="270105"/>
    <s v="Delitos Contra la Vida, Integridad o Dignidad Personal"/>
    <s v="Aborto Consentido Causales No Reguladas"/>
    <x v="18"/>
    <x v="18"/>
    <s v="Aborto Consentido Causales No Reguladas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</r>
  <r>
    <n v="5"/>
    <s v="Valparaíso"/>
    <n v="270105003"/>
    <n v="270105"/>
    <s v="Delitos Contra la Vida, Integridad o Dignidad Personal"/>
    <s v="Aborto Sin Consentimiento"/>
    <x v="18"/>
    <x v="18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5"/>
    <n v="270102"/>
    <s v="Delitos Sexuales"/>
    <s v="Abuso Sexual Calificado c/Introduccion Objetos O Uso Animal"/>
    <x v="18"/>
    <x v="18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n v="5"/>
    <s v="Valparaíso"/>
    <n v="270102006"/>
    <n v="270102"/>
    <s v="Delitos Sexuales"/>
    <s v="Abuso Sexual Con Contacto De Menor De 14 Años"/>
    <x v="18"/>
    <x v="18"/>
    <s v="Abuso Sexual Con Contacto De Menor De 14 Años"/>
    <n v="15"/>
    <n v="1"/>
    <n v="0"/>
    <n v="2"/>
    <n v="1"/>
    <n v="0"/>
    <n v="0"/>
    <n v="1"/>
    <n v="2"/>
    <n v="0"/>
    <n v="1"/>
    <n v="2"/>
    <n v="3"/>
    <n v="1"/>
    <n v="0"/>
    <n v="1"/>
    <n v="1"/>
    <n v="6"/>
    <n v="1"/>
    <n v="1"/>
    <n v="0"/>
    <n v="2"/>
    <n v="3"/>
    <n v="1"/>
    <n v="2"/>
    <n v="2"/>
    <n v="1"/>
    <n v="0"/>
    <n v="3"/>
    <n v="1"/>
    <n v="0"/>
    <n v="1"/>
    <n v="0"/>
    <n v="3"/>
    <n v="1"/>
    <n v="0"/>
    <n v="6"/>
    <n v="0"/>
    <n v="0"/>
    <n v="0"/>
    <n v="1"/>
    <n v="0"/>
    <n v="0"/>
    <n v="1"/>
    <n v="0"/>
    <n v="0"/>
    <n v="1"/>
    <n v="1"/>
    <n v="3"/>
    <n v="0"/>
    <n v="2"/>
    <n v="1"/>
    <n v="1"/>
    <n v="3"/>
    <n v="0"/>
    <n v="0"/>
    <n v="0"/>
    <n v="3"/>
    <n v="0"/>
    <n v="0"/>
    <n v="0"/>
    <n v="0"/>
    <n v="0"/>
    <n v="0"/>
    <n v="0"/>
    <n v="0"/>
    <n v="1"/>
    <n v="0"/>
    <n v="0"/>
    <n v="4"/>
    <n v="0"/>
    <n v="2"/>
    <n v="0"/>
    <n v="1"/>
    <n v="2"/>
    <n v="1"/>
    <n v="3"/>
    <n v="3"/>
    <n v="3"/>
    <n v="1"/>
    <n v="4"/>
    <n v="2"/>
    <n v="1"/>
    <n v="0"/>
    <n v="1"/>
  </r>
  <r>
    <n v="5"/>
    <s v="Valparaíso"/>
    <n v="270102007"/>
    <n v="270102"/>
    <s v="Delitos Sexuales"/>
    <s v="Abuso Sexual De 14 Años A Menor De 18 Años Con Circunstancia Estupro"/>
    <x v="18"/>
    <x v="1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0"/>
    <n v="0"/>
    <n v="1"/>
    <n v="0"/>
    <n v="0"/>
    <n v="0"/>
    <n v="2"/>
  </r>
  <r>
    <n v="5"/>
    <s v="Valparaíso"/>
    <n v="270102008"/>
    <n v="270102"/>
    <s v="Delitos Sexuales"/>
    <s v="Abuso Sexual De Mayor De 14 (Con Circunstancias De Violación)"/>
    <x v="18"/>
    <x v="18"/>
    <s v="Abuso Sexual De Mayor De 14 (Con Circunstancias De Violación)"/>
    <n v="17"/>
    <n v="1"/>
    <n v="1"/>
    <n v="0"/>
    <n v="0"/>
    <n v="1"/>
    <n v="0"/>
    <n v="1"/>
    <n v="0"/>
    <n v="1"/>
    <n v="0"/>
    <n v="0"/>
    <n v="0"/>
    <n v="1"/>
    <n v="0"/>
    <n v="0"/>
    <n v="2"/>
    <n v="2"/>
    <n v="1"/>
    <n v="0"/>
    <n v="0"/>
    <n v="0"/>
    <n v="1"/>
    <n v="1"/>
    <n v="0"/>
    <n v="2"/>
    <n v="1"/>
    <n v="0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2"/>
    <n v="0"/>
    <n v="1"/>
    <n v="1"/>
    <n v="2"/>
    <n v="0"/>
    <n v="0"/>
    <n v="0"/>
    <n v="2"/>
    <n v="0"/>
    <n v="0"/>
    <n v="0"/>
    <n v="0"/>
    <n v="2"/>
    <n v="0"/>
    <n v="1"/>
    <n v="1"/>
    <n v="1"/>
    <n v="1"/>
    <n v="0"/>
    <n v="0"/>
    <n v="1"/>
    <n v="0"/>
    <n v="0"/>
    <n v="1"/>
    <n v="2"/>
    <n v="1"/>
    <n v="0"/>
    <n v="0"/>
    <n v="0"/>
    <n v="2"/>
    <n v="2"/>
    <n v="0"/>
    <n v="1"/>
    <n v="0"/>
  </r>
  <r>
    <n v="5"/>
    <s v="Valparaíso"/>
    <n v="270102009"/>
    <n v="270102"/>
    <s v="Delitos Sexuales"/>
    <s v="Abuso Sexual Mayor 14 /Sorpresa Sin Consentimiento"/>
    <x v="18"/>
    <x v="1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"/>
    <s v="Valparaíso"/>
    <n v="270102010"/>
    <n v="270102"/>
    <s v="Delitos Sexuales"/>
    <s v="Abuso Sexual Sin Contacto"/>
    <x v="18"/>
    <x v="18"/>
    <s v="Abuso Sexual Sin Contacto"/>
    <n v="19"/>
    <n v="1"/>
    <n v="0"/>
    <n v="3"/>
    <n v="1"/>
    <n v="0"/>
    <n v="1"/>
    <n v="2"/>
    <n v="0"/>
    <n v="2"/>
    <n v="0"/>
    <n v="1"/>
    <n v="0"/>
    <n v="2"/>
    <n v="2"/>
    <n v="0"/>
    <n v="1"/>
    <n v="1"/>
    <n v="0"/>
    <n v="2"/>
    <n v="0"/>
    <n v="1"/>
    <n v="6"/>
    <n v="5"/>
    <n v="1"/>
    <n v="0"/>
    <n v="1"/>
    <n v="0"/>
    <n v="2"/>
    <n v="0"/>
    <n v="1"/>
    <n v="0"/>
    <n v="0"/>
    <n v="0"/>
    <n v="0"/>
    <n v="1"/>
    <n v="1"/>
    <n v="0"/>
    <n v="1"/>
    <n v="2"/>
    <n v="2"/>
    <n v="1"/>
    <n v="0"/>
    <n v="0"/>
    <n v="0"/>
    <n v="0"/>
    <n v="1"/>
    <n v="0"/>
    <n v="0"/>
    <n v="1"/>
    <n v="0"/>
    <n v="1"/>
    <n v="2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1"/>
    <n v="1"/>
    <n v="2"/>
    <n v="1"/>
    <n v="2"/>
    <n v="0"/>
    <n v="0"/>
    <n v="0"/>
    <n v="1"/>
  </r>
  <r>
    <n v="5"/>
    <s v="Valparaíso"/>
    <n v="270102016"/>
    <n v="270102"/>
    <s v="Delitos Sexuales"/>
    <s v="Acoso Sexual Lugares Públicos /Libre Acceso Público"/>
    <x v="18"/>
    <x v="18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5"/>
    <s v="Valparaíso"/>
    <n v="270102001"/>
    <n v="270102"/>
    <s v="Delitos Sexuales"/>
    <s v="Estupro"/>
    <x v="18"/>
    <x v="18"/>
    <s v="Estupro"/>
    <n v="176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3002"/>
    <n v="270103"/>
    <s v="Delitos Violentos"/>
    <s v="Femicidio Intimo"/>
    <x v="18"/>
    <x v="18"/>
    <s v="Femicidio Intimo"/>
    <n v="20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0"/>
  </r>
  <r>
    <n v="5"/>
    <s v="Valparaíso"/>
    <n v="270104001"/>
    <n v="270104"/>
    <s v="Delitos Contra el Estado Civil y la Familia"/>
    <s v="Maltrato Habitual (Violencia Intrafamiliar)"/>
    <x v="18"/>
    <x v="18"/>
    <s v="Maltrato Habitual (Violencia Intrafamiliar)"/>
    <n v="298"/>
    <n v="3"/>
    <n v="3"/>
    <n v="0"/>
    <n v="1"/>
    <n v="0"/>
    <n v="3"/>
    <n v="5"/>
    <n v="1"/>
    <n v="0"/>
    <n v="0"/>
    <n v="1"/>
    <n v="0"/>
    <n v="0"/>
    <n v="1"/>
    <n v="4"/>
    <n v="1"/>
    <n v="1"/>
    <n v="2"/>
    <n v="0"/>
    <n v="3"/>
    <n v="1"/>
    <n v="0"/>
    <n v="1"/>
    <n v="1"/>
    <n v="2"/>
    <n v="2"/>
    <n v="1"/>
    <n v="1"/>
    <n v="2"/>
    <n v="0"/>
    <n v="2"/>
    <n v="1"/>
    <n v="2"/>
    <n v="1"/>
    <n v="1"/>
    <n v="0"/>
    <n v="1"/>
    <n v="0"/>
    <n v="0"/>
    <n v="1"/>
    <n v="3"/>
    <n v="0"/>
    <n v="1"/>
    <n v="0"/>
    <n v="3"/>
    <n v="0"/>
    <n v="0"/>
    <n v="1"/>
    <n v="0"/>
    <n v="0"/>
    <n v="0"/>
    <n v="0"/>
    <n v="1"/>
    <n v="0"/>
    <n v="1"/>
    <n v="0"/>
    <n v="0"/>
    <n v="0"/>
    <n v="2"/>
    <n v="0"/>
    <n v="0"/>
    <n v="1"/>
    <n v="0"/>
    <n v="0"/>
    <n v="0"/>
    <n v="1"/>
    <n v="0"/>
    <n v="2"/>
    <n v="0"/>
    <n v="1"/>
    <n v="1"/>
    <n v="0"/>
    <n v="1"/>
    <n v="1"/>
    <n v="0"/>
    <n v="0"/>
    <n v="0"/>
    <n v="0"/>
    <n v="0"/>
    <n v="0"/>
    <n v="0"/>
    <n v="1"/>
    <n v="1"/>
    <n v="2"/>
  </r>
  <r>
    <n v="5"/>
    <s v="Valparaíso"/>
    <n v="270102014"/>
    <n v="270102"/>
    <s v="Delitos Sexuales"/>
    <s v="Violación De Mayor De 14 Años"/>
    <x v="18"/>
    <x v="18"/>
    <s v="Violación De Mayor De 14 Años"/>
    <n v="476"/>
    <n v="0"/>
    <n v="2"/>
    <n v="1"/>
    <n v="0"/>
    <n v="0"/>
    <n v="1"/>
    <n v="0"/>
    <n v="0"/>
    <n v="0"/>
    <n v="2"/>
    <n v="0"/>
    <n v="0"/>
    <n v="1"/>
    <n v="1"/>
    <n v="0"/>
    <n v="1"/>
    <n v="1"/>
    <n v="2"/>
    <n v="0"/>
    <n v="0"/>
    <n v="0"/>
    <n v="4"/>
    <n v="1"/>
    <n v="0"/>
    <n v="2"/>
    <n v="0"/>
    <n v="1"/>
    <n v="1"/>
    <n v="0"/>
    <n v="1"/>
    <n v="0"/>
    <n v="1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1"/>
    <n v="0"/>
    <n v="2"/>
    <n v="1"/>
    <n v="1"/>
    <n v="0"/>
    <n v="0"/>
    <n v="0"/>
    <n v="1"/>
    <n v="0"/>
    <n v="0"/>
    <n v="0"/>
    <n v="0"/>
    <n v="0"/>
    <n v="1"/>
    <n v="2"/>
    <n v="0"/>
    <n v="0"/>
    <n v="0"/>
    <n v="1"/>
    <n v="1"/>
    <n v="1"/>
    <n v="0"/>
    <n v="2"/>
    <n v="0"/>
    <n v="0"/>
    <n v="0"/>
    <n v="0"/>
    <n v="0"/>
    <n v="0"/>
  </r>
  <r>
    <n v="5"/>
    <s v="Valparaíso"/>
    <n v="270102015"/>
    <n v="270102"/>
    <s v="Delitos Sexuales"/>
    <s v="Violación De Menor De 14 Años"/>
    <x v="18"/>
    <x v="18"/>
    <s v="Violación De Menor De 14 Años"/>
    <n v="477"/>
    <n v="0"/>
    <n v="2"/>
    <n v="1"/>
    <n v="1"/>
    <n v="0"/>
    <n v="2"/>
    <n v="2"/>
    <n v="1"/>
    <n v="0"/>
    <n v="0"/>
    <n v="1"/>
    <n v="1"/>
    <n v="0"/>
    <n v="0"/>
    <n v="1"/>
    <n v="1"/>
    <n v="3"/>
    <n v="0"/>
    <n v="0"/>
    <n v="0"/>
    <n v="2"/>
    <n v="2"/>
    <n v="2"/>
    <n v="4"/>
    <n v="0"/>
    <n v="1"/>
    <n v="1"/>
    <n v="1"/>
    <n v="1"/>
    <n v="0"/>
    <n v="0"/>
    <n v="0"/>
    <n v="2"/>
    <n v="0"/>
    <n v="2"/>
    <n v="3"/>
    <n v="0"/>
    <n v="0"/>
    <n v="1"/>
    <n v="0"/>
    <n v="1"/>
    <n v="2"/>
    <n v="0"/>
    <n v="0"/>
    <n v="0"/>
    <n v="2"/>
    <n v="1"/>
    <n v="3"/>
    <n v="1"/>
    <n v="1"/>
    <n v="1"/>
    <n v="2"/>
    <n v="0"/>
    <n v="0"/>
    <n v="0"/>
    <n v="1"/>
    <n v="2"/>
    <n v="2"/>
    <n v="0"/>
    <n v="0"/>
    <n v="0"/>
    <n v="0"/>
    <n v="0"/>
    <n v="0"/>
    <n v="0"/>
    <n v="2"/>
    <n v="0"/>
    <n v="0"/>
    <n v="0"/>
    <n v="1"/>
    <n v="0"/>
    <n v="1"/>
    <n v="0"/>
    <n v="1"/>
    <n v="2"/>
    <n v="1"/>
    <n v="2"/>
    <n v="2"/>
    <n v="1"/>
    <n v="0"/>
    <n v="0"/>
    <n v="0"/>
    <n v="0"/>
    <n v="2"/>
  </r>
  <r>
    <n v="5"/>
    <s v="Valparaíso"/>
    <n v="270105001"/>
    <n v="270105"/>
    <s v="Delitos Contra la Vida, Integridad o Dignidad Personal"/>
    <s v="Aborto Cometido Por Facultativo Por Causales No Reguladas"/>
    <x v="19"/>
    <x v="19"/>
    <s v="Aborto Cometido Por Facultativo Por Causales No Reguladas"/>
    <n v="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5003"/>
    <n v="270105"/>
    <s v="Delitos Contra la Vida, Integridad o Dignidad Personal"/>
    <s v="Aborto Sin Consentimiento"/>
    <x v="19"/>
    <x v="19"/>
    <s v="Aborto Sin Consentimiento"/>
    <n v="9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3"/>
    <n v="270102"/>
    <s v="Delitos Sexuales"/>
    <s v="Abuso Sexual (Sólo Crimen)"/>
    <x v="19"/>
    <x v="19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5"/>
    <n v="270102"/>
    <s v="Delitos Sexuales"/>
    <s v="Abuso Sexual Calificado c/Introduccion Objetos O Uso Animal"/>
    <x v="19"/>
    <x v="19"/>
    <s v="Abuso Sexual Calificado c/Introduccion Objetos O Uso Animal"/>
    <n v="14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5"/>
    <s v="Valparaíso"/>
    <n v="270102006"/>
    <n v="270102"/>
    <s v="Delitos Sexuales"/>
    <s v="Abuso Sexual Con Contacto De Menor De 14 Años"/>
    <x v="19"/>
    <x v="19"/>
    <s v="Abuso Sexual Con Contacto De Menor De 14 Años"/>
    <n v="15"/>
    <n v="6"/>
    <n v="3"/>
    <n v="6"/>
    <n v="5"/>
    <n v="4"/>
    <n v="7"/>
    <n v="5"/>
    <n v="7"/>
    <n v="6"/>
    <n v="5"/>
    <n v="6"/>
    <n v="3"/>
    <n v="10"/>
    <n v="2"/>
    <n v="6"/>
    <n v="5"/>
    <n v="5"/>
    <n v="5"/>
    <n v="9"/>
    <n v="1"/>
    <n v="2"/>
    <n v="8"/>
    <n v="8"/>
    <n v="6"/>
    <n v="2"/>
    <n v="5"/>
    <n v="2"/>
    <n v="4"/>
    <n v="5"/>
    <n v="3"/>
    <n v="2"/>
    <n v="6"/>
    <n v="3"/>
    <n v="3"/>
    <n v="4"/>
    <n v="6"/>
    <n v="6"/>
    <n v="8"/>
    <n v="7"/>
    <n v="2"/>
    <n v="3"/>
    <n v="6"/>
    <n v="3"/>
    <n v="5"/>
    <n v="6"/>
    <n v="5"/>
    <n v="3"/>
    <n v="4"/>
    <n v="4"/>
    <n v="4"/>
    <n v="11"/>
    <n v="5"/>
    <n v="5"/>
    <n v="5"/>
    <n v="4"/>
    <n v="10"/>
    <n v="2"/>
    <n v="5"/>
    <n v="5"/>
    <n v="4"/>
    <n v="6"/>
    <n v="4"/>
    <n v="4"/>
    <n v="10"/>
    <n v="1"/>
    <n v="4"/>
    <n v="5"/>
    <n v="6"/>
    <n v="4"/>
    <n v="7"/>
    <n v="10"/>
    <n v="1"/>
    <n v="10"/>
    <n v="4"/>
    <n v="6"/>
    <n v="9"/>
    <n v="7"/>
    <n v="12"/>
    <n v="7"/>
    <n v="7"/>
    <n v="6"/>
    <n v="5"/>
    <n v="7"/>
    <n v="4"/>
  </r>
  <r>
    <n v="5"/>
    <s v="Valparaíso"/>
    <n v="270102007"/>
    <n v="270102"/>
    <s v="Delitos Sexuales"/>
    <s v="Abuso Sexual De 14 Años A Menor De 18 Años Con Circunstancia Estupro"/>
    <x v="19"/>
    <x v="19"/>
    <s v="Abuso Sexual De 14 Años A Menor De 18 Años Con Circunstancia Estupro"/>
    <n v="16"/>
    <n v="1"/>
    <n v="0"/>
    <n v="0"/>
    <n v="2"/>
    <n v="0"/>
    <n v="3"/>
    <n v="0"/>
    <n v="2"/>
    <n v="0"/>
    <n v="0"/>
    <n v="0"/>
    <n v="0"/>
    <n v="1"/>
    <n v="1"/>
    <n v="1"/>
    <n v="1"/>
    <n v="0"/>
    <n v="1"/>
    <n v="1"/>
    <n v="2"/>
    <n v="0"/>
    <n v="1"/>
    <n v="2"/>
    <n v="0"/>
    <n v="0"/>
    <n v="2"/>
    <n v="1"/>
    <n v="0"/>
    <n v="1"/>
    <n v="1"/>
    <n v="2"/>
    <n v="0"/>
    <n v="2"/>
    <n v="1"/>
    <n v="1"/>
    <n v="1"/>
    <n v="2"/>
    <n v="1"/>
    <n v="2"/>
    <n v="0"/>
    <n v="0"/>
    <n v="3"/>
    <n v="1"/>
    <n v="0"/>
    <n v="0"/>
    <n v="0"/>
    <n v="0"/>
    <n v="0"/>
    <n v="1"/>
    <n v="3"/>
    <n v="0"/>
    <n v="1"/>
    <n v="0"/>
    <n v="1"/>
    <n v="1"/>
    <n v="1"/>
    <n v="1"/>
    <n v="2"/>
    <n v="1"/>
    <n v="0"/>
    <n v="6"/>
    <n v="4"/>
    <n v="0"/>
    <n v="4"/>
    <n v="1"/>
    <n v="0"/>
    <n v="1"/>
    <n v="0"/>
    <n v="0"/>
    <n v="2"/>
    <n v="1"/>
    <n v="3"/>
    <n v="4"/>
    <n v="0"/>
    <n v="0"/>
    <n v="0"/>
    <n v="2"/>
    <n v="0"/>
    <n v="1"/>
    <n v="2"/>
    <n v="2"/>
    <n v="1"/>
    <n v="3"/>
    <n v="0"/>
  </r>
  <r>
    <n v="5"/>
    <s v="Valparaíso"/>
    <n v="270102008"/>
    <n v="270102"/>
    <s v="Delitos Sexuales"/>
    <s v="Abuso Sexual De Mayor De 14 (Con Circunstancias De Violación)"/>
    <x v="19"/>
    <x v="19"/>
    <s v="Abuso Sexual De Mayor De 14 (Con Circunstancias De Violación)"/>
    <n v="17"/>
    <n v="1"/>
    <n v="3"/>
    <n v="0"/>
    <n v="0"/>
    <n v="1"/>
    <n v="0"/>
    <n v="1"/>
    <n v="0"/>
    <n v="1"/>
    <n v="0"/>
    <n v="0"/>
    <n v="0"/>
    <n v="3"/>
    <n v="1"/>
    <n v="0"/>
    <n v="1"/>
    <n v="0"/>
    <n v="4"/>
    <n v="1"/>
    <n v="0"/>
    <n v="0"/>
    <n v="2"/>
    <n v="2"/>
    <n v="2"/>
    <n v="1"/>
    <n v="2"/>
    <n v="1"/>
    <n v="0"/>
    <n v="0"/>
    <n v="3"/>
    <n v="0"/>
    <n v="1"/>
    <n v="1"/>
    <n v="0"/>
    <n v="1"/>
    <n v="0"/>
    <n v="3"/>
    <n v="3"/>
    <n v="2"/>
    <n v="3"/>
    <n v="1"/>
    <n v="3"/>
    <n v="2"/>
    <n v="2"/>
    <n v="4"/>
    <n v="1"/>
    <n v="3"/>
    <n v="3"/>
    <n v="1"/>
    <n v="1"/>
    <n v="4"/>
    <n v="2"/>
    <n v="0"/>
    <n v="1"/>
    <n v="2"/>
    <n v="1"/>
    <n v="1"/>
    <n v="0"/>
    <n v="1"/>
    <n v="2"/>
    <n v="0"/>
    <n v="3"/>
    <n v="0"/>
    <n v="4"/>
    <n v="2"/>
    <n v="2"/>
    <n v="2"/>
    <n v="0"/>
    <n v="2"/>
    <n v="2"/>
    <n v="4"/>
    <n v="3"/>
    <n v="1"/>
    <n v="5"/>
    <n v="2"/>
    <n v="4"/>
    <n v="7"/>
    <n v="3"/>
    <n v="2"/>
    <n v="1"/>
    <n v="0"/>
    <n v="1"/>
    <n v="1"/>
    <n v="2"/>
  </r>
  <r>
    <n v="5"/>
    <s v="Valparaíso"/>
    <n v="270102009"/>
    <n v="270102"/>
    <s v="Delitos Sexuales"/>
    <s v="Abuso Sexual Mayor 14 /Sorpresa Sin Consentimiento"/>
    <x v="19"/>
    <x v="1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0"/>
  </r>
  <r>
    <n v="5"/>
    <s v="Valparaíso"/>
    <n v="270102010"/>
    <n v="270102"/>
    <s v="Delitos Sexuales"/>
    <s v="Abuso Sexual Sin Contacto"/>
    <x v="19"/>
    <x v="19"/>
    <s v="Abuso Sexual Sin Contacto"/>
    <n v="19"/>
    <n v="0"/>
    <n v="0"/>
    <n v="4"/>
    <n v="3"/>
    <n v="1"/>
    <n v="5"/>
    <n v="1"/>
    <n v="6"/>
    <n v="0"/>
    <n v="8"/>
    <n v="4"/>
    <n v="0"/>
    <n v="4"/>
    <n v="0"/>
    <n v="5"/>
    <n v="1"/>
    <n v="1"/>
    <n v="0"/>
    <n v="4"/>
    <n v="3"/>
    <n v="3"/>
    <n v="4"/>
    <n v="4"/>
    <n v="2"/>
    <n v="2"/>
    <n v="1"/>
    <n v="5"/>
    <n v="2"/>
    <n v="4"/>
    <n v="0"/>
    <n v="1"/>
    <n v="9"/>
    <n v="1"/>
    <n v="3"/>
    <n v="5"/>
    <n v="6"/>
    <n v="9"/>
    <n v="5"/>
    <n v="2"/>
    <n v="7"/>
    <n v="2"/>
    <n v="6"/>
    <n v="4"/>
    <n v="2"/>
    <n v="7"/>
    <n v="3"/>
    <n v="1"/>
    <n v="1"/>
    <n v="4"/>
    <n v="4"/>
    <n v="5"/>
    <n v="5"/>
    <n v="3"/>
    <n v="3"/>
    <n v="4"/>
    <n v="5"/>
    <n v="3"/>
    <n v="7"/>
    <n v="4"/>
    <n v="3"/>
    <n v="8"/>
    <n v="3"/>
    <n v="0"/>
    <n v="4"/>
    <n v="2"/>
    <n v="3"/>
    <n v="3"/>
    <n v="4"/>
    <n v="2"/>
    <n v="3"/>
    <n v="4"/>
    <n v="1"/>
    <n v="7"/>
    <n v="2"/>
    <n v="5"/>
    <n v="3"/>
    <n v="9"/>
    <n v="3"/>
    <n v="7"/>
    <n v="3"/>
    <n v="1"/>
    <n v="3"/>
    <n v="5"/>
    <n v="3"/>
  </r>
  <r>
    <n v="5"/>
    <s v="Valparaíso"/>
    <n v="270101001"/>
    <n v="270101"/>
    <s v="Delitos Cometidos por Empleados y Funcionarios Públicos"/>
    <s v="Apremios Ilegítimos Violación, Abuso Sexual Agravado, Otros"/>
    <x v="19"/>
    <x v="19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n v="5"/>
    <s v="Valparaíso"/>
    <n v="270102001"/>
    <n v="270102"/>
    <s v="Delitos Sexuales"/>
    <s v="Estupro"/>
    <x v="19"/>
    <x v="19"/>
    <s v="Estupro"/>
    <n v="176"/>
    <n v="1"/>
    <n v="0"/>
    <n v="0"/>
    <n v="0"/>
    <n v="1"/>
    <n v="0"/>
    <n v="0"/>
    <n v="1"/>
    <n v="2"/>
    <n v="1"/>
    <n v="1"/>
    <n v="0"/>
    <n v="3"/>
    <n v="0"/>
    <n v="0"/>
    <n v="0"/>
    <n v="0"/>
    <n v="0"/>
    <n v="2"/>
    <n v="0"/>
    <n v="0"/>
    <n v="0"/>
    <n v="0"/>
    <n v="1"/>
    <n v="2"/>
    <n v="1"/>
    <n v="1"/>
    <n v="0"/>
    <n v="0"/>
    <n v="2"/>
    <n v="0"/>
    <n v="0"/>
    <n v="0"/>
    <n v="2"/>
    <n v="0"/>
    <n v="1"/>
    <n v="2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3"/>
    <n v="0"/>
    <n v="1"/>
    <n v="0"/>
    <n v="0"/>
    <n v="0"/>
    <n v="0"/>
    <n v="1"/>
    <n v="1"/>
    <n v="0"/>
    <n v="3"/>
    <n v="0"/>
    <n v="0"/>
    <n v="4"/>
    <n v="0"/>
    <n v="0"/>
    <n v="1"/>
    <n v="1"/>
    <n v="0"/>
    <n v="0"/>
    <n v="0"/>
    <n v="0"/>
  </r>
  <r>
    <n v="5"/>
    <s v="Valparaíso"/>
    <n v="270103002"/>
    <n v="270103"/>
    <s v="Delitos Violentos"/>
    <s v="Femicidio Intimo"/>
    <x v="19"/>
    <x v="19"/>
    <s v="Femicidio Intimo"/>
    <n v="204"/>
    <n v="0"/>
    <n v="0"/>
    <n v="0"/>
    <n v="0"/>
    <n v="0"/>
    <n v="1"/>
    <n v="0"/>
    <n v="0"/>
    <n v="0"/>
    <n v="0"/>
    <n v="0"/>
    <n v="1"/>
    <n v="0"/>
    <n v="0"/>
    <n v="0"/>
    <n v="0"/>
    <n v="0"/>
    <n v="2"/>
    <n v="0"/>
    <n v="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</r>
  <r>
    <n v="5"/>
    <s v="Valparaíso"/>
    <n v="270104001"/>
    <n v="270104"/>
    <s v="Delitos Contra el Estado Civil y la Familia"/>
    <s v="Maltrato Habitual (Violencia Intrafamiliar)"/>
    <x v="19"/>
    <x v="19"/>
    <s v="Maltrato Habitual (Violencia Intrafamiliar)"/>
    <n v="298"/>
    <n v="1"/>
    <n v="0"/>
    <n v="0"/>
    <n v="3"/>
    <n v="0"/>
    <n v="1"/>
    <n v="0"/>
    <n v="1"/>
    <n v="0"/>
    <n v="0"/>
    <n v="0"/>
    <n v="0"/>
    <n v="1"/>
    <n v="2"/>
    <n v="1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1"/>
    <n v="0"/>
    <n v="0"/>
    <n v="2"/>
    <n v="1"/>
    <n v="0"/>
    <n v="0"/>
    <n v="1"/>
    <n v="0"/>
    <n v="0"/>
    <n v="0"/>
    <n v="2"/>
    <n v="0"/>
    <n v="0"/>
    <n v="1"/>
    <n v="1"/>
    <n v="0"/>
    <n v="1"/>
    <n v="0"/>
    <n v="0"/>
    <n v="0"/>
    <n v="0"/>
    <n v="0"/>
    <n v="0"/>
    <n v="0"/>
    <n v="2"/>
    <n v="2"/>
    <n v="1"/>
    <n v="0"/>
    <n v="1"/>
    <n v="1"/>
    <n v="2"/>
    <n v="1"/>
    <n v="0"/>
    <n v="0"/>
    <n v="1"/>
    <n v="1"/>
    <n v="3"/>
    <n v="2"/>
    <n v="3"/>
    <n v="0"/>
    <n v="0"/>
    <n v="2"/>
    <n v="1"/>
    <n v="0"/>
    <n v="4"/>
    <n v="3"/>
    <n v="0"/>
  </r>
  <r>
    <n v="5"/>
    <s v="Valparaíso"/>
    <n v="270103004"/>
    <n v="270103"/>
    <s v="Delitos Violentos"/>
    <s v="Secuestro Con Homicidio, Violación O Lesiones"/>
    <x v="19"/>
    <x v="19"/>
    <s v="Secuestro Con Homicidio, Violación O Lesiones"/>
    <n v="417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3003"/>
    <n v="270103"/>
    <s v="Delitos Violentos"/>
    <s v="Secuestro Con Violación"/>
    <x v="19"/>
    <x v="19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"/>
    <s v="Valparaíso"/>
    <n v="270102014"/>
    <n v="270102"/>
    <s v="Delitos Sexuales"/>
    <s v="Violación De Mayor De 14 Años"/>
    <x v="19"/>
    <x v="19"/>
    <s v="Violación De Mayor De 14 Años"/>
    <n v="476"/>
    <n v="0"/>
    <n v="5"/>
    <n v="0"/>
    <n v="1"/>
    <n v="0"/>
    <n v="1"/>
    <n v="0"/>
    <n v="1"/>
    <n v="1"/>
    <n v="1"/>
    <n v="4"/>
    <n v="0"/>
    <n v="2"/>
    <n v="2"/>
    <n v="0"/>
    <n v="2"/>
    <n v="1"/>
    <n v="2"/>
    <n v="2"/>
    <n v="0"/>
    <n v="3"/>
    <n v="2"/>
    <n v="1"/>
    <n v="7"/>
    <n v="1"/>
    <n v="1"/>
    <n v="2"/>
    <n v="1"/>
    <n v="2"/>
    <n v="1"/>
    <n v="0"/>
    <n v="2"/>
    <n v="0"/>
    <n v="3"/>
    <n v="2"/>
    <n v="3"/>
    <n v="2"/>
    <n v="3"/>
    <n v="4"/>
    <n v="0"/>
    <n v="2"/>
    <n v="3"/>
    <n v="2"/>
    <n v="1"/>
    <n v="3"/>
    <n v="1"/>
    <n v="1"/>
    <n v="1"/>
    <n v="1"/>
    <n v="0"/>
    <n v="3"/>
    <n v="2"/>
    <n v="0"/>
    <n v="3"/>
    <n v="2"/>
    <n v="1"/>
    <n v="0"/>
    <n v="4"/>
    <n v="1"/>
    <n v="0"/>
    <n v="2"/>
    <n v="4"/>
    <n v="0"/>
    <n v="3"/>
    <n v="1"/>
    <n v="3"/>
    <n v="1"/>
    <n v="3"/>
    <n v="2"/>
    <n v="2"/>
    <n v="0"/>
    <n v="2"/>
    <n v="5"/>
    <n v="1"/>
    <n v="2"/>
    <n v="1"/>
    <n v="2"/>
    <n v="3"/>
    <n v="2"/>
    <n v="1"/>
    <n v="1"/>
    <n v="1"/>
    <n v="3"/>
    <n v="1"/>
  </r>
  <r>
    <n v="5"/>
    <s v="Valparaíso"/>
    <n v="270102015"/>
    <n v="270102"/>
    <s v="Delitos Sexuales"/>
    <s v="Violación De Menor De 14 Años"/>
    <x v="19"/>
    <x v="19"/>
    <s v="Violación De Menor De 14 Años"/>
    <n v="477"/>
    <n v="0"/>
    <n v="3"/>
    <n v="3"/>
    <n v="0"/>
    <n v="0"/>
    <n v="4"/>
    <n v="0"/>
    <n v="3"/>
    <n v="3"/>
    <n v="4"/>
    <n v="6"/>
    <n v="1"/>
    <n v="2"/>
    <n v="1"/>
    <n v="1"/>
    <n v="4"/>
    <n v="0"/>
    <n v="0"/>
    <n v="5"/>
    <n v="2"/>
    <n v="2"/>
    <n v="0"/>
    <n v="1"/>
    <n v="4"/>
    <n v="2"/>
    <n v="2"/>
    <n v="1"/>
    <n v="2"/>
    <n v="1"/>
    <n v="2"/>
    <n v="0"/>
    <n v="4"/>
    <n v="3"/>
    <n v="3"/>
    <n v="2"/>
    <n v="5"/>
    <n v="4"/>
    <n v="2"/>
    <n v="1"/>
    <n v="1"/>
    <n v="4"/>
    <n v="4"/>
    <n v="2"/>
    <n v="1"/>
    <n v="1"/>
    <n v="3"/>
    <n v="0"/>
    <n v="5"/>
    <n v="4"/>
    <n v="2"/>
    <n v="3"/>
    <n v="1"/>
    <n v="0"/>
    <n v="2"/>
    <n v="0"/>
    <n v="3"/>
    <n v="1"/>
    <n v="1"/>
    <n v="6"/>
    <n v="1"/>
    <n v="1"/>
    <n v="0"/>
    <n v="4"/>
    <n v="2"/>
    <n v="1"/>
    <n v="0"/>
    <n v="2"/>
    <n v="6"/>
    <n v="2"/>
    <n v="4"/>
    <n v="3"/>
    <n v="1"/>
    <n v="3"/>
    <n v="0"/>
    <n v="2"/>
    <n v="3"/>
    <n v="1"/>
    <n v="0"/>
    <n v="0"/>
    <n v="0"/>
    <n v="2"/>
    <n v="1"/>
    <n v="4"/>
    <n v="1"/>
  </r>
  <r>
    <n v="5"/>
    <s v="Valparaíso"/>
    <n v="270105002"/>
    <n v="270105"/>
    <s v="Delitos Contra la Vida, Integridad o Dignidad Personal"/>
    <s v="Aborto Consentido Causales No Reguladas"/>
    <x v="20"/>
    <x v="20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5"/>
    <n v="270102"/>
    <s v="Delitos Sexuales"/>
    <s v="Abuso Sexual Calificado c/Introduccion Objetos O Uso Animal"/>
    <x v="20"/>
    <x v="20"/>
    <s v="Abuso Sexual Calificado c/Introduccion Objetos O Uso Animal"/>
    <n v="1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6"/>
    <n v="270102"/>
    <s v="Delitos Sexuales"/>
    <s v="Abuso Sexual Con Contacto De Menor De 14 Años"/>
    <x v="20"/>
    <x v="20"/>
    <s v="Abuso Sexual Con Contacto De Menor De 14 Años"/>
    <n v="15"/>
    <n v="9"/>
    <n v="4"/>
    <n v="3"/>
    <n v="0"/>
    <n v="3"/>
    <n v="4"/>
    <n v="0"/>
    <n v="0"/>
    <n v="1"/>
    <n v="2"/>
    <n v="1"/>
    <n v="1"/>
    <n v="3"/>
    <n v="1"/>
    <n v="2"/>
    <n v="4"/>
    <n v="6"/>
    <n v="4"/>
    <n v="4"/>
    <n v="8"/>
    <n v="4"/>
    <n v="5"/>
    <n v="0"/>
    <n v="1"/>
    <n v="3"/>
    <n v="1"/>
    <n v="2"/>
    <n v="1"/>
    <n v="3"/>
    <n v="1"/>
    <n v="0"/>
    <n v="8"/>
    <n v="1"/>
    <n v="1"/>
    <n v="4"/>
    <n v="3"/>
    <n v="1"/>
    <n v="1"/>
    <n v="1"/>
    <n v="2"/>
    <n v="1"/>
    <n v="1"/>
    <n v="3"/>
    <n v="0"/>
    <n v="2"/>
    <n v="3"/>
    <n v="4"/>
    <n v="2"/>
    <n v="2"/>
    <n v="1"/>
    <n v="2"/>
    <n v="8"/>
    <n v="3"/>
    <n v="1"/>
    <n v="2"/>
    <n v="3"/>
    <n v="3"/>
    <n v="5"/>
    <n v="2"/>
    <n v="6"/>
    <n v="1"/>
    <n v="5"/>
    <n v="4"/>
    <n v="0"/>
    <n v="4"/>
    <n v="0"/>
    <n v="1"/>
    <n v="0"/>
    <n v="1"/>
    <n v="6"/>
    <n v="5"/>
    <n v="1"/>
    <n v="5"/>
    <n v="4"/>
    <n v="4"/>
    <n v="3"/>
    <n v="6"/>
    <n v="1"/>
    <n v="1"/>
    <n v="2"/>
    <n v="2"/>
    <n v="3"/>
    <n v="3"/>
    <n v="1"/>
  </r>
  <r>
    <n v="5"/>
    <s v="Valparaíso"/>
    <n v="270102007"/>
    <n v="270102"/>
    <s v="Delitos Sexuales"/>
    <s v="Abuso Sexual De 14 Años A Menor De 18 Años Con Circunstancia Estupro"/>
    <x v="20"/>
    <x v="20"/>
    <s v="Abuso Sexual De 14 Años A Menor De 18 Años Con Circunstancia Estupro"/>
    <n v="16"/>
    <n v="1"/>
    <n v="0"/>
    <n v="0"/>
    <n v="0"/>
    <n v="0"/>
    <n v="0"/>
    <n v="0"/>
    <n v="0"/>
    <n v="2"/>
    <n v="0"/>
    <n v="0"/>
    <n v="0"/>
    <n v="0"/>
    <n v="1"/>
    <n v="2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1"/>
    <n v="1"/>
    <n v="1"/>
    <n v="0"/>
    <n v="0"/>
    <n v="0"/>
    <n v="0"/>
    <n v="1"/>
    <n v="0"/>
    <n v="0"/>
    <n v="0"/>
    <n v="2"/>
    <n v="1"/>
    <n v="0"/>
    <n v="1"/>
    <n v="1"/>
    <n v="0"/>
    <n v="0"/>
    <n v="0"/>
    <n v="0"/>
    <n v="0"/>
    <n v="0"/>
  </r>
  <r>
    <n v="5"/>
    <s v="Valparaíso"/>
    <n v="270102008"/>
    <n v="270102"/>
    <s v="Delitos Sexuales"/>
    <s v="Abuso Sexual De Mayor De 14 (Con Circunstancias De Violación)"/>
    <x v="20"/>
    <x v="20"/>
    <s v="Abuso Sexual De Mayor De 14 (Con Circunstancias De Violación)"/>
    <n v="17"/>
    <n v="0"/>
    <n v="0"/>
    <n v="0"/>
    <n v="0"/>
    <n v="1"/>
    <n v="1"/>
    <n v="1"/>
    <n v="0"/>
    <n v="0"/>
    <n v="0"/>
    <n v="1"/>
    <n v="2"/>
    <n v="1"/>
    <n v="0"/>
    <n v="1"/>
    <n v="3"/>
    <n v="0"/>
    <n v="0"/>
    <n v="0"/>
    <n v="0"/>
    <n v="1"/>
    <n v="1"/>
    <n v="2"/>
    <n v="1"/>
    <n v="0"/>
    <n v="0"/>
    <n v="0"/>
    <n v="0"/>
    <n v="1"/>
    <n v="0"/>
    <n v="2"/>
    <n v="1"/>
    <n v="0"/>
    <n v="0"/>
    <n v="0"/>
    <n v="0"/>
    <n v="0"/>
    <n v="2"/>
    <n v="1"/>
    <n v="0"/>
    <n v="0"/>
    <n v="0"/>
    <n v="0"/>
    <n v="0"/>
    <n v="0"/>
    <n v="0"/>
    <n v="1"/>
    <n v="2"/>
    <n v="2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</r>
  <r>
    <n v="5"/>
    <s v="Valparaíso"/>
    <n v="270102010"/>
    <n v="270102"/>
    <s v="Delitos Sexuales"/>
    <s v="Abuso Sexual Sin Contacto"/>
    <x v="20"/>
    <x v="20"/>
    <s v="Abuso Sexual Sin Contacto"/>
    <n v="19"/>
    <n v="1"/>
    <n v="1"/>
    <n v="0"/>
    <n v="3"/>
    <n v="0"/>
    <n v="1"/>
    <n v="1"/>
    <n v="1"/>
    <n v="5"/>
    <n v="2"/>
    <n v="2"/>
    <n v="0"/>
    <n v="0"/>
    <n v="1"/>
    <n v="2"/>
    <n v="3"/>
    <n v="1"/>
    <n v="3"/>
    <n v="4"/>
    <n v="2"/>
    <n v="2"/>
    <n v="1"/>
    <n v="0"/>
    <n v="2"/>
    <n v="0"/>
    <n v="0"/>
    <n v="4"/>
    <n v="1"/>
    <n v="1"/>
    <n v="0"/>
    <n v="1"/>
    <n v="5"/>
    <n v="0"/>
    <n v="1"/>
    <n v="0"/>
    <n v="1"/>
    <n v="0"/>
    <n v="1"/>
    <n v="1"/>
    <n v="0"/>
    <n v="0"/>
    <n v="1"/>
    <n v="1"/>
    <n v="1"/>
    <n v="0"/>
    <n v="1"/>
    <n v="1"/>
    <n v="0"/>
    <n v="0"/>
    <n v="0"/>
    <n v="1"/>
    <n v="2"/>
    <n v="0"/>
    <n v="0"/>
    <n v="2"/>
    <n v="2"/>
    <n v="1"/>
    <n v="1"/>
    <n v="0"/>
    <n v="1"/>
    <n v="3"/>
    <n v="1"/>
    <n v="1"/>
    <n v="1"/>
    <n v="0"/>
    <n v="0"/>
    <n v="0"/>
    <n v="1"/>
    <n v="0"/>
    <n v="1"/>
    <n v="2"/>
    <n v="1"/>
    <n v="0"/>
    <n v="2"/>
    <n v="4"/>
    <n v="2"/>
    <n v="2"/>
    <n v="1"/>
    <n v="0"/>
    <n v="1"/>
    <n v="0"/>
    <n v="1"/>
    <n v="1"/>
    <n v="0"/>
  </r>
  <r>
    <n v="5"/>
    <s v="Valparaíso"/>
    <n v="270102016"/>
    <n v="270102"/>
    <s v="Delitos Sexuales"/>
    <s v="Acoso Sexual Lugares Públicos /Libre Acceso Público"/>
    <x v="20"/>
    <x v="20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5"/>
    <s v="Valparaíso"/>
    <n v="270102001"/>
    <n v="270102"/>
    <s v="Delitos Sexuales"/>
    <s v="Estupro"/>
    <x v="20"/>
    <x v="20"/>
    <s v="Estupro"/>
    <n v="176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2"/>
    <n v="0"/>
    <n v="0"/>
    <n v="0"/>
    <n v="0"/>
    <n v="0"/>
    <n v="0"/>
    <n v="0"/>
    <n v="0"/>
  </r>
  <r>
    <n v="5"/>
    <s v="Valparaíso"/>
    <n v="270103002"/>
    <n v="270103"/>
    <s v="Delitos Violentos"/>
    <s v="Femicidio Intimo"/>
    <x v="20"/>
    <x v="20"/>
    <s v="Femicidio Intimo"/>
    <n v="20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4001"/>
    <n v="270104"/>
    <s v="Delitos Contra el Estado Civil y la Familia"/>
    <s v="Maltrato Habitual (Violencia Intrafamiliar)"/>
    <x v="20"/>
    <x v="20"/>
    <s v="Maltrato Habitual (Violencia Intrafamiliar)"/>
    <n v="298"/>
    <n v="3"/>
    <n v="0"/>
    <n v="1"/>
    <n v="1"/>
    <n v="0"/>
    <n v="1"/>
    <n v="0"/>
    <n v="0"/>
    <n v="0"/>
    <n v="1"/>
    <n v="0"/>
    <n v="0"/>
    <n v="1"/>
    <n v="1"/>
    <n v="0"/>
    <n v="0"/>
    <n v="1"/>
    <n v="5"/>
    <n v="1"/>
    <n v="2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1"/>
    <n v="0"/>
    <n v="0"/>
    <n v="0"/>
    <n v="0"/>
    <n v="0"/>
    <n v="1"/>
    <n v="1"/>
    <n v="1"/>
    <n v="0"/>
    <n v="2"/>
    <n v="1"/>
    <n v="1"/>
    <n v="1"/>
    <n v="0"/>
    <n v="0"/>
    <n v="0"/>
    <n v="1"/>
    <n v="0"/>
    <n v="1"/>
    <n v="2"/>
    <n v="0"/>
    <n v="0"/>
  </r>
  <r>
    <n v="5"/>
    <s v="Valparaíso"/>
    <n v="270103004"/>
    <n v="270103"/>
    <s v="Delitos Violentos"/>
    <s v="Secuestro Con Homicidio, Violación O Lesiones"/>
    <x v="20"/>
    <x v="20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14"/>
    <n v="270102"/>
    <s v="Delitos Sexuales"/>
    <s v="Violación De Mayor De 14 Años"/>
    <x v="20"/>
    <x v="20"/>
    <s v="Violación De Mayor De 14 Años"/>
    <n v="476"/>
    <n v="0"/>
    <n v="0"/>
    <n v="0"/>
    <n v="0"/>
    <n v="1"/>
    <n v="0"/>
    <n v="0"/>
    <n v="1"/>
    <n v="0"/>
    <n v="2"/>
    <n v="1"/>
    <n v="0"/>
    <n v="0"/>
    <n v="0"/>
    <n v="0"/>
    <n v="1"/>
    <n v="0"/>
    <n v="0"/>
    <n v="0"/>
    <n v="0"/>
    <n v="1"/>
    <n v="1"/>
    <n v="0"/>
    <n v="0"/>
    <n v="3"/>
    <n v="0"/>
    <n v="0"/>
    <n v="0"/>
    <n v="0"/>
    <n v="0"/>
    <n v="1"/>
    <n v="1"/>
    <n v="0"/>
    <n v="2"/>
    <n v="0"/>
    <n v="0"/>
    <n v="0"/>
    <n v="1"/>
    <n v="2"/>
    <n v="1"/>
    <n v="0"/>
    <n v="0"/>
    <n v="0"/>
    <n v="0"/>
    <n v="0"/>
    <n v="0"/>
    <n v="0"/>
    <n v="1"/>
    <n v="1"/>
    <n v="1"/>
    <n v="2"/>
    <n v="0"/>
    <n v="0"/>
    <n v="0"/>
    <n v="1"/>
    <n v="0"/>
    <n v="1"/>
    <n v="0"/>
    <n v="1"/>
    <n v="0"/>
    <n v="0"/>
    <n v="1"/>
    <n v="0"/>
    <n v="1"/>
    <n v="1"/>
    <n v="0"/>
    <n v="0"/>
    <n v="0"/>
    <n v="1"/>
    <n v="0"/>
    <n v="0"/>
    <n v="0"/>
    <n v="1"/>
    <n v="2"/>
    <n v="0"/>
    <n v="0"/>
    <n v="0"/>
    <n v="2"/>
    <n v="0"/>
    <n v="1"/>
    <n v="0"/>
    <n v="0"/>
    <n v="0"/>
    <n v="0"/>
  </r>
  <r>
    <n v="5"/>
    <s v="Valparaíso"/>
    <n v="270102015"/>
    <n v="270102"/>
    <s v="Delitos Sexuales"/>
    <s v="Violación De Menor De 14 Años"/>
    <x v="20"/>
    <x v="20"/>
    <s v="Violación De Menor De 14 Años"/>
    <n v="477"/>
    <n v="3"/>
    <n v="3"/>
    <n v="0"/>
    <n v="1"/>
    <n v="1"/>
    <n v="2"/>
    <n v="0"/>
    <n v="2"/>
    <n v="0"/>
    <n v="0"/>
    <n v="1"/>
    <n v="0"/>
    <n v="0"/>
    <n v="2"/>
    <n v="1"/>
    <n v="0"/>
    <n v="0"/>
    <n v="0"/>
    <n v="0"/>
    <n v="1"/>
    <n v="0"/>
    <n v="2"/>
    <n v="0"/>
    <n v="2"/>
    <n v="1"/>
    <n v="0"/>
    <n v="1"/>
    <n v="1"/>
    <n v="2"/>
    <n v="1"/>
    <n v="0"/>
    <n v="0"/>
    <n v="0"/>
    <n v="2"/>
    <n v="2"/>
    <n v="1"/>
    <n v="0"/>
    <n v="1"/>
    <n v="1"/>
    <n v="1"/>
    <n v="0"/>
    <n v="0"/>
    <n v="0"/>
    <n v="0"/>
    <n v="1"/>
    <n v="0"/>
    <n v="2"/>
    <n v="1"/>
    <n v="1"/>
    <n v="0"/>
    <n v="0"/>
    <n v="0"/>
    <n v="1"/>
    <n v="0"/>
    <n v="2"/>
    <n v="1"/>
    <n v="1"/>
    <n v="0"/>
    <n v="0"/>
    <n v="2"/>
    <n v="0"/>
    <n v="3"/>
    <n v="0"/>
    <n v="0"/>
    <n v="0"/>
    <n v="0"/>
    <n v="0"/>
    <n v="0"/>
    <n v="0"/>
    <n v="2"/>
    <n v="0"/>
    <n v="3"/>
    <n v="1"/>
    <n v="0"/>
    <n v="0"/>
    <n v="0"/>
    <n v="3"/>
    <n v="0"/>
    <n v="0"/>
    <n v="0"/>
    <n v="0"/>
    <n v="1"/>
    <n v="2"/>
    <n v="0"/>
  </r>
  <r>
    <n v="5"/>
    <s v="Valparaíso"/>
    <n v="270105004"/>
    <n v="270105"/>
    <s v="Delitos Contra la Vida, Integridad o Dignidad Personal"/>
    <s v="Aborto"/>
    <x v="21"/>
    <x v="21"/>
    <s v="Aborto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5002"/>
    <n v="270105"/>
    <s v="Delitos Contra la Vida, Integridad o Dignidad Personal"/>
    <s v="Aborto Consentido Causales No Reguladas"/>
    <x v="21"/>
    <x v="21"/>
    <s v="Aborto Consentido Causales No Reguladas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5003"/>
    <n v="270105"/>
    <s v="Delitos Contra la Vida, Integridad o Dignidad Personal"/>
    <s v="Aborto Sin Consentimiento"/>
    <x v="21"/>
    <x v="21"/>
    <s v="Aborto Sin Consentimiento"/>
    <n v="9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5"/>
    <s v="Valparaíso"/>
    <n v="270102005"/>
    <n v="270102"/>
    <s v="Delitos Sexuales"/>
    <s v="Abuso Sexual Calificado c/Introduccion Objetos O Uso Animal"/>
    <x v="21"/>
    <x v="21"/>
    <s v="Abuso Sexual Calificado c/Introduccion Objetos O Uso Animal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2006"/>
    <n v="270102"/>
    <s v="Delitos Sexuales"/>
    <s v="Abuso Sexual Con Contacto De Menor De 14 Años"/>
    <x v="21"/>
    <x v="21"/>
    <s v="Abuso Sexual Con Contacto De Menor De 14 Años"/>
    <n v="15"/>
    <n v="4"/>
    <n v="8"/>
    <n v="8"/>
    <n v="6"/>
    <n v="11"/>
    <n v="9"/>
    <n v="5"/>
    <n v="1"/>
    <n v="7"/>
    <n v="5"/>
    <n v="12"/>
    <n v="3"/>
    <n v="5"/>
    <n v="6"/>
    <n v="1"/>
    <n v="8"/>
    <n v="3"/>
    <n v="2"/>
    <n v="8"/>
    <n v="4"/>
    <n v="8"/>
    <n v="5"/>
    <n v="1"/>
    <n v="4"/>
    <n v="7"/>
    <n v="3"/>
    <n v="5"/>
    <n v="6"/>
    <n v="2"/>
    <n v="4"/>
    <n v="3"/>
    <n v="4"/>
    <n v="5"/>
    <n v="6"/>
    <n v="4"/>
    <n v="10"/>
    <n v="3"/>
    <n v="5"/>
    <n v="6"/>
    <n v="5"/>
    <n v="8"/>
    <n v="5"/>
    <n v="8"/>
    <n v="4"/>
    <n v="5"/>
    <n v="3"/>
    <n v="6"/>
    <n v="5"/>
    <n v="7"/>
    <n v="2"/>
    <n v="7"/>
    <n v="9"/>
    <n v="4"/>
    <n v="3"/>
    <n v="3"/>
    <n v="5"/>
    <n v="8"/>
    <n v="11"/>
    <n v="6"/>
    <n v="3"/>
    <n v="8"/>
    <n v="15"/>
    <n v="3"/>
    <n v="5"/>
    <n v="7"/>
    <n v="8"/>
    <n v="6"/>
    <n v="6"/>
    <n v="4"/>
    <n v="9"/>
    <n v="8"/>
    <n v="8"/>
    <n v="6"/>
    <n v="9"/>
    <n v="5"/>
    <n v="6"/>
    <n v="6"/>
    <n v="5"/>
    <n v="5"/>
    <n v="8"/>
    <n v="5"/>
    <n v="4"/>
    <n v="9"/>
    <n v="7"/>
  </r>
  <r>
    <n v="5"/>
    <s v="Valparaíso"/>
    <n v="270102007"/>
    <n v="270102"/>
    <s v="Delitos Sexuales"/>
    <s v="Abuso Sexual De 14 Años A Menor De 18 Años Con Circunstancia Estupro"/>
    <x v="21"/>
    <x v="21"/>
    <s v="Abuso Sexual De 14 Años A Menor De 18 Años Con Circunstancia Estupro"/>
    <n v="16"/>
    <n v="1"/>
    <n v="1"/>
    <n v="3"/>
    <n v="0"/>
    <n v="1"/>
    <n v="0"/>
    <n v="0"/>
    <n v="0"/>
    <n v="0"/>
    <n v="0"/>
    <n v="0"/>
    <n v="1"/>
    <n v="0"/>
    <n v="1"/>
    <n v="1"/>
    <n v="1"/>
    <n v="0"/>
    <n v="1"/>
    <n v="2"/>
    <n v="1"/>
    <n v="0"/>
    <n v="3"/>
    <n v="0"/>
    <n v="1"/>
    <n v="0"/>
    <n v="1"/>
    <n v="1"/>
    <n v="1"/>
    <n v="0"/>
    <n v="0"/>
    <n v="0"/>
    <n v="0"/>
    <n v="1"/>
    <n v="0"/>
    <n v="1"/>
    <n v="1"/>
    <n v="1"/>
    <n v="0"/>
    <n v="0"/>
    <n v="0"/>
    <n v="0"/>
    <n v="0"/>
    <n v="1"/>
    <n v="3"/>
    <n v="2"/>
    <n v="0"/>
    <n v="0"/>
    <n v="1"/>
    <n v="0"/>
    <n v="0"/>
    <n v="1"/>
    <n v="0"/>
    <n v="1"/>
    <n v="0"/>
    <n v="0"/>
    <n v="2"/>
    <n v="1"/>
    <n v="3"/>
    <n v="3"/>
    <n v="0"/>
    <n v="0"/>
    <n v="3"/>
    <n v="3"/>
    <n v="0"/>
    <n v="3"/>
    <n v="0"/>
    <n v="0"/>
    <n v="2"/>
    <n v="0"/>
    <n v="3"/>
    <n v="0"/>
    <n v="0"/>
    <n v="0"/>
    <n v="2"/>
    <n v="1"/>
    <n v="1"/>
    <n v="0"/>
    <n v="2"/>
    <n v="0"/>
    <n v="0"/>
    <n v="6"/>
    <n v="4"/>
    <n v="1"/>
    <n v="0"/>
  </r>
  <r>
    <n v="5"/>
    <s v="Valparaíso"/>
    <n v="270102008"/>
    <n v="270102"/>
    <s v="Delitos Sexuales"/>
    <s v="Abuso Sexual De Mayor De 14 (Con Circunstancias De Violación)"/>
    <x v="21"/>
    <x v="21"/>
    <s v="Abuso Sexual De Mayor De 14 (Con Circunstancias De Violación)"/>
    <n v="17"/>
    <n v="0"/>
    <n v="5"/>
    <n v="3"/>
    <n v="0"/>
    <n v="4"/>
    <n v="5"/>
    <n v="3"/>
    <n v="4"/>
    <n v="4"/>
    <n v="0"/>
    <n v="4"/>
    <n v="1"/>
    <n v="4"/>
    <n v="2"/>
    <n v="1"/>
    <n v="5"/>
    <n v="0"/>
    <n v="3"/>
    <n v="2"/>
    <n v="3"/>
    <n v="0"/>
    <n v="3"/>
    <n v="1"/>
    <n v="5"/>
    <n v="3"/>
    <n v="4"/>
    <n v="0"/>
    <n v="4"/>
    <n v="1"/>
    <n v="3"/>
    <n v="0"/>
    <n v="0"/>
    <n v="1"/>
    <n v="1"/>
    <n v="0"/>
    <n v="2"/>
    <n v="1"/>
    <n v="2"/>
    <n v="1"/>
    <n v="0"/>
    <n v="5"/>
    <n v="1"/>
    <n v="2"/>
    <n v="1"/>
    <n v="2"/>
    <n v="2"/>
    <n v="2"/>
    <n v="1"/>
    <n v="1"/>
    <n v="2"/>
    <n v="2"/>
    <n v="2"/>
    <n v="0"/>
    <n v="2"/>
    <n v="3"/>
    <n v="3"/>
    <n v="1"/>
    <n v="2"/>
    <n v="1"/>
    <n v="1"/>
    <n v="3"/>
    <n v="2"/>
    <n v="1"/>
    <n v="0"/>
    <n v="4"/>
    <n v="1"/>
    <n v="2"/>
    <n v="4"/>
    <n v="2"/>
    <n v="3"/>
    <n v="2"/>
    <n v="0"/>
    <n v="5"/>
    <n v="3"/>
    <n v="3"/>
    <n v="1"/>
    <n v="0"/>
    <n v="1"/>
    <n v="3"/>
    <n v="2"/>
    <n v="3"/>
    <n v="2"/>
    <n v="6"/>
    <n v="2"/>
  </r>
  <r>
    <n v="5"/>
    <s v="Valparaíso"/>
    <n v="270102009"/>
    <n v="270102"/>
    <s v="Delitos Sexuales"/>
    <s v="Abuso Sexual Mayor 14 /Sorpresa Sin Consentimiento"/>
    <x v="21"/>
    <x v="2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2"/>
  </r>
  <r>
    <n v="5"/>
    <s v="Valparaíso"/>
    <n v="270102010"/>
    <n v="270102"/>
    <s v="Delitos Sexuales"/>
    <s v="Abuso Sexual Sin Contacto"/>
    <x v="21"/>
    <x v="21"/>
    <s v="Abuso Sexual Sin Contacto"/>
    <n v="19"/>
    <n v="4"/>
    <n v="7"/>
    <n v="5"/>
    <n v="0"/>
    <n v="4"/>
    <n v="2"/>
    <n v="2"/>
    <n v="5"/>
    <n v="6"/>
    <n v="3"/>
    <n v="4"/>
    <n v="1"/>
    <n v="3"/>
    <n v="9"/>
    <n v="1"/>
    <n v="7"/>
    <n v="2"/>
    <n v="3"/>
    <n v="6"/>
    <n v="4"/>
    <n v="5"/>
    <n v="4"/>
    <n v="1"/>
    <n v="1"/>
    <n v="6"/>
    <n v="2"/>
    <n v="4"/>
    <n v="7"/>
    <n v="3"/>
    <n v="5"/>
    <n v="3"/>
    <n v="10"/>
    <n v="2"/>
    <n v="2"/>
    <n v="3"/>
    <n v="6"/>
    <n v="6"/>
    <n v="2"/>
    <n v="4"/>
    <n v="3"/>
    <n v="3"/>
    <n v="6"/>
    <n v="13"/>
    <n v="4"/>
    <n v="4"/>
    <n v="3"/>
    <n v="2"/>
    <n v="4"/>
    <n v="6"/>
    <n v="1"/>
    <n v="3"/>
    <n v="2"/>
    <n v="3"/>
    <n v="2"/>
    <n v="1"/>
    <n v="2"/>
    <n v="2"/>
    <n v="3"/>
    <n v="4"/>
    <n v="0"/>
    <n v="1"/>
    <n v="3"/>
    <n v="4"/>
    <n v="2"/>
    <n v="5"/>
    <n v="5"/>
    <n v="3"/>
    <n v="6"/>
    <n v="5"/>
    <n v="5"/>
    <n v="1"/>
    <n v="5"/>
    <n v="4"/>
    <n v="7"/>
    <n v="1"/>
    <n v="5"/>
    <n v="3"/>
    <n v="5"/>
    <n v="11"/>
    <n v="7"/>
    <n v="8"/>
    <n v="0"/>
    <n v="4"/>
    <n v="3"/>
  </r>
  <r>
    <n v="5"/>
    <s v="Valparaíso"/>
    <n v="270102016"/>
    <n v="270102"/>
    <s v="Delitos Sexuales"/>
    <s v="Acoso Sexual Lugares Públicos /Libre Acceso Público"/>
    <x v="21"/>
    <x v="2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5"/>
    <s v="Valparaíso"/>
    <n v="270101001"/>
    <n v="270101"/>
    <s v="Delitos Cometidos por Empleados y Funcionarios Públicos"/>
    <s v="Apremios Ilegítimos Violación, Abuso Sexual Agravado, Otros"/>
    <x v="21"/>
    <x v="21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5"/>
    <s v="Valparaíso"/>
    <n v="270102001"/>
    <n v="270102"/>
    <s v="Delitos Sexuales"/>
    <s v="Estupro"/>
    <x v="21"/>
    <x v="21"/>
    <s v="Estupro"/>
    <n v="176"/>
    <n v="0"/>
    <n v="1"/>
    <n v="1"/>
    <n v="1"/>
    <n v="0"/>
    <n v="2"/>
    <n v="0"/>
    <n v="1"/>
    <n v="0"/>
    <n v="0"/>
    <n v="1"/>
    <n v="0"/>
    <n v="0"/>
    <n v="1"/>
    <n v="0"/>
    <n v="2"/>
    <n v="1"/>
    <n v="1"/>
    <n v="1"/>
    <n v="0"/>
    <n v="1"/>
    <n v="0"/>
    <n v="0"/>
    <n v="4"/>
    <n v="3"/>
    <n v="0"/>
    <n v="3"/>
    <n v="0"/>
    <n v="1"/>
    <n v="1"/>
    <n v="1"/>
    <n v="0"/>
    <n v="1"/>
    <n v="0"/>
    <n v="2"/>
    <n v="1"/>
    <n v="1"/>
    <n v="1"/>
    <n v="3"/>
    <n v="2"/>
    <n v="1"/>
    <n v="0"/>
    <n v="2"/>
    <n v="1"/>
    <n v="1"/>
    <n v="1"/>
    <n v="2"/>
    <n v="0"/>
    <n v="0"/>
    <n v="1"/>
    <n v="0"/>
    <n v="1"/>
    <n v="0"/>
    <n v="1"/>
    <n v="1"/>
    <n v="1"/>
    <n v="0"/>
    <n v="7"/>
    <n v="2"/>
    <n v="0"/>
    <n v="0"/>
    <n v="1"/>
    <n v="4"/>
    <n v="0"/>
    <n v="1"/>
    <n v="2"/>
    <n v="0"/>
    <n v="1"/>
    <n v="1"/>
    <n v="0"/>
    <n v="1"/>
    <n v="0"/>
    <n v="0"/>
    <n v="0"/>
    <n v="2"/>
    <n v="0"/>
    <n v="3"/>
    <n v="0"/>
    <n v="2"/>
    <n v="1"/>
    <n v="1"/>
    <n v="1"/>
    <n v="2"/>
    <n v="0"/>
  </r>
  <r>
    <n v="5"/>
    <s v="Valparaíso"/>
    <n v="270103002"/>
    <n v="270103"/>
    <s v="Delitos Violentos"/>
    <s v="Femicidio Intimo"/>
    <x v="21"/>
    <x v="21"/>
    <s v="Femicidio Intimo"/>
    <n v="204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3"/>
    <n v="0"/>
    <n v="0"/>
    <n v="0"/>
    <n v="0"/>
    <n v="0"/>
    <n v="0"/>
    <n v="0"/>
    <n v="2"/>
    <n v="0"/>
    <n v="1"/>
    <n v="1"/>
    <n v="0"/>
    <n v="0"/>
    <n v="1"/>
    <n v="0"/>
    <n v="0"/>
    <n v="0"/>
    <n v="0"/>
    <n v="0"/>
    <n v="0"/>
    <n v="0"/>
    <n v="0"/>
    <n v="0"/>
    <n v="0"/>
    <n v="0"/>
  </r>
  <r>
    <n v="5"/>
    <s v="Valparaíso"/>
    <n v="270104001"/>
    <n v="270104"/>
    <s v="Delitos Contra el Estado Civil y la Familia"/>
    <s v="Maltrato Habitual (Violencia Intrafamiliar)"/>
    <x v="21"/>
    <x v="21"/>
    <s v="Maltrato Habitual (Violencia Intrafamiliar)"/>
    <n v="298"/>
    <n v="1"/>
    <n v="0"/>
    <n v="1"/>
    <n v="0"/>
    <n v="0"/>
    <n v="1"/>
    <n v="0"/>
    <n v="1"/>
    <n v="1"/>
    <n v="0"/>
    <n v="1"/>
    <n v="1"/>
    <n v="5"/>
    <n v="0"/>
    <n v="1"/>
    <n v="1"/>
    <n v="1"/>
    <n v="2"/>
    <n v="1"/>
    <n v="0"/>
    <n v="1"/>
    <n v="1"/>
    <n v="0"/>
    <n v="0"/>
    <n v="1"/>
    <n v="0"/>
    <n v="2"/>
    <n v="2"/>
    <n v="1"/>
    <n v="1"/>
    <n v="2"/>
    <n v="1"/>
    <n v="2"/>
    <n v="0"/>
    <n v="2"/>
    <n v="2"/>
    <n v="2"/>
    <n v="1"/>
    <n v="1"/>
    <n v="0"/>
    <n v="1"/>
    <n v="0"/>
    <n v="1"/>
    <n v="2"/>
    <n v="3"/>
    <n v="1"/>
    <n v="3"/>
    <n v="1"/>
    <n v="2"/>
    <n v="2"/>
    <n v="2"/>
    <n v="2"/>
    <n v="1"/>
    <n v="1"/>
    <n v="0"/>
    <n v="4"/>
    <n v="2"/>
    <n v="5"/>
    <n v="5"/>
    <n v="4"/>
    <n v="2"/>
    <n v="1"/>
    <n v="4"/>
    <n v="2"/>
    <n v="0"/>
    <n v="3"/>
    <n v="1"/>
    <n v="0"/>
    <n v="0"/>
    <n v="0"/>
    <n v="1"/>
    <n v="1"/>
    <n v="2"/>
    <n v="2"/>
    <n v="7"/>
    <n v="3"/>
    <n v="2"/>
    <n v="0"/>
    <n v="1"/>
    <n v="1"/>
    <n v="2"/>
    <n v="1"/>
    <n v="2"/>
    <n v="0"/>
  </r>
  <r>
    <n v="5"/>
    <s v="Valparaíso"/>
    <n v="270103004"/>
    <n v="270103"/>
    <s v="Delitos Violentos"/>
    <s v="Secuestro Con Homicidio, Violación O Lesiones"/>
    <x v="21"/>
    <x v="21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n v="270103003"/>
    <n v="270103"/>
    <s v="Delitos Violentos"/>
    <s v="Secuestro Con Violación"/>
    <x v="21"/>
    <x v="21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</r>
  <r>
    <n v="5"/>
    <s v="Valparaíso"/>
    <n v="270102014"/>
    <n v="270102"/>
    <s v="Delitos Sexuales"/>
    <s v="Violación De Mayor De 14 Años"/>
    <x v="21"/>
    <x v="21"/>
    <s v="Violación De Mayor De 14 Años"/>
    <n v="476"/>
    <n v="2"/>
    <n v="2"/>
    <n v="2"/>
    <n v="0"/>
    <n v="1"/>
    <n v="2"/>
    <n v="2"/>
    <n v="1"/>
    <n v="1"/>
    <n v="1"/>
    <n v="0"/>
    <n v="4"/>
    <n v="6"/>
    <n v="1"/>
    <n v="1"/>
    <n v="3"/>
    <n v="0"/>
    <n v="0"/>
    <n v="1"/>
    <n v="1"/>
    <n v="2"/>
    <n v="0"/>
    <n v="0"/>
    <n v="1"/>
    <n v="2"/>
    <n v="0"/>
    <n v="0"/>
    <n v="5"/>
    <n v="2"/>
    <n v="2"/>
    <n v="0"/>
    <n v="2"/>
    <n v="4"/>
    <n v="2"/>
    <n v="0"/>
    <n v="1"/>
    <n v="2"/>
    <n v="3"/>
    <n v="0"/>
    <n v="1"/>
    <n v="2"/>
    <n v="1"/>
    <n v="2"/>
    <n v="3"/>
    <n v="1"/>
    <n v="3"/>
    <n v="0"/>
    <n v="2"/>
    <n v="1"/>
    <n v="3"/>
    <n v="2"/>
    <n v="0"/>
    <n v="0"/>
    <n v="2"/>
    <n v="1"/>
    <n v="1"/>
    <n v="0"/>
    <n v="4"/>
    <n v="4"/>
    <n v="2"/>
    <n v="1"/>
    <n v="2"/>
    <n v="1"/>
    <n v="0"/>
    <n v="2"/>
    <n v="3"/>
    <n v="3"/>
    <n v="2"/>
    <n v="2"/>
    <n v="1"/>
    <n v="1"/>
    <n v="3"/>
    <n v="5"/>
    <n v="4"/>
    <n v="1"/>
    <n v="4"/>
    <n v="4"/>
    <n v="3"/>
    <n v="3"/>
    <n v="0"/>
    <n v="2"/>
    <n v="1"/>
    <n v="3"/>
    <n v="1"/>
  </r>
  <r>
    <n v="5"/>
    <s v="Valparaíso"/>
    <n v="270102015"/>
    <n v="270102"/>
    <s v="Delitos Sexuales"/>
    <s v="Violación De Menor De 14 Años"/>
    <x v="21"/>
    <x v="21"/>
    <s v="Violación De Menor De 14 Años"/>
    <n v="477"/>
    <n v="0"/>
    <n v="2"/>
    <n v="2"/>
    <n v="1"/>
    <n v="0"/>
    <n v="2"/>
    <n v="2"/>
    <n v="1"/>
    <n v="4"/>
    <n v="2"/>
    <n v="5"/>
    <n v="0"/>
    <n v="4"/>
    <n v="2"/>
    <n v="3"/>
    <n v="2"/>
    <n v="1"/>
    <n v="0"/>
    <n v="4"/>
    <n v="3"/>
    <n v="0"/>
    <n v="3"/>
    <n v="0"/>
    <n v="6"/>
    <n v="6"/>
    <n v="2"/>
    <n v="2"/>
    <n v="2"/>
    <n v="3"/>
    <n v="1"/>
    <n v="0"/>
    <n v="2"/>
    <n v="4"/>
    <n v="2"/>
    <n v="2"/>
    <n v="2"/>
    <n v="2"/>
    <n v="2"/>
    <n v="3"/>
    <n v="2"/>
    <n v="1"/>
    <n v="2"/>
    <n v="5"/>
    <n v="1"/>
    <n v="1"/>
    <n v="4"/>
    <n v="4"/>
    <n v="3"/>
    <n v="5"/>
    <n v="1"/>
    <n v="2"/>
    <n v="3"/>
    <n v="0"/>
    <n v="1"/>
    <n v="3"/>
    <n v="5"/>
    <n v="3"/>
    <n v="2"/>
    <n v="2"/>
    <n v="3"/>
    <n v="4"/>
    <n v="3"/>
    <n v="3"/>
    <n v="2"/>
    <n v="3"/>
    <n v="8"/>
    <n v="3"/>
    <n v="3"/>
    <n v="2"/>
    <n v="5"/>
    <n v="4"/>
    <n v="7"/>
    <n v="0"/>
    <n v="2"/>
    <n v="1"/>
    <n v="2"/>
    <n v="1"/>
    <n v="2"/>
    <n v="1"/>
    <n v="1"/>
    <n v="3"/>
    <n v="3"/>
    <n v="1"/>
    <n v="2"/>
  </r>
  <r>
    <n v="6"/>
    <s v="O'Higgins"/>
    <n v="270105003"/>
    <n v="270105"/>
    <s v="Delitos Contra la Vida, Integridad o Dignidad Personal"/>
    <s v="Aborto Sin Consentimiento"/>
    <x v="22"/>
    <x v="22"/>
    <s v="Aborto Sin Consentimiento"/>
    <n v="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06"/>
    <n v="270102"/>
    <s v="Delitos Sexuales"/>
    <s v="Abuso Sexual Con Contacto De Menor De 14 Años"/>
    <x v="22"/>
    <x v="22"/>
    <s v="Abuso Sexual Con Contacto De Menor De 14 Años"/>
    <n v="15"/>
    <n v="3"/>
    <n v="0"/>
    <n v="2"/>
    <n v="0"/>
    <n v="2"/>
    <n v="0"/>
    <n v="4"/>
    <n v="2"/>
    <n v="2"/>
    <n v="2"/>
    <n v="2"/>
    <n v="1"/>
    <n v="0"/>
    <n v="1"/>
    <n v="1"/>
    <n v="0"/>
    <n v="0"/>
    <n v="0"/>
    <n v="0"/>
    <n v="2"/>
    <n v="1"/>
    <n v="0"/>
    <n v="2"/>
    <n v="0"/>
    <n v="2"/>
    <n v="0"/>
    <n v="4"/>
    <n v="1"/>
    <n v="0"/>
    <n v="0"/>
    <n v="0"/>
    <n v="2"/>
    <n v="0"/>
    <n v="0"/>
    <n v="0"/>
    <n v="1"/>
    <n v="4"/>
    <n v="1"/>
    <n v="0"/>
    <n v="2"/>
    <n v="1"/>
    <n v="1"/>
    <n v="4"/>
    <n v="0"/>
    <n v="1"/>
    <n v="0"/>
    <n v="1"/>
    <n v="0"/>
    <n v="0"/>
    <n v="0"/>
    <n v="2"/>
    <n v="1"/>
    <n v="0"/>
    <n v="2"/>
    <n v="0"/>
    <n v="1"/>
    <n v="1"/>
    <n v="1"/>
    <n v="0"/>
    <n v="1"/>
    <n v="0"/>
    <n v="4"/>
    <n v="0"/>
    <n v="5"/>
    <n v="0"/>
    <n v="3"/>
    <n v="0"/>
    <n v="1"/>
    <n v="1"/>
    <n v="1"/>
    <n v="1"/>
    <n v="1"/>
    <n v="0"/>
    <n v="2"/>
    <n v="1"/>
    <n v="2"/>
    <n v="2"/>
    <n v="1"/>
    <n v="1"/>
    <n v="1"/>
    <n v="1"/>
    <n v="0"/>
    <n v="2"/>
    <n v="2"/>
  </r>
  <r>
    <n v="6"/>
    <s v="O'Higgins"/>
    <n v="270102007"/>
    <n v="270102"/>
    <s v="Delitos Sexuales"/>
    <s v="Abuso Sexual De 14 Años A Menor De 18 Años Con Circunstancia Estupro"/>
    <x v="22"/>
    <x v="22"/>
    <s v="Abuso Sexual De 14 Años A Menor De 18 Años Con Circunstancia Estupro"/>
    <n v="16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1"/>
  </r>
  <r>
    <n v="6"/>
    <s v="O'Higgins"/>
    <n v="270102008"/>
    <n v="270102"/>
    <s v="Delitos Sexuales"/>
    <s v="Abuso Sexual De Mayor De 14 (Con Circunstancias De Violación)"/>
    <x v="22"/>
    <x v="22"/>
    <s v="Abuso Sexual De Mayor De 14 (Con Circunstancias De Violación)"/>
    <n v="17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1"/>
    <n v="0"/>
    <n v="2"/>
    <n v="0"/>
    <n v="0"/>
    <n v="1"/>
    <n v="1"/>
    <n v="1"/>
    <n v="0"/>
    <n v="0"/>
    <n v="0"/>
    <n v="1"/>
    <n v="0"/>
    <n v="0"/>
    <n v="2"/>
    <n v="0"/>
    <n v="0"/>
    <n v="0"/>
    <n v="0"/>
    <n v="0"/>
    <n v="0"/>
    <n v="0"/>
    <n v="0"/>
    <n v="3"/>
    <n v="0"/>
    <n v="0"/>
    <n v="0"/>
    <n v="1"/>
    <n v="0"/>
    <n v="0"/>
    <n v="0"/>
    <n v="1"/>
    <n v="1"/>
    <n v="0"/>
    <n v="1"/>
    <n v="1"/>
    <n v="0"/>
    <n v="0"/>
    <n v="0"/>
    <n v="0"/>
    <n v="1"/>
    <n v="0"/>
    <n v="2"/>
    <n v="2"/>
    <n v="0"/>
    <n v="0"/>
    <n v="0"/>
    <n v="2"/>
    <n v="1"/>
    <n v="0"/>
    <n v="1"/>
    <n v="0"/>
    <n v="1"/>
    <n v="0"/>
    <n v="2"/>
    <n v="0"/>
    <n v="1"/>
    <n v="0"/>
    <n v="0"/>
    <n v="1"/>
    <n v="0"/>
    <n v="1"/>
  </r>
  <r>
    <n v="6"/>
    <s v="O'Higgins"/>
    <n v="270102010"/>
    <n v="270102"/>
    <s v="Delitos Sexuales"/>
    <s v="Abuso Sexual Sin Contacto"/>
    <x v="22"/>
    <x v="22"/>
    <s v="Abuso Sexual Sin Contacto"/>
    <n v="19"/>
    <n v="0"/>
    <n v="1"/>
    <n v="1"/>
    <n v="0"/>
    <n v="0"/>
    <n v="1"/>
    <n v="0"/>
    <n v="0"/>
    <n v="0"/>
    <n v="0"/>
    <n v="2"/>
    <n v="0"/>
    <n v="3"/>
    <n v="0"/>
    <n v="0"/>
    <n v="1"/>
    <n v="0"/>
    <n v="0"/>
    <n v="1"/>
    <n v="2"/>
    <n v="0"/>
    <n v="0"/>
    <n v="1"/>
    <n v="0"/>
    <n v="2"/>
    <n v="0"/>
    <n v="1"/>
    <n v="1"/>
    <n v="1"/>
    <n v="1"/>
    <n v="1"/>
    <n v="0"/>
    <n v="0"/>
    <n v="3"/>
    <n v="2"/>
    <n v="0"/>
    <n v="4"/>
    <n v="4"/>
    <n v="0"/>
    <n v="2"/>
    <n v="1"/>
    <n v="4"/>
    <n v="1"/>
    <n v="1"/>
    <n v="0"/>
    <n v="1"/>
    <n v="0"/>
    <n v="0"/>
    <n v="0"/>
    <n v="2"/>
    <n v="1"/>
    <n v="0"/>
    <n v="0"/>
    <n v="0"/>
    <n v="0"/>
    <n v="0"/>
    <n v="0"/>
    <n v="2"/>
    <n v="1"/>
    <n v="0"/>
    <n v="0"/>
    <n v="0"/>
    <n v="1"/>
    <n v="2"/>
    <n v="1"/>
    <n v="2"/>
    <n v="0"/>
    <n v="1"/>
    <n v="0"/>
    <n v="3"/>
    <n v="1"/>
    <n v="0"/>
    <n v="0"/>
    <n v="0"/>
    <n v="0"/>
    <n v="1"/>
    <n v="0"/>
    <n v="0"/>
    <n v="1"/>
    <n v="2"/>
    <n v="0"/>
    <n v="0"/>
    <n v="2"/>
    <n v="3"/>
  </r>
  <r>
    <n v="6"/>
    <s v="O'Higgins"/>
    <n v="270102001"/>
    <n v="270102"/>
    <s v="Delitos Sexuales"/>
    <s v="Estupro"/>
    <x v="22"/>
    <x v="22"/>
    <s v="Estupro"/>
    <n v="176"/>
    <n v="0"/>
    <n v="0"/>
    <n v="1"/>
    <n v="0"/>
    <n v="1"/>
    <n v="1"/>
    <n v="1"/>
    <n v="0"/>
    <n v="0"/>
    <n v="1"/>
    <n v="0"/>
    <n v="2"/>
    <n v="1"/>
    <n v="0"/>
    <n v="1"/>
    <n v="0"/>
    <n v="0"/>
    <n v="1"/>
    <n v="0"/>
    <n v="0"/>
    <n v="0"/>
    <n v="0"/>
    <n v="0"/>
    <n v="2"/>
    <n v="0"/>
    <n v="0"/>
    <n v="0"/>
    <n v="0"/>
    <n v="2"/>
    <n v="0"/>
    <n v="0"/>
    <n v="1"/>
    <n v="0"/>
    <n v="0"/>
    <n v="0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3002"/>
    <n v="270103"/>
    <s v="Delitos Violentos"/>
    <s v="Femicidio Intimo"/>
    <x v="22"/>
    <x v="22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6"/>
    <s v="O'Higgins"/>
    <n v="270104001"/>
    <n v="270104"/>
    <s v="Delitos Contra el Estado Civil y la Familia"/>
    <s v="Maltrato Habitual (Violencia Intrafamiliar)"/>
    <x v="22"/>
    <x v="22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14"/>
    <n v="270102"/>
    <s v="Delitos Sexuales"/>
    <s v="Violación De Mayor De 14 Años"/>
    <x v="22"/>
    <x v="22"/>
    <s v="Violación De Mayor De 14 Años"/>
    <n v="476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n v="6"/>
    <s v="O'Higgins"/>
    <n v="270102015"/>
    <n v="270102"/>
    <s v="Delitos Sexuales"/>
    <s v="Violación De Menor De 14 Años"/>
    <x v="22"/>
    <x v="22"/>
    <s v="Violación De Menor De 14 Años"/>
    <n v="477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0"/>
    <n v="2"/>
    <n v="1"/>
    <n v="0"/>
    <n v="2"/>
    <n v="0"/>
    <n v="0"/>
    <n v="0"/>
    <n v="0"/>
    <n v="2"/>
    <n v="0"/>
    <n v="2"/>
    <n v="0"/>
    <n v="0"/>
    <n v="0"/>
    <n v="0"/>
    <n v="0"/>
    <n v="1"/>
    <n v="0"/>
    <n v="0"/>
    <n v="0"/>
    <n v="0"/>
    <n v="0"/>
    <n v="1"/>
    <n v="0"/>
    <n v="3"/>
    <n v="0"/>
    <n v="0"/>
    <n v="0"/>
    <n v="0"/>
    <n v="0"/>
    <n v="4"/>
    <n v="0"/>
    <n v="0"/>
    <n v="1"/>
    <n v="0"/>
    <n v="0"/>
    <n v="0"/>
    <n v="0"/>
    <n v="2"/>
    <n v="0"/>
    <n v="0"/>
    <n v="0"/>
    <n v="1"/>
    <n v="0"/>
    <n v="1"/>
    <n v="0"/>
    <n v="2"/>
    <n v="0"/>
    <n v="1"/>
    <n v="0"/>
    <n v="0"/>
  </r>
  <r>
    <n v="6"/>
    <s v="O'Higgins"/>
    <n v="270105001"/>
    <n v="270105"/>
    <s v="Delitos Contra la Vida, Integridad o Dignidad Personal"/>
    <s v="Aborto Cometido Por Facultativo Por Causales No Reguladas"/>
    <x v="23"/>
    <x v="23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5002"/>
    <n v="270105"/>
    <s v="Delitos Contra la Vida, Integridad o Dignidad Personal"/>
    <s v="Aborto Consentido Causales No Reguladas"/>
    <x v="23"/>
    <x v="23"/>
    <s v="Aborto Consentido Causales No Reguladas"/>
    <n v="8"/>
    <n v="1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6"/>
    <s v="O'Higgins"/>
    <n v="270105003"/>
    <n v="270105"/>
    <s v="Delitos Contra la Vida, Integridad o Dignidad Personal"/>
    <s v="Aborto Sin Consentimiento"/>
    <x v="23"/>
    <x v="23"/>
    <s v="Aborto Sin Consentimiento"/>
    <n v="9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</r>
  <r>
    <n v="6"/>
    <s v="O'Higgins"/>
    <n v="270102003"/>
    <n v="270102"/>
    <s v="Delitos Sexuales"/>
    <s v="Abuso Sexual (Sólo Crimen)"/>
    <x v="23"/>
    <x v="23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04"/>
    <n v="270102"/>
    <s v="Delitos Sexuales"/>
    <s v="Abuso Sexual Adulto"/>
    <x v="23"/>
    <x v="23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05"/>
    <n v="270102"/>
    <s v="Delitos Sexuales"/>
    <s v="Abuso Sexual Calificado c/Introduccion Objetos O Uso Animal"/>
    <x v="23"/>
    <x v="23"/>
    <s v="Abuso Sexual Calificado c/Introduccion Objetos O Uso Animal"/>
    <n v="14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06"/>
    <n v="270102"/>
    <s v="Delitos Sexuales"/>
    <s v="Abuso Sexual Con Contacto De Menor De 14 Años"/>
    <x v="23"/>
    <x v="23"/>
    <s v="Abuso Sexual Con Contacto De Menor De 14 Años"/>
    <n v="15"/>
    <n v="2"/>
    <n v="8"/>
    <n v="3"/>
    <n v="4"/>
    <n v="5"/>
    <n v="11"/>
    <n v="6"/>
    <n v="4"/>
    <n v="3"/>
    <n v="2"/>
    <n v="8"/>
    <n v="1"/>
    <n v="8"/>
    <n v="4"/>
    <n v="5"/>
    <n v="9"/>
    <n v="3"/>
    <n v="7"/>
    <n v="1"/>
    <n v="10"/>
    <n v="6"/>
    <n v="4"/>
    <n v="4"/>
    <n v="2"/>
    <n v="3"/>
    <n v="4"/>
    <n v="6"/>
    <n v="5"/>
    <n v="7"/>
    <n v="9"/>
    <n v="3"/>
    <n v="4"/>
    <n v="6"/>
    <n v="3"/>
    <n v="0"/>
    <n v="7"/>
    <n v="5"/>
    <n v="5"/>
    <n v="8"/>
    <n v="2"/>
    <n v="1"/>
    <n v="6"/>
    <n v="4"/>
    <n v="2"/>
    <n v="4"/>
    <n v="3"/>
    <n v="3"/>
    <n v="1"/>
    <n v="11"/>
    <n v="0"/>
    <n v="1"/>
    <n v="3"/>
    <n v="4"/>
    <n v="4"/>
    <n v="8"/>
    <n v="6"/>
    <n v="6"/>
    <n v="3"/>
    <n v="5"/>
    <n v="4"/>
    <n v="5"/>
    <n v="5"/>
    <n v="8"/>
    <n v="6"/>
    <n v="4"/>
    <n v="5"/>
    <n v="3"/>
    <n v="3"/>
    <n v="2"/>
    <n v="3"/>
    <n v="7"/>
    <n v="4"/>
    <n v="11"/>
    <n v="3"/>
    <n v="3"/>
    <n v="5"/>
    <n v="4"/>
    <n v="3"/>
    <n v="3"/>
    <n v="8"/>
    <n v="9"/>
    <n v="4"/>
    <n v="7"/>
    <n v="4"/>
  </r>
  <r>
    <n v="6"/>
    <s v="O'Higgins"/>
    <n v="270102007"/>
    <n v="270102"/>
    <s v="Delitos Sexuales"/>
    <s v="Abuso Sexual De 14 Años A Menor De 18 Años Con Circunstancia Estupro"/>
    <x v="23"/>
    <x v="23"/>
    <s v="Abuso Sexual De 14 Años A Menor De 18 Años Con Circunstancia Estupro"/>
    <n v="16"/>
    <n v="1"/>
    <n v="0"/>
    <n v="0"/>
    <n v="0"/>
    <n v="1"/>
    <n v="0"/>
    <n v="1"/>
    <n v="1"/>
    <n v="0"/>
    <n v="0"/>
    <n v="0"/>
    <n v="1"/>
    <n v="1"/>
    <n v="2"/>
    <n v="0"/>
    <n v="1"/>
    <n v="1"/>
    <n v="0"/>
    <n v="0"/>
    <n v="1"/>
    <n v="1"/>
    <n v="1"/>
    <n v="2"/>
    <n v="0"/>
    <n v="1"/>
    <n v="1"/>
    <n v="1"/>
    <n v="0"/>
    <n v="0"/>
    <n v="0"/>
    <n v="0"/>
    <n v="0"/>
    <n v="0"/>
    <n v="1"/>
    <n v="0"/>
    <n v="1"/>
    <n v="0"/>
    <n v="2"/>
    <n v="1"/>
    <n v="0"/>
    <n v="1"/>
    <n v="0"/>
    <n v="3"/>
    <n v="1"/>
    <n v="1"/>
    <n v="0"/>
    <n v="1"/>
    <n v="1"/>
    <n v="1"/>
    <n v="1"/>
    <n v="0"/>
    <n v="1"/>
    <n v="0"/>
    <n v="0"/>
    <n v="1"/>
    <n v="1"/>
    <n v="0"/>
    <n v="1"/>
    <n v="0"/>
    <n v="1"/>
    <n v="1"/>
    <n v="1"/>
    <n v="0"/>
    <n v="2"/>
    <n v="1"/>
    <n v="0"/>
    <n v="3"/>
    <n v="1"/>
    <n v="2"/>
    <n v="3"/>
    <n v="0"/>
    <n v="0"/>
    <n v="1"/>
    <n v="3"/>
    <n v="2"/>
    <n v="2"/>
    <n v="0"/>
    <n v="0"/>
    <n v="0"/>
    <n v="2"/>
    <n v="1"/>
    <n v="0"/>
    <n v="1"/>
    <n v="1"/>
  </r>
  <r>
    <n v="6"/>
    <s v="O'Higgins"/>
    <n v="270102008"/>
    <n v="270102"/>
    <s v="Delitos Sexuales"/>
    <s v="Abuso Sexual De Mayor De 14 (Con Circunstancias De Violación)"/>
    <x v="23"/>
    <x v="23"/>
    <s v="Abuso Sexual De Mayor De 14 (Con Circunstancias De Violación)"/>
    <n v="17"/>
    <n v="0"/>
    <n v="3"/>
    <n v="1"/>
    <n v="2"/>
    <n v="0"/>
    <n v="3"/>
    <n v="3"/>
    <n v="0"/>
    <n v="0"/>
    <n v="3"/>
    <n v="3"/>
    <n v="0"/>
    <n v="4"/>
    <n v="1"/>
    <n v="3"/>
    <n v="3"/>
    <n v="1"/>
    <n v="1"/>
    <n v="1"/>
    <n v="6"/>
    <n v="2"/>
    <n v="2"/>
    <n v="3"/>
    <n v="1"/>
    <n v="1"/>
    <n v="1"/>
    <n v="1"/>
    <n v="0"/>
    <n v="1"/>
    <n v="2"/>
    <n v="1"/>
    <n v="3"/>
    <n v="4"/>
    <n v="2"/>
    <n v="1"/>
    <n v="0"/>
    <n v="4"/>
    <n v="1"/>
    <n v="1"/>
    <n v="1"/>
    <n v="0"/>
    <n v="1"/>
    <n v="2"/>
    <n v="2"/>
    <n v="1"/>
    <n v="0"/>
    <n v="1"/>
    <n v="1"/>
    <n v="2"/>
    <n v="2"/>
    <n v="0"/>
    <n v="1"/>
    <n v="0"/>
    <n v="3"/>
    <n v="3"/>
    <n v="0"/>
    <n v="1"/>
    <n v="7"/>
    <n v="3"/>
    <n v="1"/>
    <n v="0"/>
    <n v="6"/>
    <n v="2"/>
    <n v="2"/>
    <n v="0"/>
    <n v="1"/>
    <n v="1"/>
    <n v="0"/>
    <n v="4"/>
    <n v="3"/>
    <n v="4"/>
    <n v="0"/>
    <n v="2"/>
    <n v="3"/>
    <n v="3"/>
    <n v="1"/>
    <n v="1"/>
    <n v="0"/>
    <n v="2"/>
    <n v="2"/>
    <n v="3"/>
    <n v="1"/>
    <n v="4"/>
    <n v="3"/>
  </r>
  <r>
    <n v="6"/>
    <s v="O'Higgins"/>
    <n v="270102009"/>
    <n v="270102"/>
    <s v="Delitos Sexuales"/>
    <s v="Abuso Sexual Mayor 14 /Sorpresa Sin Consentimiento"/>
    <x v="23"/>
    <x v="2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n v="6"/>
    <s v="O'Higgins"/>
    <n v="270102010"/>
    <n v="270102"/>
    <s v="Delitos Sexuales"/>
    <s v="Abuso Sexual Sin Contacto"/>
    <x v="23"/>
    <x v="23"/>
    <s v="Abuso Sexual Sin Contacto"/>
    <n v="19"/>
    <n v="8"/>
    <n v="6"/>
    <n v="2"/>
    <n v="4"/>
    <n v="10"/>
    <n v="13"/>
    <n v="4"/>
    <n v="7"/>
    <n v="6"/>
    <n v="5"/>
    <n v="10"/>
    <n v="7"/>
    <n v="3"/>
    <n v="3"/>
    <n v="2"/>
    <n v="9"/>
    <n v="3"/>
    <n v="3"/>
    <n v="1"/>
    <n v="11"/>
    <n v="7"/>
    <n v="6"/>
    <n v="5"/>
    <n v="1"/>
    <n v="5"/>
    <n v="3"/>
    <n v="3"/>
    <n v="5"/>
    <n v="4"/>
    <n v="9"/>
    <n v="2"/>
    <n v="1"/>
    <n v="1"/>
    <n v="4"/>
    <n v="1"/>
    <n v="6"/>
    <n v="4"/>
    <n v="6"/>
    <n v="1"/>
    <n v="1"/>
    <n v="3"/>
    <n v="10"/>
    <n v="8"/>
    <n v="1"/>
    <n v="5"/>
    <n v="2"/>
    <n v="0"/>
    <n v="1"/>
    <n v="9"/>
    <n v="3"/>
    <n v="2"/>
    <n v="5"/>
    <n v="4"/>
    <n v="5"/>
    <n v="9"/>
    <n v="4"/>
    <n v="5"/>
    <n v="15"/>
    <n v="5"/>
    <n v="3"/>
    <n v="3"/>
    <n v="3"/>
    <n v="5"/>
    <n v="4"/>
    <n v="3"/>
    <n v="4"/>
    <n v="2"/>
    <n v="5"/>
    <n v="1"/>
    <n v="4"/>
    <n v="6"/>
    <n v="1"/>
    <n v="9"/>
    <n v="4"/>
    <n v="8"/>
    <n v="2"/>
    <n v="3"/>
    <n v="4"/>
    <n v="5"/>
    <n v="8"/>
    <n v="11"/>
    <n v="8"/>
    <n v="4"/>
    <n v="2"/>
  </r>
  <r>
    <n v="6"/>
    <s v="O'Higgins"/>
    <n v="270102016"/>
    <n v="270102"/>
    <s v="Delitos Sexuales"/>
    <s v="Acoso Sexual Lugares Públicos /Libre Acceso Público"/>
    <x v="23"/>
    <x v="23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n v="6"/>
    <s v="O'Higgins"/>
    <n v="270101001"/>
    <n v="270101"/>
    <s v="Delitos Cometidos por Empleados y Funcionarios Públicos"/>
    <s v="Apremios Ilegítimos Violación, Abuso Sexual Agravado, Otros"/>
    <x v="23"/>
    <x v="23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6"/>
    <s v="O'Higgins"/>
    <n v="270102011"/>
    <n v="270102"/>
    <s v="Delitos Sexuales"/>
    <s v="Delitos De Signifación Sexual"/>
    <x v="23"/>
    <x v="23"/>
    <s v="Delitos De Signifación Sexual"/>
    <n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01"/>
    <n v="270102"/>
    <s v="Delitos Sexuales"/>
    <s v="Estupro"/>
    <x v="23"/>
    <x v="23"/>
    <s v="Estupro"/>
    <n v="176"/>
    <n v="0"/>
    <n v="0"/>
    <n v="0"/>
    <n v="0"/>
    <n v="1"/>
    <n v="0"/>
    <n v="0"/>
    <n v="0"/>
    <n v="1"/>
    <n v="0"/>
    <n v="3"/>
    <n v="1"/>
    <n v="2"/>
    <n v="0"/>
    <n v="1"/>
    <n v="0"/>
    <n v="0"/>
    <n v="0"/>
    <n v="0"/>
    <n v="3"/>
    <n v="0"/>
    <n v="3"/>
    <n v="1"/>
    <n v="1"/>
    <n v="3"/>
    <n v="1"/>
    <n v="0"/>
    <n v="1"/>
    <n v="3"/>
    <n v="0"/>
    <n v="0"/>
    <n v="0"/>
    <n v="0"/>
    <n v="1"/>
    <n v="4"/>
    <n v="2"/>
    <n v="0"/>
    <n v="1"/>
    <n v="0"/>
    <n v="0"/>
    <n v="0"/>
    <n v="0"/>
    <n v="2"/>
    <n v="1"/>
    <n v="0"/>
    <n v="0"/>
    <n v="0"/>
    <n v="0"/>
    <n v="0"/>
    <n v="2"/>
    <n v="1"/>
    <n v="0"/>
    <n v="0"/>
    <n v="0"/>
    <n v="0"/>
    <n v="1"/>
    <n v="0"/>
    <n v="1"/>
    <n v="0"/>
    <n v="1"/>
    <n v="0"/>
    <n v="0"/>
    <n v="1"/>
    <n v="0"/>
    <n v="0"/>
    <n v="1"/>
    <n v="1"/>
    <n v="0"/>
    <n v="0"/>
    <n v="0"/>
    <n v="3"/>
    <n v="0"/>
    <n v="1"/>
    <n v="0"/>
    <n v="0"/>
    <n v="0"/>
    <n v="0"/>
    <n v="1"/>
    <n v="0"/>
    <n v="1"/>
    <n v="0"/>
    <n v="1"/>
    <n v="0"/>
    <n v="1"/>
  </r>
  <r>
    <n v="6"/>
    <s v="O'Higgins"/>
    <n v="270103002"/>
    <n v="270103"/>
    <s v="Delitos Violentos"/>
    <s v="Femicidio Intimo"/>
    <x v="23"/>
    <x v="23"/>
    <s v="Femicidio Intimo"/>
    <n v="204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4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2"/>
    <n v="0"/>
    <n v="0"/>
    <n v="0"/>
    <n v="0"/>
    <n v="0"/>
    <n v="1"/>
    <n v="0"/>
    <n v="1"/>
    <n v="0"/>
    <n v="0"/>
    <n v="0"/>
    <n v="1"/>
    <n v="1"/>
    <n v="0"/>
    <n v="0"/>
    <n v="1"/>
  </r>
  <r>
    <n v="6"/>
    <s v="O'Higgins"/>
    <n v="270104001"/>
    <n v="270104"/>
    <s v="Delitos Contra el Estado Civil y la Familia"/>
    <s v="Maltrato Habitual (Violencia Intrafamiliar)"/>
    <x v="23"/>
    <x v="23"/>
    <s v="Maltrato Habitual (Violencia Intrafamiliar)"/>
    <n v="298"/>
    <n v="1"/>
    <n v="0"/>
    <n v="1"/>
    <n v="0"/>
    <n v="2"/>
    <n v="0"/>
    <n v="0"/>
    <n v="1"/>
    <n v="0"/>
    <n v="2"/>
    <n v="0"/>
    <n v="0"/>
    <n v="1"/>
    <n v="0"/>
    <n v="0"/>
    <n v="0"/>
    <n v="1"/>
    <n v="1"/>
    <n v="0"/>
    <n v="2"/>
    <n v="1"/>
    <n v="0"/>
    <n v="2"/>
    <n v="1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2"/>
    <n v="1"/>
    <n v="0"/>
    <n v="0"/>
    <n v="2"/>
    <n v="1"/>
    <n v="0"/>
    <n v="0"/>
    <n v="0"/>
    <n v="2"/>
    <n v="0"/>
    <n v="0"/>
    <n v="0"/>
    <n v="0"/>
    <n v="0"/>
    <n v="3"/>
    <n v="0"/>
    <n v="0"/>
    <n v="0"/>
    <n v="0"/>
    <n v="0"/>
    <n v="1"/>
    <n v="0"/>
    <n v="2"/>
    <n v="0"/>
    <n v="1"/>
    <n v="3"/>
    <n v="1"/>
    <n v="1"/>
    <n v="1"/>
    <n v="0"/>
    <n v="1"/>
    <n v="0"/>
    <n v="2"/>
    <n v="2"/>
  </r>
  <r>
    <n v="6"/>
    <s v="O'Higgins"/>
    <n v="270103004"/>
    <n v="270103"/>
    <s v="Delitos Violentos"/>
    <s v="Secuestro Con Homicidio, Violación O Lesiones"/>
    <x v="23"/>
    <x v="23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14"/>
    <n v="270102"/>
    <s v="Delitos Sexuales"/>
    <s v="Violación De Mayor De 14 Años"/>
    <x v="23"/>
    <x v="23"/>
    <s v="Violación De Mayor De 14 Años"/>
    <n v="476"/>
    <n v="1"/>
    <n v="0"/>
    <n v="1"/>
    <n v="1"/>
    <n v="1"/>
    <n v="2"/>
    <n v="3"/>
    <n v="5"/>
    <n v="1"/>
    <n v="0"/>
    <n v="4"/>
    <n v="4"/>
    <n v="4"/>
    <n v="1"/>
    <n v="1"/>
    <n v="0"/>
    <n v="0"/>
    <n v="5"/>
    <n v="0"/>
    <n v="3"/>
    <n v="3"/>
    <n v="2"/>
    <n v="1"/>
    <n v="2"/>
    <n v="1"/>
    <n v="2"/>
    <n v="4"/>
    <n v="1"/>
    <n v="3"/>
    <n v="1"/>
    <n v="0"/>
    <n v="1"/>
    <n v="2"/>
    <n v="0"/>
    <n v="0"/>
    <n v="0"/>
    <n v="3"/>
    <n v="0"/>
    <n v="1"/>
    <n v="0"/>
    <n v="0"/>
    <n v="1"/>
    <n v="1"/>
    <n v="0"/>
    <n v="3"/>
    <n v="1"/>
    <n v="1"/>
    <n v="0"/>
    <n v="6"/>
    <n v="1"/>
    <n v="4"/>
    <n v="0"/>
    <n v="0"/>
    <n v="3"/>
    <n v="3"/>
    <n v="1"/>
    <n v="0"/>
    <n v="1"/>
    <n v="3"/>
    <n v="1"/>
    <n v="1"/>
    <n v="3"/>
    <n v="1"/>
    <n v="3"/>
    <n v="0"/>
    <n v="1"/>
    <n v="2"/>
    <n v="0"/>
    <n v="2"/>
    <n v="0"/>
    <n v="2"/>
    <n v="0"/>
    <n v="1"/>
    <n v="2"/>
    <n v="0"/>
    <n v="0"/>
    <n v="2"/>
    <n v="0"/>
    <n v="2"/>
    <n v="0"/>
    <n v="2"/>
    <n v="1"/>
    <n v="1"/>
    <n v="5"/>
  </r>
  <r>
    <n v="6"/>
    <s v="O'Higgins"/>
    <n v="270102015"/>
    <n v="270102"/>
    <s v="Delitos Sexuales"/>
    <s v="Violación De Menor De 14 Años"/>
    <x v="23"/>
    <x v="23"/>
    <s v="Violación De Menor De 14 Años"/>
    <n v="477"/>
    <n v="2"/>
    <n v="3"/>
    <n v="1"/>
    <n v="5"/>
    <n v="4"/>
    <n v="4"/>
    <n v="3"/>
    <n v="2"/>
    <n v="4"/>
    <n v="1"/>
    <n v="4"/>
    <n v="2"/>
    <n v="7"/>
    <n v="1"/>
    <n v="0"/>
    <n v="0"/>
    <n v="1"/>
    <n v="2"/>
    <n v="2"/>
    <n v="0"/>
    <n v="2"/>
    <n v="7"/>
    <n v="2"/>
    <n v="4"/>
    <n v="4"/>
    <n v="3"/>
    <n v="1"/>
    <n v="5"/>
    <n v="1"/>
    <n v="4"/>
    <n v="3"/>
    <n v="3"/>
    <n v="1"/>
    <n v="2"/>
    <n v="0"/>
    <n v="2"/>
    <n v="1"/>
    <n v="1"/>
    <n v="1"/>
    <n v="0"/>
    <n v="0"/>
    <n v="0"/>
    <n v="1"/>
    <n v="1"/>
    <n v="2"/>
    <n v="0"/>
    <n v="0"/>
    <n v="0"/>
    <n v="3"/>
    <n v="1"/>
    <n v="1"/>
    <n v="2"/>
    <n v="1"/>
    <n v="2"/>
    <n v="5"/>
    <n v="1"/>
    <n v="3"/>
    <n v="3"/>
    <n v="2"/>
    <n v="0"/>
    <n v="2"/>
    <n v="4"/>
    <n v="0"/>
    <n v="3"/>
    <n v="11"/>
    <n v="0"/>
    <n v="1"/>
    <n v="1"/>
    <n v="0"/>
    <n v="3"/>
    <n v="1"/>
    <n v="0"/>
    <n v="2"/>
    <n v="3"/>
    <n v="3"/>
    <n v="4"/>
    <n v="1"/>
    <n v="1"/>
    <n v="2"/>
    <n v="2"/>
    <n v="2"/>
    <n v="3"/>
    <n v="1"/>
    <n v="1"/>
  </r>
  <r>
    <n v="6"/>
    <s v="O'Higgins"/>
    <n v="270105001"/>
    <n v="270105"/>
    <s v="Delitos Contra la Vida, Integridad o Dignidad Personal"/>
    <s v="Aborto Cometido Por Facultativo Por Causales No Reguladas"/>
    <x v="24"/>
    <x v="24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6"/>
    <s v="O'Higgins"/>
    <n v="270105002"/>
    <n v="270105"/>
    <s v="Delitos Contra la Vida, Integridad o Dignidad Personal"/>
    <s v="Aborto Consentido Causales No Reguladas"/>
    <x v="24"/>
    <x v="24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</r>
  <r>
    <n v="6"/>
    <s v="O'Higgins"/>
    <n v="270105003"/>
    <n v="270105"/>
    <s v="Delitos Contra la Vida, Integridad o Dignidad Personal"/>
    <s v="Aborto Sin Consentimiento"/>
    <x v="24"/>
    <x v="24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05"/>
    <n v="270102"/>
    <s v="Delitos Sexuales"/>
    <s v="Abuso Sexual Calificado c/Introduccion Objetos O Uso Animal"/>
    <x v="24"/>
    <x v="24"/>
    <s v="Abuso Sexual Calificado c/Introduccion Objetos O Uso Animal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</r>
  <r>
    <n v="6"/>
    <s v="O'Higgins"/>
    <n v="270102006"/>
    <n v="270102"/>
    <s v="Delitos Sexuales"/>
    <s v="Abuso Sexual Con Contacto De Menor De 14 Años"/>
    <x v="24"/>
    <x v="24"/>
    <s v="Abuso Sexual Con Contacto De Menor De 14 Años"/>
    <n v="15"/>
    <n v="0"/>
    <n v="1"/>
    <n v="1"/>
    <n v="4"/>
    <n v="3"/>
    <n v="4"/>
    <n v="0"/>
    <n v="0"/>
    <n v="3"/>
    <n v="1"/>
    <n v="2"/>
    <n v="1"/>
    <n v="1"/>
    <n v="1"/>
    <n v="0"/>
    <n v="2"/>
    <n v="2"/>
    <n v="1"/>
    <n v="4"/>
    <n v="3"/>
    <n v="1"/>
    <n v="1"/>
    <n v="8"/>
    <n v="6"/>
    <n v="5"/>
    <n v="2"/>
    <n v="0"/>
    <n v="1"/>
    <n v="0"/>
    <n v="3"/>
    <n v="2"/>
    <n v="5"/>
    <n v="1"/>
    <n v="5"/>
    <n v="0"/>
    <n v="2"/>
    <n v="1"/>
    <n v="4"/>
    <n v="3"/>
    <n v="4"/>
    <n v="3"/>
    <n v="0"/>
    <n v="0"/>
    <n v="1"/>
    <n v="2"/>
    <n v="0"/>
    <n v="0"/>
    <n v="1"/>
    <n v="2"/>
    <n v="1"/>
    <n v="2"/>
    <n v="1"/>
    <n v="2"/>
    <n v="7"/>
    <n v="5"/>
    <n v="2"/>
    <n v="4"/>
    <n v="1"/>
    <n v="1"/>
    <n v="3"/>
    <n v="3"/>
    <n v="0"/>
    <n v="4"/>
    <n v="1"/>
    <n v="1"/>
    <n v="0"/>
    <n v="0"/>
    <n v="2"/>
    <n v="3"/>
    <n v="2"/>
    <n v="1"/>
    <n v="1"/>
    <n v="1"/>
    <n v="3"/>
    <n v="0"/>
    <n v="0"/>
    <n v="1"/>
    <n v="4"/>
    <n v="1"/>
    <n v="0"/>
    <n v="1"/>
    <n v="2"/>
    <n v="1"/>
    <n v="2"/>
  </r>
  <r>
    <n v="6"/>
    <s v="O'Higgins"/>
    <n v="270102007"/>
    <n v="270102"/>
    <s v="Delitos Sexuales"/>
    <s v="Abuso Sexual De 14 Años A Menor De 18 Años Con Circunstancia Estupro"/>
    <x v="24"/>
    <x v="24"/>
    <s v="Abuso Sexual De 14 Años A Menor De 18 Años Con Circunstancia Estupro"/>
    <n v="16"/>
    <n v="0"/>
    <n v="0"/>
    <n v="0"/>
    <n v="0"/>
    <n v="1"/>
    <n v="2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2"/>
    <n v="0"/>
    <n v="0"/>
    <n v="2"/>
    <n v="0"/>
    <n v="0"/>
    <n v="0"/>
    <n v="0"/>
    <n v="0"/>
    <n v="0"/>
    <n v="0"/>
    <n v="0"/>
    <n v="0"/>
    <n v="0"/>
    <n v="0"/>
    <n v="1"/>
    <n v="1"/>
    <n v="1"/>
    <n v="2"/>
    <n v="0"/>
  </r>
  <r>
    <n v="6"/>
    <s v="O'Higgins"/>
    <n v="270102008"/>
    <n v="270102"/>
    <s v="Delitos Sexuales"/>
    <s v="Abuso Sexual De Mayor De 14 (Con Circunstancias De Violación)"/>
    <x v="24"/>
    <x v="24"/>
    <s v="Abuso Sexual De Mayor De 14 (Con Circunstancias De Violación)"/>
    <n v="17"/>
    <n v="0"/>
    <n v="3"/>
    <n v="1"/>
    <n v="0"/>
    <n v="2"/>
    <n v="1"/>
    <n v="1"/>
    <n v="0"/>
    <n v="1"/>
    <n v="0"/>
    <n v="2"/>
    <n v="2"/>
    <n v="0"/>
    <n v="2"/>
    <n v="0"/>
    <n v="2"/>
    <n v="1"/>
    <n v="2"/>
    <n v="1"/>
    <n v="0"/>
    <n v="1"/>
    <n v="0"/>
    <n v="4"/>
    <n v="1"/>
    <n v="1"/>
    <n v="2"/>
    <n v="1"/>
    <n v="1"/>
    <n v="0"/>
    <n v="1"/>
    <n v="0"/>
    <n v="0"/>
    <n v="3"/>
    <n v="2"/>
    <n v="0"/>
    <n v="3"/>
    <n v="0"/>
    <n v="0"/>
    <n v="1"/>
    <n v="0"/>
    <n v="0"/>
    <n v="0"/>
    <n v="0"/>
    <n v="0"/>
    <n v="0"/>
    <n v="1"/>
    <n v="0"/>
    <n v="0"/>
    <n v="0"/>
    <n v="0"/>
    <n v="0"/>
    <n v="0"/>
    <n v="2"/>
    <n v="1"/>
    <n v="0"/>
    <n v="1"/>
    <n v="1"/>
    <n v="1"/>
    <n v="1"/>
    <n v="2"/>
    <n v="2"/>
    <n v="0"/>
    <n v="1"/>
    <n v="1"/>
    <n v="0"/>
    <n v="0"/>
    <n v="0"/>
    <n v="2"/>
    <n v="0"/>
    <n v="0"/>
    <n v="1"/>
    <n v="0"/>
    <n v="0"/>
    <n v="0"/>
    <n v="2"/>
    <n v="0"/>
    <n v="1"/>
    <n v="0"/>
    <n v="1"/>
    <n v="1"/>
    <n v="2"/>
    <n v="1"/>
    <n v="0"/>
    <n v="2"/>
  </r>
  <r>
    <n v="6"/>
    <s v="O'Higgins"/>
    <n v="270102009"/>
    <n v="270102"/>
    <s v="Delitos Sexuales"/>
    <s v="Abuso Sexual Mayor 14 /Sorpresa Sin Consentimiento"/>
    <x v="24"/>
    <x v="2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n v="6"/>
    <s v="O'Higgins"/>
    <n v="270102010"/>
    <n v="270102"/>
    <s v="Delitos Sexuales"/>
    <s v="Abuso Sexual Sin Contacto"/>
    <x v="24"/>
    <x v="24"/>
    <s v="Abuso Sexual Sin Contacto"/>
    <n v="19"/>
    <n v="2"/>
    <n v="2"/>
    <n v="1"/>
    <n v="2"/>
    <n v="2"/>
    <n v="1"/>
    <n v="1"/>
    <n v="1"/>
    <n v="1"/>
    <n v="1"/>
    <n v="0"/>
    <n v="1"/>
    <n v="0"/>
    <n v="3"/>
    <n v="0"/>
    <n v="1"/>
    <n v="1"/>
    <n v="0"/>
    <n v="1"/>
    <n v="0"/>
    <n v="1"/>
    <n v="0"/>
    <n v="7"/>
    <n v="0"/>
    <n v="2"/>
    <n v="1"/>
    <n v="1"/>
    <n v="0"/>
    <n v="0"/>
    <n v="1"/>
    <n v="0"/>
    <n v="1"/>
    <n v="1"/>
    <n v="1"/>
    <n v="0"/>
    <n v="3"/>
    <n v="1"/>
    <n v="0"/>
    <n v="2"/>
    <n v="1"/>
    <n v="1"/>
    <n v="1"/>
    <n v="0"/>
    <n v="2"/>
    <n v="0"/>
    <n v="0"/>
    <n v="2"/>
    <n v="2"/>
    <n v="0"/>
    <n v="0"/>
    <n v="0"/>
    <n v="1"/>
    <n v="0"/>
    <n v="2"/>
    <n v="1"/>
    <n v="2"/>
    <n v="4"/>
    <n v="0"/>
    <n v="1"/>
    <n v="0"/>
    <n v="0"/>
    <n v="2"/>
    <n v="3"/>
    <n v="1"/>
    <n v="3"/>
    <n v="0"/>
    <n v="1"/>
    <n v="1"/>
    <n v="0"/>
    <n v="0"/>
    <n v="1"/>
    <n v="1"/>
    <n v="2"/>
    <n v="2"/>
    <n v="0"/>
    <n v="1"/>
    <n v="4"/>
    <n v="3"/>
    <n v="1"/>
    <n v="0"/>
    <n v="2"/>
    <n v="1"/>
    <n v="4"/>
    <n v="1"/>
  </r>
  <r>
    <n v="6"/>
    <s v="O'Higgins"/>
    <n v="270102016"/>
    <n v="270102"/>
    <s v="Delitos Sexuales"/>
    <s v="Acoso Sexual Lugares Públicos /Libre Acceso Público"/>
    <x v="24"/>
    <x v="2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6"/>
    <s v="O'Higgins"/>
    <n v="270102001"/>
    <n v="270102"/>
    <s v="Delitos Sexuales"/>
    <s v="Estupro"/>
    <x v="24"/>
    <x v="24"/>
    <s v="Estupro"/>
    <n v="176"/>
    <n v="0"/>
    <n v="0"/>
    <n v="0"/>
    <n v="1"/>
    <n v="2"/>
    <n v="2"/>
    <n v="0"/>
    <n v="0"/>
    <n v="1"/>
    <n v="2"/>
    <n v="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6"/>
    <s v="O'Higgins"/>
    <n v="270103002"/>
    <n v="270103"/>
    <s v="Delitos Violentos"/>
    <s v="Femicidio Intimo"/>
    <x v="24"/>
    <x v="24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6"/>
    <s v="O'Higgins"/>
    <n v="270104001"/>
    <n v="270104"/>
    <s v="Delitos Contra el Estado Civil y la Familia"/>
    <s v="Maltrato Habitual (Violencia Intrafamiliar)"/>
    <x v="24"/>
    <x v="24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1"/>
    <n v="0"/>
    <n v="1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0"/>
    <n v="0"/>
    <n v="0"/>
    <n v="0"/>
    <n v="0"/>
    <n v="1"/>
    <n v="1"/>
    <n v="0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</r>
  <r>
    <n v="6"/>
    <s v="O'Higgins"/>
    <n v="270103004"/>
    <n v="270103"/>
    <s v="Delitos Violentos"/>
    <s v="Secuestro Con Homicidio, Violación O Lesiones"/>
    <x v="24"/>
    <x v="24"/>
    <s v="Secuestro Con Homicidio, Violación O Lesiones"/>
    <n v="4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14"/>
    <n v="270102"/>
    <s v="Delitos Sexuales"/>
    <s v="Violación De Mayor De 14 Años"/>
    <x v="24"/>
    <x v="24"/>
    <s v="Violación De Mayor De 14 Años"/>
    <n v="476"/>
    <n v="1"/>
    <n v="0"/>
    <n v="1"/>
    <n v="1"/>
    <n v="0"/>
    <n v="0"/>
    <n v="0"/>
    <n v="0"/>
    <n v="0"/>
    <n v="1"/>
    <n v="1"/>
    <n v="1"/>
    <n v="0"/>
    <n v="1"/>
    <n v="0"/>
    <n v="1"/>
    <n v="0"/>
    <n v="1"/>
    <n v="0"/>
    <n v="1"/>
    <n v="0"/>
    <n v="1"/>
    <n v="1"/>
    <n v="0"/>
    <n v="1"/>
    <n v="0"/>
    <n v="0"/>
    <n v="2"/>
    <n v="0"/>
    <n v="1"/>
    <n v="0"/>
    <n v="0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2"/>
    <n v="0"/>
    <n v="1"/>
    <n v="0"/>
    <n v="0"/>
    <n v="0"/>
    <n v="0"/>
    <n v="0"/>
    <n v="0"/>
    <n v="0"/>
    <n v="0"/>
    <n v="1"/>
    <n v="1"/>
    <n v="0"/>
    <n v="1"/>
    <n v="0"/>
    <n v="0"/>
  </r>
  <r>
    <n v="6"/>
    <s v="O'Higgins"/>
    <n v="270102015"/>
    <n v="270102"/>
    <s v="Delitos Sexuales"/>
    <s v="Violación De Menor De 14 Años"/>
    <x v="24"/>
    <x v="24"/>
    <s v="Violación De Menor De 14 Años"/>
    <n v="477"/>
    <n v="0"/>
    <n v="0"/>
    <n v="1"/>
    <n v="0"/>
    <n v="0"/>
    <n v="0"/>
    <n v="1"/>
    <n v="1"/>
    <n v="1"/>
    <n v="0"/>
    <n v="0"/>
    <n v="1"/>
    <n v="0"/>
    <n v="3"/>
    <n v="0"/>
    <n v="0"/>
    <n v="0"/>
    <n v="0"/>
    <n v="1"/>
    <n v="3"/>
    <n v="2"/>
    <n v="0"/>
    <n v="6"/>
    <n v="2"/>
    <n v="2"/>
    <n v="0"/>
    <n v="0"/>
    <n v="0"/>
    <n v="0"/>
    <n v="0"/>
    <n v="0"/>
    <n v="2"/>
    <n v="1"/>
    <n v="1"/>
    <n v="0"/>
    <n v="1"/>
    <n v="0"/>
    <n v="0"/>
    <n v="0"/>
    <n v="0"/>
    <n v="1"/>
    <n v="0"/>
    <n v="0"/>
    <n v="0"/>
    <n v="0"/>
    <n v="0"/>
    <n v="0"/>
    <n v="1"/>
    <n v="1"/>
    <n v="0"/>
    <n v="0"/>
    <n v="1"/>
    <n v="1"/>
    <n v="2"/>
    <n v="0"/>
    <n v="1"/>
    <n v="2"/>
    <n v="0"/>
    <n v="1"/>
    <n v="2"/>
    <n v="1"/>
    <n v="0"/>
    <n v="2"/>
    <n v="2"/>
    <n v="2"/>
    <n v="2"/>
    <n v="2"/>
    <n v="1"/>
    <n v="0"/>
    <n v="0"/>
    <n v="0"/>
    <n v="0"/>
    <n v="1"/>
    <n v="1"/>
    <n v="0"/>
    <n v="0"/>
    <n v="0"/>
    <n v="1"/>
    <n v="0"/>
    <n v="0"/>
    <n v="0"/>
    <n v="2"/>
    <n v="1"/>
    <n v="1"/>
  </r>
  <r>
    <n v="6"/>
    <s v="O'Higgins"/>
    <n v="270105002"/>
    <n v="270105"/>
    <s v="Delitos Contra la Vida, Integridad o Dignidad Personal"/>
    <s v="Aborto Consentido Causales No Reguladas"/>
    <x v="25"/>
    <x v="25"/>
    <s v="Aborto Consentido Causales No Reguladas"/>
    <n v="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6"/>
    <s v="O'Higgins"/>
    <n v="270102005"/>
    <n v="270102"/>
    <s v="Delitos Sexuales"/>
    <s v="Abuso Sexual Calificado c/Introduccion Objetos O Uso Animal"/>
    <x v="25"/>
    <x v="25"/>
    <s v="Abuso Sexual Calificado c/Introduccion Objetos O Uso Animal"/>
    <n v="14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n v="6"/>
    <s v="O'Higgins"/>
    <n v="270102006"/>
    <n v="270102"/>
    <s v="Delitos Sexuales"/>
    <s v="Abuso Sexual Con Contacto De Menor De 14 Años"/>
    <x v="25"/>
    <x v="25"/>
    <s v="Abuso Sexual Con Contacto De Menor De 14 Años"/>
    <n v="15"/>
    <n v="5"/>
    <n v="3"/>
    <n v="4"/>
    <n v="2"/>
    <n v="1"/>
    <n v="1"/>
    <n v="5"/>
    <n v="0"/>
    <n v="2"/>
    <n v="7"/>
    <n v="0"/>
    <n v="7"/>
    <n v="3"/>
    <n v="0"/>
    <n v="0"/>
    <n v="5"/>
    <n v="2"/>
    <n v="3"/>
    <n v="0"/>
    <n v="1"/>
    <n v="2"/>
    <n v="1"/>
    <n v="4"/>
    <n v="1"/>
    <n v="2"/>
    <n v="1"/>
    <n v="3"/>
    <n v="1"/>
    <n v="1"/>
    <n v="4"/>
    <n v="2"/>
    <n v="3"/>
    <n v="3"/>
    <n v="2"/>
    <n v="1"/>
    <n v="1"/>
    <n v="0"/>
    <n v="0"/>
    <n v="2"/>
    <n v="0"/>
    <n v="0"/>
    <n v="2"/>
    <n v="1"/>
    <n v="1"/>
    <n v="0"/>
    <n v="1"/>
    <n v="0"/>
    <n v="5"/>
    <n v="2"/>
    <n v="1"/>
    <n v="3"/>
    <n v="0"/>
    <n v="3"/>
    <n v="1"/>
    <n v="1"/>
    <n v="2"/>
    <n v="2"/>
    <n v="3"/>
    <n v="0"/>
    <n v="1"/>
    <n v="4"/>
    <n v="1"/>
    <n v="1"/>
    <n v="0"/>
    <n v="1"/>
    <n v="2"/>
    <n v="3"/>
    <n v="0"/>
    <n v="3"/>
    <n v="1"/>
    <n v="3"/>
    <n v="3"/>
    <n v="0"/>
    <n v="2"/>
    <n v="4"/>
    <n v="1"/>
    <n v="4"/>
    <n v="5"/>
    <n v="1"/>
    <n v="3"/>
    <n v="0"/>
    <n v="1"/>
    <n v="1"/>
    <n v="2"/>
  </r>
  <r>
    <n v="6"/>
    <s v="O'Higgins"/>
    <n v="270102007"/>
    <n v="270102"/>
    <s v="Delitos Sexuales"/>
    <s v="Abuso Sexual De 14 Años A Menor De 18 Años Con Circunstancia Estupro"/>
    <x v="25"/>
    <x v="25"/>
    <s v="Abuso Sexual De 14 Años A Menor De 18 Años Con Circunstancia Estupro"/>
    <n v="16"/>
    <n v="2"/>
    <n v="0"/>
    <n v="0"/>
    <n v="0"/>
    <n v="0"/>
    <n v="0"/>
    <n v="1"/>
    <n v="0"/>
    <n v="1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</r>
  <r>
    <n v="6"/>
    <s v="O'Higgins"/>
    <n v="270102008"/>
    <n v="270102"/>
    <s v="Delitos Sexuales"/>
    <s v="Abuso Sexual De Mayor De 14 (Con Circunstancias De Violación)"/>
    <x v="25"/>
    <x v="25"/>
    <s v="Abuso Sexual De Mayor De 14 (Con Circunstancias De Violación)"/>
    <n v="17"/>
    <n v="4"/>
    <n v="0"/>
    <n v="1"/>
    <n v="2"/>
    <n v="1"/>
    <n v="3"/>
    <n v="1"/>
    <n v="1"/>
    <n v="3"/>
    <n v="1"/>
    <n v="0"/>
    <n v="4"/>
    <n v="1"/>
    <n v="3"/>
    <n v="2"/>
    <n v="2"/>
    <n v="1"/>
    <n v="1"/>
    <n v="1"/>
    <n v="2"/>
    <n v="1"/>
    <n v="1"/>
    <n v="1"/>
    <n v="0"/>
    <n v="0"/>
    <n v="1"/>
    <n v="0"/>
    <n v="0"/>
    <n v="1"/>
    <n v="2"/>
    <n v="2"/>
    <n v="4"/>
    <n v="1"/>
    <n v="4"/>
    <n v="0"/>
    <n v="1"/>
    <n v="2"/>
    <n v="1"/>
    <n v="1"/>
    <n v="2"/>
    <n v="1"/>
    <n v="1"/>
    <n v="1"/>
    <n v="2"/>
    <n v="1"/>
    <n v="1"/>
    <n v="1"/>
    <n v="3"/>
    <n v="1"/>
    <n v="0"/>
    <n v="1"/>
    <n v="0"/>
    <n v="0"/>
    <n v="0"/>
    <n v="0"/>
    <n v="3"/>
    <n v="0"/>
    <n v="0"/>
    <n v="0"/>
    <n v="1"/>
    <n v="1"/>
    <n v="0"/>
    <n v="1"/>
    <n v="1"/>
    <n v="2"/>
    <n v="0"/>
    <n v="0"/>
    <n v="3"/>
    <n v="1"/>
    <n v="2"/>
    <n v="1"/>
    <n v="1"/>
    <n v="2"/>
    <n v="2"/>
    <n v="1"/>
    <n v="1"/>
    <n v="0"/>
    <n v="0"/>
    <n v="0"/>
    <n v="1"/>
    <n v="0"/>
    <n v="2"/>
    <n v="0"/>
    <n v="0"/>
  </r>
  <r>
    <n v="6"/>
    <s v="O'Higgins"/>
    <n v="270102009"/>
    <n v="270102"/>
    <s v="Delitos Sexuales"/>
    <s v="Abuso Sexual Mayor 14 /Sorpresa Sin Consentimiento"/>
    <x v="25"/>
    <x v="25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n v="6"/>
    <s v="O'Higgins"/>
    <n v="270102010"/>
    <n v="270102"/>
    <s v="Delitos Sexuales"/>
    <s v="Abuso Sexual Sin Contacto"/>
    <x v="25"/>
    <x v="25"/>
    <s v="Abuso Sexual Sin Contacto"/>
    <n v="19"/>
    <n v="3"/>
    <n v="1"/>
    <n v="2"/>
    <n v="2"/>
    <n v="1"/>
    <n v="2"/>
    <n v="3"/>
    <n v="1"/>
    <n v="3"/>
    <n v="7"/>
    <n v="0"/>
    <n v="3"/>
    <n v="5"/>
    <n v="2"/>
    <n v="1"/>
    <n v="1"/>
    <n v="3"/>
    <n v="0"/>
    <n v="0"/>
    <n v="0"/>
    <n v="1"/>
    <n v="0"/>
    <n v="2"/>
    <n v="0"/>
    <n v="0"/>
    <n v="0"/>
    <n v="0"/>
    <n v="0"/>
    <n v="1"/>
    <n v="6"/>
    <n v="2"/>
    <n v="3"/>
    <n v="2"/>
    <n v="1"/>
    <n v="1"/>
    <n v="1"/>
    <n v="1"/>
    <n v="2"/>
    <n v="0"/>
    <n v="1"/>
    <n v="1"/>
    <n v="0"/>
    <n v="0"/>
    <n v="1"/>
    <n v="0"/>
    <n v="2"/>
    <n v="0"/>
    <n v="4"/>
    <n v="1"/>
    <n v="2"/>
    <n v="2"/>
    <n v="0"/>
    <n v="2"/>
    <n v="0"/>
    <n v="0"/>
    <n v="1"/>
    <n v="1"/>
    <n v="3"/>
    <n v="0"/>
    <n v="1"/>
    <n v="5"/>
    <n v="0"/>
    <n v="1"/>
    <n v="1"/>
    <n v="0"/>
    <n v="4"/>
    <n v="2"/>
    <n v="0"/>
    <n v="0"/>
    <n v="2"/>
    <n v="0"/>
    <n v="0"/>
    <n v="1"/>
    <n v="4"/>
    <n v="1"/>
    <n v="4"/>
    <n v="1"/>
    <n v="0"/>
    <n v="1"/>
    <n v="2"/>
    <n v="3"/>
    <n v="2"/>
    <n v="0"/>
    <n v="0"/>
  </r>
  <r>
    <n v="6"/>
    <s v="O'Higgins"/>
    <n v="270102016"/>
    <n v="270102"/>
    <s v="Delitos Sexuales"/>
    <s v="Acoso Sexual Lugares Públicos /Libre Acceso Público"/>
    <x v="25"/>
    <x v="25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6"/>
    <s v="O'Higgins"/>
    <n v="270101001"/>
    <n v="270101"/>
    <s v="Delitos Cometidos por Empleados y Funcionarios Públicos"/>
    <s v="Apremios Ilegítimos Violación, Abuso Sexual Agravado, Otros"/>
    <x v="25"/>
    <x v="25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6"/>
    <s v="O'Higgins"/>
    <n v="270102001"/>
    <n v="270102"/>
    <s v="Delitos Sexuales"/>
    <s v="Estupro"/>
    <x v="25"/>
    <x v="25"/>
    <s v="Estupro"/>
    <n v="176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6"/>
    <s v="O'Higgins"/>
    <n v="270103002"/>
    <n v="270103"/>
    <s v="Delitos Violentos"/>
    <s v="Femicidio Intimo"/>
    <x v="25"/>
    <x v="25"/>
    <s v="Femicidio Intimo"/>
    <n v="20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1"/>
    <n v="1"/>
  </r>
  <r>
    <n v="6"/>
    <s v="O'Higgins"/>
    <n v="270104001"/>
    <n v="270104"/>
    <s v="Delitos Contra el Estado Civil y la Familia"/>
    <s v="Maltrato Habitual (Violencia Intrafamiliar)"/>
    <x v="25"/>
    <x v="25"/>
    <s v="Maltrato Habitual (Violencia Intrafamiliar)"/>
    <n v="298"/>
    <n v="1"/>
    <n v="0"/>
    <n v="0"/>
    <n v="1"/>
    <n v="0"/>
    <n v="4"/>
    <n v="2"/>
    <n v="0"/>
    <n v="1"/>
    <n v="0"/>
    <n v="2"/>
    <n v="0"/>
    <n v="0"/>
    <n v="1"/>
    <n v="0"/>
    <n v="2"/>
    <n v="0"/>
    <n v="3"/>
    <n v="1"/>
    <n v="0"/>
    <n v="1"/>
    <n v="0"/>
    <n v="1"/>
    <n v="4"/>
    <n v="1"/>
    <n v="1"/>
    <n v="0"/>
    <n v="0"/>
    <n v="1"/>
    <n v="0"/>
    <n v="1"/>
    <n v="1"/>
    <n v="0"/>
    <n v="3"/>
    <n v="1"/>
    <n v="1"/>
    <n v="1"/>
    <n v="1"/>
    <n v="0"/>
    <n v="2"/>
    <n v="1"/>
    <n v="0"/>
    <n v="1"/>
    <n v="1"/>
    <n v="3"/>
    <n v="1"/>
    <n v="1"/>
    <n v="0"/>
    <n v="2"/>
    <n v="2"/>
    <n v="0"/>
    <n v="0"/>
    <n v="2"/>
    <n v="0"/>
    <n v="1"/>
    <n v="1"/>
    <n v="2"/>
    <n v="0"/>
    <n v="0"/>
    <n v="2"/>
    <n v="1"/>
    <n v="0"/>
    <n v="0"/>
    <n v="0"/>
    <n v="2"/>
    <n v="1"/>
    <n v="1"/>
    <n v="0"/>
    <n v="1"/>
    <n v="0"/>
    <n v="0"/>
    <n v="1"/>
    <n v="1"/>
    <n v="0"/>
    <n v="1"/>
    <n v="1"/>
    <n v="0"/>
    <n v="0"/>
    <n v="0"/>
    <n v="0"/>
    <n v="0"/>
    <n v="0"/>
    <n v="2"/>
    <n v="0"/>
  </r>
  <r>
    <n v="6"/>
    <s v="O'Higgins"/>
    <n v="270102014"/>
    <n v="270102"/>
    <s v="Delitos Sexuales"/>
    <s v="Violación De Mayor De 14 Años"/>
    <x v="25"/>
    <x v="25"/>
    <s v="Violación De Mayor De 14 Años"/>
    <n v="476"/>
    <n v="1"/>
    <n v="0"/>
    <n v="3"/>
    <n v="1"/>
    <n v="1"/>
    <n v="3"/>
    <n v="3"/>
    <n v="0"/>
    <n v="0"/>
    <n v="5"/>
    <n v="1"/>
    <n v="1"/>
    <n v="0"/>
    <n v="0"/>
    <n v="1"/>
    <n v="4"/>
    <n v="1"/>
    <n v="0"/>
    <n v="1"/>
    <n v="1"/>
    <n v="0"/>
    <n v="1"/>
    <n v="1"/>
    <n v="1"/>
    <n v="2"/>
    <n v="1"/>
    <n v="1"/>
    <n v="0"/>
    <n v="1"/>
    <n v="0"/>
    <n v="1"/>
    <n v="0"/>
    <n v="0"/>
    <n v="2"/>
    <n v="0"/>
    <n v="1"/>
    <n v="3"/>
    <n v="1"/>
    <n v="0"/>
    <n v="1"/>
    <n v="0"/>
    <n v="0"/>
    <n v="0"/>
    <n v="1"/>
    <n v="1"/>
    <n v="1"/>
    <n v="1"/>
    <n v="1"/>
    <n v="1"/>
    <n v="0"/>
    <n v="0"/>
    <n v="1"/>
    <n v="1"/>
    <n v="0"/>
    <n v="0"/>
    <n v="0"/>
    <n v="0"/>
    <n v="0"/>
    <n v="0"/>
    <n v="0"/>
    <n v="1"/>
    <n v="2"/>
    <n v="1"/>
    <n v="2"/>
    <n v="0"/>
    <n v="1"/>
    <n v="1"/>
    <n v="1"/>
    <n v="0"/>
    <n v="1"/>
    <n v="0"/>
    <n v="0"/>
    <n v="2"/>
    <n v="1"/>
    <n v="0"/>
    <n v="0"/>
    <n v="1"/>
    <n v="0"/>
    <n v="0"/>
    <n v="0"/>
    <n v="1"/>
    <n v="0"/>
    <n v="0"/>
    <n v="0"/>
  </r>
  <r>
    <n v="6"/>
    <s v="O'Higgins"/>
    <n v="270102015"/>
    <n v="270102"/>
    <s v="Delitos Sexuales"/>
    <s v="Violación De Menor De 14 Años"/>
    <x v="25"/>
    <x v="25"/>
    <s v="Violación De Menor De 14 Años"/>
    <n v="477"/>
    <n v="4"/>
    <n v="2"/>
    <n v="4"/>
    <n v="1"/>
    <n v="1"/>
    <n v="2"/>
    <n v="0"/>
    <n v="0"/>
    <n v="3"/>
    <n v="4"/>
    <n v="1"/>
    <n v="0"/>
    <n v="2"/>
    <n v="0"/>
    <n v="1"/>
    <n v="3"/>
    <n v="0"/>
    <n v="0"/>
    <n v="1"/>
    <n v="2"/>
    <n v="2"/>
    <n v="1"/>
    <n v="1"/>
    <n v="0"/>
    <n v="1"/>
    <n v="1"/>
    <n v="0"/>
    <n v="0"/>
    <n v="0"/>
    <n v="1"/>
    <n v="1"/>
    <n v="2"/>
    <n v="0"/>
    <n v="1"/>
    <n v="0"/>
    <n v="1"/>
    <n v="0"/>
    <n v="0"/>
    <n v="0"/>
    <n v="0"/>
    <n v="0"/>
    <n v="2"/>
    <n v="2"/>
    <n v="2"/>
    <n v="1"/>
    <n v="1"/>
    <n v="0"/>
    <n v="1"/>
    <n v="1"/>
    <n v="1"/>
    <n v="1"/>
    <n v="0"/>
    <n v="0"/>
    <n v="0"/>
    <n v="0"/>
    <n v="0"/>
    <n v="2"/>
    <n v="2"/>
    <n v="0"/>
    <n v="1"/>
    <n v="2"/>
    <n v="0"/>
    <n v="1"/>
    <n v="3"/>
    <n v="1"/>
    <n v="1"/>
    <n v="2"/>
    <n v="0"/>
    <n v="0"/>
    <n v="1"/>
    <n v="0"/>
    <n v="0"/>
    <n v="1"/>
    <n v="7"/>
    <n v="0"/>
    <n v="3"/>
    <n v="1"/>
    <n v="1"/>
    <n v="1"/>
    <n v="3"/>
    <n v="2"/>
    <n v="0"/>
    <n v="0"/>
    <n v="1"/>
  </r>
  <r>
    <n v="6"/>
    <s v="O'Higgins"/>
    <n v="270105002"/>
    <n v="270105"/>
    <s v="Delitos Contra la Vida, Integridad o Dignidad Personal"/>
    <s v="Aborto Consentido Causales No Reguladas"/>
    <x v="26"/>
    <x v="26"/>
    <s v="Aborto Consentido Causales No Reguladas"/>
    <n v="8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04"/>
    <n v="270102"/>
    <s v="Delitos Sexuales"/>
    <s v="Abuso Sexual Adulto"/>
    <x v="26"/>
    <x v="26"/>
    <s v="Abuso Sexual Adulto"/>
    <n v="1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05"/>
    <n v="270102"/>
    <s v="Delitos Sexuales"/>
    <s v="Abuso Sexual Calificado c/Introduccion Objetos O Uso Animal"/>
    <x v="26"/>
    <x v="2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06"/>
    <n v="270102"/>
    <s v="Delitos Sexuales"/>
    <s v="Abuso Sexual Con Contacto De Menor De 14 Años"/>
    <x v="26"/>
    <x v="26"/>
    <s v="Abuso Sexual Con Contacto De Menor De 14 Años"/>
    <n v="15"/>
    <n v="1"/>
    <n v="0"/>
    <n v="2"/>
    <n v="2"/>
    <n v="0"/>
    <n v="1"/>
    <n v="1"/>
    <n v="2"/>
    <n v="1"/>
    <n v="3"/>
    <n v="1"/>
    <n v="0"/>
    <n v="2"/>
    <n v="1"/>
    <n v="0"/>
    <n v="2"/>
    <n v="1"/>
    <n v="0"/>
    <n v="1"/>
    <n v="4"/>
    <n v="0"/>
    <n v="1"/>
    <n v="0"/>
    <n v="2"/>
    <n v="0"/>
    <n v="0"/>
    <n v="0"/>
    <n v="0"/>
    <n v="0"/>
    <n v="1"/>
    <n v="0"/>
    <n v="0"/>
    <n v="1"/>
    <n v="1"/>
    <n v="2"/>
    <n v="0"/>
    <n v="0"/>
    <n v="2"/>
    <n v="2"/>
    <n v="2"/>
    <n v="3"/>
    <n v="3"/>
    <n v="0"/>
    <n v="0"/>
    <n v="0"/>
    <n v="1"/>
    <n v="2"/>
    <n v="0"/>
    <n v="1"/>
    <n v="3"/>
    <n v="2"/>
    <n v="1"/>
    <n v="0"/>
    <n v="1"/>
    <n v="1"/>
    <n v="3"/>
    <n v="0"/>
    <n v="0"/>
    <n v="1"/>
    <n v="0"/>
    <n v="1"/>
    <n v="6"/>
    <n v="1"/>
    <n v="0"/>
    <n v="1"/>
    <n v="1"/>
    <n v="2"/>
    <n v="2"/>
    <n v="1"/>
    <n v="0"/>
    <n v="3"/>
    <n v="2"/>
    <n v="2"/>
    <n v="0"/>
    <n v="3"/>
    <n v="4"/>
    <n v="0"/>
    <n v="3"/>
    <n v="0"/>
    <n v="2"/>
    <n v="2"/>
    <n v="5"/>
    <n v="1"/>
    <n v="3"/>
  </r>
  <r>
    <n v="6"/>
    <s v="O'Higgins"/>
    <n v="270102007"/>
    <n v="270102"/>
    <s v="Delitos Sexuales"/>
    <s v="Abuso Sexual De 14 Años A Menor De 18 Años Con Circunstancia Estupro"/>
    <x v="26"/>
    <x v="26"/>
    <s v="Abuso Sexual De 14 Años A Menor De 18 Años Con Circunstancia Estupro"/>
    <n v="16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2"/>
    <n v="0"/>
    <n v="0"/>
    <n v="0"/>
    <n v="0"/>
  </r>
  <r>
    <n v="6"/>
    <s v="O'Higgins"/>
    <n v="270102008"/>
    <n v="270102"/>
    <s v="Delitos Sexuales"/>
    <s v="Abuso Sexual De Mayor De 14 (Con Circunstancias De Violación)"/>
    <x v="26"/>
    <x v="26"/>
    <s v="Abuso Sexual De Mayor De 14 (Con Circunstancias De Violación)"/>
    <n v="17"/>
    <n v="0"/>
    <n v="0"/>
    <n v="0"/>
    <n v="1"/>
    <n v="0"/>
    <n v="0"/>
    <n v="0"/>
    <n v="0"/>
    <n v="0"/>
    <n v="1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1"/>
    <n v="1"/>
    <n v="0"/>
    <n v="0"/>
    <n v="1"/>
    <n v="0"/>
    <n v="0"/>
    <n v="1"/>
    <n v="1"/>
    <n v="0"/>
    <n v="3"/>
    <n v="0"/>
    <n v="0"/>
    <n v="1"/>
    <n v="0"/>
    <n v="0"/>
    <n v="2"/>
    <n v="1"/>
    <n v="0"/>
    <n v="1"/>
    <n v="1"/>
    <n v="0"/>
    <n v="0"/>
    <n v="0"/>
    <n v="0"/>
    <n v="0"/>
    <n v="1"/>
    <n v="1"/>
    <n v="0"/>
    <n v="1"/>
    <n v="2"/>
    <n v="0"/>
    <n v="2"/>
    <n v="0"/>
    <n v="1"/>
    <n v="0"/>
    <n v="0"/>
    <n v="0"/>
    <n v="1"/>
  </r>
  <r>
    <n v="6"/>
    <s v="O'Higgins"/>
    <n v="270102009"/>
    <n v="270102"/>
    <s v="Delitos Sexuales"/>
    <s v="Abuso Sexual Mayor 14 /Sorpresa Sin Consentimiento"/>
    <x v="26"/>
    <x v="26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6"/>
    <s v="O'Higgins"/>
    <n v="270102010"/>
    <n v="270102"/>
    <s v="Delitos Sexuales"/>
    <s v="Abuso Sexual Sin Contacto"/>
    <x v="26"/>
    <x v="26"/>
    <s v="Abuso Sexual Sin Contacto"/>
    <n v="19"/>
    <n v="2"/>
    <n v="1"/>
    <n v="0"/>
    <n v="3"/>
    <n v="1"/>
    <n v="0"/>
    <n v="0"/>
    <n v="3"/>
    <n v="1"/>
    <n v="4"/>
    <n v="0"/>
    <n v="3"/>
    <n v="1"/>
    <n v="2"/>
    <n v="0"/>
    <n v="0"/>
    <n v="1"/>
    <n v="1"/>
    <n v="0"/>
    <n v="3"/>
    <n v="0"/>
    <n v="1"/>
    <n v="0"/>
    <n v="0"/>
    <n v="0"/>
    <n v="0"/>
    <n v="0"/>
    <n v="0"/>
    <n v="3"/>
    <n v="1"/>
    <n v="1"/>
    <n v="0"/>
    <n v="0"/>
    <n v="0"/>
    <n v="1"/>
    <n v="1"/>
    <n v="0"/>
    <n v="3"/>
    <n v="1"/>
    <n v="2"/>
    <n v="3"/>
    <n v="0"/>
    <n v="1"/>
    <n v="0"/>
    <n v="1"/>
    <n v="0"/>
    <n v="2"/>
    <n v="1"/>
    <n v="2"/>
    <n v="2"/>
    <n v="1"/>
    <n v="2"/>
    <n v="0"/>
    <n v="1"/>
    <n v="1"/>
    <n v="1"/>
    <n v="0"/>
    <n v="0"/>
    <n v="1"/>
    <n v="0"/>
    <n v="1"/>
    <n v="3"/>
    <n v="0"/>
    <n v="1"/>
    <n v="0"/>
    <n v="2"/>
    <n v="0"/>
    <n v="0"/>
    <n v="0"/>
    <n v="0"/>
    <n v="0"/>
    <n v="0"/>
    <n v="2"/>
    <n v="0"/>
    <n v="2"/>
    <n v="2"/>
    <n v="0"/>
    <n v="0"/>
    <n v="0"/>
    <n v="2"/>
    <n v="1"/>
    <n v="2"/>
    <n v="0"/>
    <n v="2"/>
  </r>
  <r>
    <n v="6"/>
    <s v="O'Higgins"/>
    <n v="270102016"/>
    <n v="270102"/>
    <s v="Delitos Sexuales"/>
    <s v="Acoso Sexual Lugares Públicos /Libre Acceso Público"/>
    <x v="26"/>
    <x v="26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6"/>
    <s v="O'Higgins"/>
    <n v="270102001"/>
    <n v="270102"/>
    <s v="Delitos Sexuales"/>
    <s v="Estupro"/>
    <x v="26"/>
    <x v="26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6"/>
    <s v="O'Higgins"/>
    <n v="270103002"/>
    <n v="270103"/>
    <s v="Delitos Violentos"/>
    <s v="Femicidio Intimo"/>
    <x v="26"/>
    <x v="26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6"/>
    <s v="O'Higgins"/>
    <n v="270104001"/>
    <n v="270104"/>
    <s v="Delitos Contra el Estado Civil y la Familia"/>
    <s v="Maltrato Habitual (Violencia Intrafamiliar)"/>
    <x v="26"/>
    <x v="26"/>
    <s v="Maltrato Habitual (Violencia Intrafamiliar)"/>
    <n v="298"/>
    <n v="3"/>
    <n v="0"/>
    <n v="0"/>
    <n v="1"/>
    <n v="0"/>
    <n v="1"/>
    <n v="0"/>
    <n v="0"/>
    <n v="0"/>
    <n v="0"/>
    <n v="1"/>
    <n v="0"/>
    <n v="1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2"/>
    <n v="3"/>
    <n v="3"/>
    <n v="1"/>
    <n v="0"/>
    <n v="2"/>
    <n v="1"/>
    <n v="1"/>
    <n v="0"/>
    <n v="1"/>
    <n v="4"/>
    <n v="0"/>
    <n v="5"/>
    <n v="1"/>
    <n v="5"/>
    <n v="1"/>
    <n v="1"/>
    <n v="1"/>
    <n v="2"/>
    <n v="6"/>
    <n v="3"/>
    <n v="5"/>
    <n v="2"/>
    <n v="5"/>
  </r>
  <r>
    <n v="6"/>
    <s v="O'Higgins"/>
    <n v="270102014"/>
    <n v="270102"/>
    <s v="Delitos Sexuales"/>
    <s v="Violación De Mayor De 14 Años"/>
    <x v="26"/>
    <x v="26"/>
    <s v="Violación De Mayor De 14 Años"/>
    <n v="476"/>
    <n v="0"/>
    <n v="1"/>
    <n v="0"/>
    <n v="0"/>
    <n v="0"/>
    <n v="0"/>
    <n v="0"/>
    <n v="0"/>
    <n v="2"/>
    <n v="0"/>
    <n v="1"/>
    <n v="0"/>
    <n v="1"/>
    <n v="0"/>
    <n v="0"/>
    <n v="0"/>
    <n v="1"/>
    <n v="0"/>
    <n v="1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1"/>
    <n v="0"/>
    <n v="0"/>
    <n v="0"/>
    <n v="0"/>
    <n v="2"/>
    <n v="0"/>
    <n v="1"/>
    <n v="0"/>
    <n v="0"/>
    <n v="2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</r>
  <r>
    <n v="6"/>
    <s v="O'Higgins"/>
    <n v="270102015"/>
    <n v="270102"/>
    <s v="Delitos Sexuales"/>
    <s v="Violación De Menor De 14 Años"/>
    <x v="26"/>
    <x v="26"/>
    <s v="Violación De Menor De 14 Años"/>
    <n v="477"/>
    <n v="1"/>
    <n v="0"/>
    <n v="3"/>
    <n v="2"/>
    <n v="0"/>
    <n v="0"/>
    <n v="1"/>
    <n v="0"/>
    <n v="0"/>
    <n v="2"/>
    <n v="2"/>
    <n v="3"/>
    <n v="2"/>
    <n v="0"/>
    <n v="0"/>
    <n v="2"/>
    <n v="1"/>
    <n v="1"/>
    <n v="1"/>
    <n v="1"/>
    <n v="0"/>
    <n v="0"/>
    <n v="0"/>
    <n v="0"/>
    <n v="1"/>
    <n v="0"/>
    <n v="0"/>
    <n v="0"/>
    <n v="1"/>
    <n v="0"/>
    <n v="1"/>
    <n v="1"/>
    <n v="0"/>
    <n v="0"/>
    <n v="0"/>
    <n v="1"/>
    <n v="1"/>
    <n v="2"/>
    <n v="1"/>
    <n v="0"/>
    <n v="2"/>
    <n v="3"/>
    <n v="0"/>
    <n v="1"/>
    <n v="0"/>
    <n v="1"/>
    <n v="0"/>
    <n v="0"/>
    <n v="0"/>
    <n v="0"/>
    <n v="3"/>
    <n v="0"/>
    <n v="0"/>
    <n v="0"/>
    <n v="2"/>
    <n v="0"/>
    <n v="0"/>
    <n v="0"/>
    <n v="0"/>
    <n v="1"/>
    <n v="0"/>
    <n v="1"/>
    <n v="1"/>
    <n v="0"/>
    <n v="0"/>
    <n v="3"/>
    <n v="0"/>
    <n v="0"/>
    <n v="1"/>
    <n v="1"/>
    <n v="2"/>
    <n v="1"/>
    <n v="0"/>
    <n v="1"/>
    <n v="0"/>
    <n v="1"/>
    <n v="0"/>
    <n v="1"/>
    <n v="0"/>
    <n v="0"/>
    <n v="0"/>
    <n v="1"/>
    <n v="0"/>
    <n v="0"/>
  </r>
  <r>
    <n v="6"/>
    <s v="O'Higgins"/>
    <n v="270105002"/>
    <n v="270105"/>
    <s v="Delitos Contra la Vida, Integridad o Dignidad Personal"/>
    <s v="Aborto Consentido Causales No Reguladas"/>
    <x v="27"/>
    <x v="27"/>
    <s v="Aborto Consentido Causales No Reguladas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6"/>
    <s v="O'Higgins"/>
    <n v="270102005"/>
    <n v="270102"/>
    <s v="Delitos Sexuales"/>
    <s v="Abuso Sexual Calificado c/Introduccion Objetos O Uso Animal"/>
    <x v="27"/>
    <x v="27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06"/>
    <n v="270102"/>
    <s v="Delitos Sexuales"/>
    <s v="Abuso Sexual Con Contacto De Menor De 14 Años"/>
    <x v="27"/>
    <x v="27"/>
    <s v="Abuso Sexual Con Contacto De Menor De 14 Años"/>
    <n v="15"/>
    <n v="0"/>
    <n v="3"/>
    <n v="1"/>
    <n v="2"/>
    <n v="2"/>
    <n v="2"/>
    <n v="1"/>
    <n v="2"/>
    <n v="0"/>
    <n v="3"/>
    <n v="3"/>
    <n v="0"/>
    <n v="0"/>
    <n v="2"/>
    <n v="1"/>
    <n v="2"/>
    <n v="1"/>
    <n v="1"/>
    <n v="1"/>
    <n v="1"/>
    <n v="2"/>
    <n v="2"/>
    <n v="2"/>
    <n v="0"/>
    <n v="0"/>
    <n v="1"/>
    <n v="2"/>
    <n v="4"/>
    <n v="1"/>
    <n v="0"/>
    <n v="0"/>
    <n v="0"/>
    <n v="2"/>
    <n v="0"/>
    <n v="3"/>
    <n v="0"/>
    <n v="0"/>
    <n v="1"/>
    <n v="0"/>
    <n v="0"/>
    <n v="1"/>
    <n v="1"/>
    <n v="1"/>
    <n v="1"/>
    <n v="0"/>
    <n v="1"/>
    <n v="1"/>
    <n v="0"/>
    <n v="2"/>
    <n v="1"/>
    <n v="0"/>
    <n v="0"/>
    <n v="0"/>
    <n v="0"/>
    <n v="0"/>
    <n v="5"/>
    <n v="3"/>
    <n v="0"/>
    <n v="2"/>
    <n v="1"/>
    <n v="0"/>
    <n v="2"/>
    <n v="2"/>
    <n v="1"/>
    <n v="0"/>
    <n v="2"/>
    <n v="2"/>
    <n v="5"/>
    <n v="1"/>
    <n v="1"/>
    <n v="0"/>
    <n v="0"/>
    <n v="1"/>
    <n v="2"/>
    <n v="4"/>
    <n v="0"/>
    <n v="2"/>
    <n v="4"/>
    <n v="2"/>
    <n v="3"/>
    <n v="2"/>
    <n v="0"/>
    <n v="3"/>
    <n v="1"/>
  </r>
  <r>
    <n v="6"/>
    <s v="O'Higgins"/>
    <n v="270102007"/>
    <n v="270102"/>
    <s v="Delitos Sexuales"/>
    <s v="Abuso Sexual De 14 Años A Menor De 18 Años Con Circunstancia Estupro"/>
    <x v="27"/>
    <x v="27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2"/>
    <n v="2"/>
    <n v="0"/>
    <n v="0"/>
    <n v="0"/>
    <n v="0"/>
    <n v="2"/>
    <n v="0"/>
    <n v="0"/>
    <n v="0"/>
    <n v="0"/>
    <n v="0"/>
    <n v="0"/>
    <n v="0"/>
    <n v="0"/>
    <n v="0"/>
  </r>
  <r>
    <n v="6"/>
    <s v="O'Higgins"/>
    <n v="270102008"/>
    <n v="270102"/>
    <s v="Delitos Sexuales"/>
    <s v="Abuso Sexual De Mayor De 14 (Con Circunstancias De Violación)"/>
    <x v="27"/>
    <x v="27"/>
    <s v="Abuso Sexual De Mayor De 14 (Con Circunstancias De Violación)"/>
    <n v="17"/>
    <n v="1"/>
    <n v="0"/>
    <n v="0"/>
    <n v="1"/>
    <n v="1"/>
    <n v="0"/>
    <n v="2"/>
    <n v="0"/>
    <n v="1"/>
    <n v="1"/>
    <n v="1"/>
    <n v="0"/>
    <n v="0"/>
    <n v="2"/>
    <n v="0"/>
    <n v="2"/>
    <n v="0"/>
    <n v="0"/>
    <n v="1"/>
    <n v="1"/>
    <n v="0"/>
    <n v="1"/>
    <n v="1"/>
    <n v="3"/>
    <n v="0"/>
    <n v="0"/>
    <n v="0"/>
    <n v="0"/>
    <n v="0"/>
    <n v="2"/>
    <n v="0"/>
    <n v="0"/>
    <n v="1"/>
    <n v="0"/>
    <n v="1"/>
    <n v="0"/>
    <n v="0"/>
    <n v="1"/>
    <n v="0"/>
    <n v="0"/>
    <n v="1"/>
    <n v="0"/>
    <n v="0"/>
    <n v="0"/>
    <n v="1"/>
    <n v="0"/>
    <n v="2"/>
    <n v="1"/>
    <n v="0"/>
    <n v="1"/>
    <n v="0"/>
    <n v="1"/>
    <n v="0"/>
    <n v="0"/>
    <n v="0"/>
    <n v="0"/>
    <n v="1"/>
    <n v="0"/>
    <n v="0"/>
    <n v="0"/>
    <n v="0"/>
    <n v="4"/>
    <n v="1"/>
    <n v="0"/>
    <n v="0"/>
    <n v="2"/>
    <n v="1"/>
    <n v="1"/>
    <n v="1"/>
    <n v="0"/>
    <n v="3"/>
    <n v="1"/>
    <n v="2"/>
    <n v="2"/>
    <n v="2"/>
    <n v="0"/>
    <n v="1"/>
    <n v="1"/>
    <n v="0"/>
    <n v="0"/>
    <n v="0"/>
    <n v="0"/>
    <n v="1"/>
    <n v="0"/>
  </r>
  <r>
    <n v="6"/>
    <s v="O'Higgins"/>
    <n v="270102010"/>
    <n v="270102"/>
    <s v="Delitos Sexuales"/>
    <s v="Abuso Sexual Sin Contacto"/>
    <x v="27"/>
    <x v="27"/>
    <s v="Abuso Sexual Sin Contacto"/>
    <n v="19"/>
    <n v="0"/>
    <n v="0"/>
    <n v="0"/>
    <n v="2"/>
    <n v="0"/>
    <n v="2"/>
    <n v="1"/>
    <n v="1"/>
    <n v="0"/>
    <n v="2"/>
    <n v="1"/>
    <n v="0"/>
    <n v="0"/>
    <n v="0"/>
    <n v="1"/>
    <n v="0"/>
    <n v="0"/>
    <n v="0"/>
    <n v="0"/>
    <n v="0"/>
    <n v="1"/>
    <n v="0"/>
    <n v="1"/>
    <n v="2"/>
    <n v="0"/>
    <n v="1"/>
    <n v="0"/>
    <n v="0"/>
    <n v="2"/>
    <n v="1"/>
    <n v="0"/>
    <n v="0"/>
    <n v="1"/>
    <n v="0"/>
    <n v="2"/>
    <n v="0"/>
    <n v="1"/>
    <n v="0"/>
    <n v="0"/>
    <n v="0"/>
    <n v="2"/>
    <n v="1"/>
    <n v="1"/>
    <n v="1"/>
    <n v="1"/>
    <n v="2"/>
    <n v="1"/>
    <n v="0"/>
    <n v="0"/>
    <n v="0"/>
    <n v="0"/>
    <n v="0"/>
    <n v="0"/>
    <n v="0"/>
    <n v="2"/>
    <n v="4"/>
    <n v="3"/>
    <n v="1"/>
    <n v="0"/>
    <n v="0"/>
    <n v="0"/>
    <n v="2"/>
    <n v="2"/>
    <n v="0"/>
    <n v="0"/>
    <n v="2"/>
    <n v="1"/>
    <n v="3"/>
    <n v="1"/>
    <n v="3"/>
    <n v="1"/>
    <n v="1"/>
    <n v="1"/>
    <n v="1"/>
    <n v="2"/>
    <n v="0"/>
    <n v="1"/>
    <n v="0"/>
    <n v="0"/>
    <n v="3"/>
    <n v="1"/>
    <n v="1"/>
    <n v="1"/>
    <n v="0"/>
  </r>
  <r>
    <n v="6"/>
    <s v="O'Higgins"/>
    <n v="270102016"/>
    <n v="270102"/>
    <s v="Delitos Sexuales"/>
    <s v="Acoso Sexual Lugares Públicos /Libre Acceso Público"/>
    <x v="27"/>
    <x v="2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n v="6"/>
    <s v="O'Higgins"/>
    <n v="270102001"/>
    <n v="270102"/>
    <s v="Delitos Sexuales"/>
    <s v="Estupro"/>
    <x v="27"/>
    <x v="27"/>
    <s v="Estupro"/>
    <n v="176"/>
    <n v="0"/>
    <n v="0"/>
    <n v="0"/>
    <n v="0"/>
    <n v="0"/>
    <n v="0"/>
    <n v="0"/>
    <n v="0"/>
    <n v="0"/>
    <n v="0"/>
    <n v="1"/>
    <n v="0"/>
    <n v="1"/>
    <n v="0"/>
    <n v="0"/>
    <n v="2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</r>
  <r>
    <n v="6"/>
    <s v="O'Higgins"/>
    <n v="270103002"/>
    <n v="270103"/>
    <s v="Delitos Violentos"/>
    <s v="Femicidio Intimo"/>
    <x v="27"/>
    <x v="27"/>
    <s v="Femicidio Intimo"/>
    <n v="20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4001"/>
    <n v="270104"/>
    <s v="Delitos Contra el Estado Civil y la Familia"/>
    <s v="Maltrato Habitual (Violencia Intrafamiliar)"/>
    <x v="27"/>
    <x v="27"/>
    <s v="Maltrato Habitual (Violencia Intrafamiliar)"/>
    <n v="298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6"/>
    <s v="O'Higgins"/>
    <n v="270102014"/>
    <n v="270102"/>
    <s v="Delitos Sexuales"/>
    <s v="Violación De Mayor De 14 Años"/>
    <x v="27"/>
    <x v="27"/>
    <s v="Violación De Mayor De 14 Años"/>
    <n v="476"/>
    <n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1"/>
    <n v="0"/>
    <n v="0"/>
    <n v="1"/>
    <n v="0"/>
    <n v="0"/>
    <n v="2"/>
    <n v="0"/>
    <n v="0"/>
    <n v="0"/>
    <n v="0"/>
    <n v="0"/>
    <n v="0"/>
    <n v="1"/>
    <n v="1"/>
    <n v="0"/>
    <n v="1"/>
    <n v="0"/>
    <n v="0"/>
    <n v="1"/>
    <n v="0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1"/>
    <n v="0"/>
    <n v="0"/>
    <n v="0"/>
    <n v="1"/>
    <n v="0"/>
    <n v="0"/>
    <n v="0"/>
    <n v="1"/>
    <n v="1"/>
    <n v="0"/>
    <n v="0"/>
    <n v="1"/>
    <n v="1"/>
    <n v="0"/>
    <n v="0"/>
    <n v="0"/>
    <n v="0"/>
    <n v="0"/>
  </r>
  <r>
    <n v="6"/>
    <s v="O'Higgins"/>
    <n v="270102015"/>
    <n v="270102"/>
    <s v="Delitos Sexuales"/>
    <s v="Violación De Menor De 14 Años"/>
    <x v="27"/>
    <x v="27"/>
    <s v="Violación De Menor De 14 Años"/>
    <n v="477"/>
    <n v="0"/>
    <n v="0"/>
    <n v="2"/>
    <n v="1"/>
    <n v="1"/>
    <n v="0"/>
    <n v="0"/>
    <n v="2"/>
    <n v="1"/>
    <n v="0"/>
    <n v="0"/>
    <n v="1"/>
    <n v="0"/>
    <n v="0"/>
    <n v="0"/>
    <n v="2"/>
    <n v="1"/>
    <n v="0"/>
    <n v="0"/>
    <n v="0"/>
    <n v="0"/>
    <n v="0"/>
    <n v="0"/>
    <n v="2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1"/>
    <n v="2"/>
    <n v="2"/>
    <n v="1"/>
    <n v="1"/>
    <n v="0"/>
    <n v="0"/>
    <n v="0"/>
    <n v="0"/>
    <n v="0"/>
    <n v="0"/>
    <n v="0"/>
    <n v="0"/>
    <n v="1"/>
    <n v="1"/>
    <n v="0"/>
    <n v="0"/>
    <n v="0"/>
    <n v="0"/>
    <n v="0"/>
    <n v="1"/>
    <n v="1"/>
    <n v="3"/>
    <n v="0"/>
    <n v="0"/>
    <n v="0"/>
    <n v="2"/>
    <n v="1"/>
    <n v="1"/>
    <n v="0"/>
    <n v="0"/>
    <n v="0"/>
    <n v="1"/>
    <n v="0"/>
    <n v="0"/>
    <n v="2"/>
    <n v="0"/>
    <n v="0"/>
    <n v="0"/>
    <n v="0"/>
    <n v="1"/>
    <n v="0"/>
  </r>
  <r>
    <n v="7"/>
    <s v="Maule"/>
    <n v="270105003"/>
    <n v="270105"/>
    <s v="Delitos Contra la Vida, Integridad o Dignidad Personal"/>
    <s v="Aborto Sin Consentimiento"/>
    <x v="28"/>
    <x v="28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6"/>
    <n v="270102"/>
    <s v="Delitos Sexuales"/>
    <s v="Abuso Sexual Con Contacto De Menor De 14 Años"/>
    <x v="28"/>
    <x v="28"/>
    <s v="Abuso Sexual Con Contacto De Menor De 14 Años"/>
    <n v="15"/>
    <n v="0"/>
    <n v="1"/>
    <n v="0"/>
    <n v="1"/>
    <n v="1"/>
    <n v="0"/>
    <n v="0"/>
    <n v="0"/>
    <n v="1"/>
    <n v="0"/>
    <n v="1"/>
    <n v="3"/>
    <n v="1"/>
    <n v="0"/>
    <n v="1"/>
    <n v="1"/>
    <n v="0"/>
    <n v="0"/>
    <n v="1"/>
    <n v="0"/>
    <n v="1"/>
    <n v="3"/>
    <n v="0"/>
    <n v="2"/>
    <n v="1"/>
    <n v="0"/>
    <n v="1"/>
    <n v="0"/>
    <n v="1"/>
    <n v="1"/>
    <n v="1"/>
    <n v="1"/>
    <n v="0"/>
    <n v="1"/>
    <n v="0"/>
    <n v="0"/>
    <n v="0"/>
    <n v="0"/>
    <n v="0"/>
    <n v="0"/>
    <n v="0"/>
    <n v="0"/>
    <n v="2"/>
    <n v="1"/>
    <n v="0"/>
    <n v="1"/>
    <n v="0"/>
    <n v="2"/>
    <n v="0"/>
    <n v="0"/>
    <n v="1"/>
    <n v="1"/>
    <n v="0"/>
    <n v="1"/>
    <n v="1"/>
    <n v="1"/>
    <n v="1"/>
    <n v="0"/>
    <n v="0"/>
    <n v="3"/>
    <n v="0"/>
    <n v="1"/>
    <n v="0"/>
    <n v="0"/>
    <n v="1"/>
    <n v="3"/>
    <n v="0"/>
    <n v="2"/>
    <n v="0"/>
    <n v="0"/>
    <n v="1"/>
    <n v="1"/>
    <n v="0"/>
    <n v="1"/>
    <n v="0"/>
    <n v="2"/>
    <n v="0"/>
    <n v="0"/>
    <n v="0"/>
    <n v="0"/>
    <n v="0"/>
    <n v="0"/>
    <n v="0"/>
    <n v="0"/>
  </r>
  <r>
    <n v="7"/>
    <s v="Maule"/>
    <n v="270102007"/>
    <n v="270102"/>
    <s v="Delitos Sexuales"/>
    <s v="Abuso Sexual De 14 Años A Menor De 18 Años Con Circunstancia Estupro"/>
    <x v="28"/>
    <x v="28"/>
    <s v="Abuso Sexual De 14 Años A Menor De 18 Años Con Circunstancia Estupro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</r>
  <r>
    <n v="7"/>
    <s v="Maule"/>
    <n v="270102008"/>
    <n v="270102"/>
    <s v="Delitos Sexuales"/>
    <s v="Abuso Sexual De Mayor De 14 (Con Circunstancias De Violación)"/>
    <x v="28"/>
    <x v="28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3"/>
    <n v="0"/>
    <n v="0"/>
    <n v="0"/>
    <n v="1"/>
    <n v="0"/>
    <n v="0"/>
    <n v="0"/>
    <n v="0"/>
    <n v="0"/>
    <n v="0"/>
    <n v="0"/>
    <n v="0"/>
    <n v="2"/>
    <n v="1"/>
    <n v="0"/>
    <n v="0"/>
    <n v="0"/>
    <n v="2"/>
    <n v="0"/>
    <n v="0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9"/>
    <n v="270102"/>
    <s v="Delitos Sexuales"/>
    <s v="Abuso Sexual Mayor 14 /Sorpresa Sin Consentimiento"/>
    <x v="28"/>
    <x v="2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7"/>
    <s v="Maule"/>
    <n v="270102010"/>
    <n v="270102"/>
    <s v="Delitos Sexuales"/>
    <s v="Abuso Sexual Sin Contacto"/>
    <x v="28"/>
    <x v="28"/>
    <s v="Abuso Sexual Sin Contacto"/>
    <n v="19"/>
    <n v="0"/>
    <n v="1"/>
    <n v="1"/>
    <n v="0"/>
    <n v="0"/>
    <n v="0"/>
    <n v="0"/>
    <n v="0"/>
    <n v="0"/>
    <n v="0"/>
    <n v="0"/>
    <n v="2"/>
    <n v="0"/>
    <n v="0"/>
    <n v="1"/>
    <n v="1"/>
    <n v="0"/>
    <n v="0"/>
    <n v="0"/>
    <n v="0"/>
    <n v="0"/>
    <n v="2"/>
    <n v="0"/>
    <n v="0"/>
    <n v="1"/>
    <n v="0"/>
    <n v="0"/>
    <n v="0"/>
    <n v="0"/>
    <n v="1"/>
    <n v="1"/>
    <n v="1"/>
    <n v="1"/>
    <n v="1"/>
    <n v="1"/>
    <n v="1"/>
    <n v="0"/>
    <n v="0"/>
    <n v="0"/>
    <n v="2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1"/>
    <n v="270102"/>
    <s v="Delitos Sexuales"/>
    <s v="Estupro"/>
    <x v="28"/>
    <x v="28"/>
    <s v="Estupro"/>
    <n v="176"/>
    <n v="0"/>
    <n v="0"/>
    <n v="3"/>
    <n v="1"/>
    <n v="0"/>
    <n v="1"/>
    <n v="0"/>
    <n v="0"/>
    <n v="1"/>
    <n v="0"/>
    <n v="0"/>
    <n v="0"/>
    <n v="1"/>
    <n v="0"/>
    <n v="0"/>
    <n v="0"/>
    <n v="1"/>
    <n v="2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1"/>
    <n v="0"/>
    <n v="0"/>
    <n v="0"/>
    <n v="0"/>
    <n v="2"/>
    <n v="1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</r>
  <r>
    <n v="7"/>
    <s v="Maule"/>
    <n v="270103002"/>
    <n v="270103"/>
    <s v="Delitos Violentos"/>
    <s v="Femicidio Intimo"/>
    <x v="28"/>
    <x v="28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4001"/>
    <n v="270104"/>
    <s v="Delitos Contra el Estado Civil y la Familia"/>
    <s v="Maltrato Habitual (Violencia Intrafamiliar)"/>
    <x v="28"/>
    <x v="28"/>
    <s v="Maltrato Habitual (Violencia Intrafamiliar)"/>
    <n v="298"/>
    <n v="0"/>
    <n v="1"/>
    <n v="1"/>
    <n v="2"/>
    <n v="0"/>
    <n v="1"/>
    <n v="0"/>
    <n v="1"/>
    <n v="0"/>
    <n v="2"/>
    <n v="1"/>
    <n v="0"/>
    <n v="1"/>
    <n v="0"/>
    <n v="2"/>
    <n v="2"/>
    <n v="0"/>
    <n v="2"/>
    <n v="2"/>
    <n v="3"/>
    <n v="0"/>
    <n v="2"/>
    <n v="2"/>
    <n v="1"/>
    <n v="1"/>
    <n v="1"/>
    <n v="0"/>
    <n v="2"/>
    <n v="1"/>
    <n v="3"/>
    <n v="2"/>
    <n v="5"/>
    <n v="4"/>
    <n v="0"/>
    <n v="5"/>
    <n v="1"/>
    <n v="4"/>
    <n v="1"/>
    <n v="1"/>
    <n v="0"/>
    <n v="0"/>
    <n v="2"/>
    <n v="0"/>
    <n v="0"/>
    <n v="2"/>
    <n v="1"/>
    <n v="1"/>
    <n v="0"/>
    <n v="2"/>
    <n v="1"/>
    <n v="1"/>
    <n v="0"/>
    <n v="0"/>
    <n v="1"/>
    <n v="2"/>
    <n v="0"/>
    <n v="2"/>
    <n v="1"/>
    <n v="1"/>
    <n v="2"/>
    <n v="1"/>
    <n v="1"/>
    <n v="1"/>
    <n v="3"/>
    <n v="2"/>
    <n v="0"/>
    <n v="0"/>
    <n v="2"/>
    <n v="0"/>
    <n v="0"/>
    <n v="0"/>
    <n v="0"/>
    <n v="2"/>
    <n v="0"/>
    <n v="0"/>
    <n v="4"/>
    <n v="0"/>
    <n v="4"/>
    <n v="5"/>
    <n v="1"/>
    <n v="1"/>
    <n v="0"/>
    <n v="0"/>
    <n v="0"/>
  </r>
  <r>
    <n v="7"/>
    <s v="Maule"/>
    <n v="270102017"/>
    <n v="270102"/>
    <s v="Delitos Sexuales"/>
    <s v="Violación Con Homicidio O Femicidio"/>
    <x v="28"/>
    <x v="28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14"/>
    <n v="270102"/>
    <s v="Delitos Sexuales"/>
    <s v="Violación De Mayor De 14 Años"/>
    <x v="28"/>
    <x v="28"/>
    <s v="Violación De Mayor De 14 Años"/>
    <n v="476"/>
    <n v="0"/>
    <n v="0"/>
    <n v="1"/>
    <n v="2"/>
    <n v="0"/>
    <n v="0"/>
    <n v="0"/>
    <n v="0"/>
    <n v="0"/>
    <n v="1"/>
    <n v="0"/>
    <n v="1"/>
    <n v="0"/>
    <n v="0"/>
    <n v="0"/>
    <n v="0"/>
    <n v="0"/>
    <n v="1"/>
    <n v="1"/>
    <n v="0"/>
    <n v="1"/>
    <n v="3"/>
    <n v="1"/>
    <n v="0"/>
    <n v="0"/>
    <n v="0"/>
    <n v="0"/>
    <n v="1"/>
    <n v="1"/>
    <n v="0"/>
    <n v="0"/>
    <n v="1"/>
    <n v="0"/>
    <n v="0"/>
    <n v="0"/>
    <n v="1"/>
    <n v="0"/>
    <n v="0"/>
    <n v="1"/>
    <n v="4"/>
    <n v="2"/>
    <n v="0"/>
    <n v="2"/>
    <n v="0"/>
    <n v="0"/>
    <n v="2"/>
    <n v="0"/>
    <n v="1"/>
    <n v="0"/>
    <n v="0"/>
    <n v="0"/>
    <n v="0"/>
    <n v="0"/>
    <n v="0"/>
    <n v="0"/>
    <n v="1"/>
    <n v="0"/>
    <n v="1"/>
    <n v="1"/>
    <n v="0"/>
    <n v="0"/>
    <n v="0"/>
    <n v="0"/>
    <n v="1"/>
    <n v="1"/>
    <n v="0"/>
    <n v="0"/>
    <n v="0"/>
    <n v="2"/>
    <n v="0"/>
    <n v="1"/>
    <n v="0"/>
    <n v="0"/>
    <n v="2"/>
    <n v="0"/>
    <n v="0"/>
    <n v="1"/>
    <n v="0"/>
    <n v="0"/>
    <n v="1"/>
    <n v="0"/>
    <n v="0"/>
    <n v="0"/>
    <n v="0"/>
  </r>
  <r>
    <n v="7"/>
    <s v="Maule"/>
    <n v="270102015"/>
    <n v="270102"/>
    <s v="Delitos Sexuales"/>
    <s v="Violación De Menor De 14 Años"/>
    <x v="28"/>
    <x v="28"/>
    <s v="Violación De Menor De 14 Años"/>
    <n v="477"/>
    <n v="1"/>
    <n v="1"/>
    <n v="0"/>
    <n v="0"/>
    <n v="0"/>
    <n v="3"/>
    <n v="1"/>
    <n v="0"/>
    <n v="0"/>
    <n v="1"/>
    <n v="1"/>
    <n v="0"/>
    <n v="0"/>
    <n v="2"/>
    <n v="1"/>
    <n v="0"/>
    <n v="0"/>
    <n v="2"/>
    <n v="0"/>
    <n v="1"/>
    <n v="0"/>
    <n v="2"/>
    <n v="1"/>
    <n v="0"/>
    <n v="0"/>
    <n v="0"/>
    <n v="1"/>
    <n v="0"/>
    <n v="0"/>
    <n v="0"/>
    <n v="1"/>
    <n v="0"/>
    <n v="0"/>
    <n v="1"/>
    <n v="0"/>
    <n v="3"/>
    <n v="0"/>
    <n v="0"/>
    <n v="0"/>
    <n v="0"/>
    <n v="0"/>
    <n v="0"/>
    <n v="0"/>
    <n v="2"/>
    <n v="0"/>
    <n v="1"/>
    <n v="0"/>
    <n v="1"/>
    <n v="0"/>
    <n v="0"/>
    <n v="0"/>
    <n v="0"/>
    <n v="0"/>
    <n v="1"/>
    <n v="0"/>
    <n v="0"/>
    <n v="0"/>
    <n v="0"/>
    <n v="1"/>
    <n v="1"/>
    <n v="0"/>
    <n v="0"/>
    <n v="1"/>
    <n v="1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</r>
  <r>
    <n v="7"/>
    <s v="Maule"/>
    <n v="270105002"/>
    <n v="270105"/>
    <s v="Delitos Contra la Vida, Integridad o Dignidad Personal"/>
    <s v="Aborto Consentido Causales No Reguladas"/>
    <x v="29"/>
    <x v="29"/>
    <s v="Aborto Consentido Causales No Reguladas"/>
    <n v="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6"/>
    <n v="270102"/>
    <s v="Delitos Sexuales"/>
    <s v="Abuso Sexual Con Contacto De Menor De 14 Años"/>
    <x v="29"/>
    <x v="29"/>
    <s v="Abuso Sexual Con Contacto De Menor De 14 Años"/>
    <n v="15"/>
    <n v="0"/>
    <n v="1"/>
    <n v="0"/>
    <n v="1"/>
    <n v="3"/>
    <n v="2"/>
    <n v="0"/>
    <n v="1"/>
    <n v="0"/>
    <n v="1"/>
    <n v="1"/>
    <n v="0"/>
    <n v="0"/>
    <n v="1"/>
    <n v="3"/>
    <n v="1"/>
    <n v="0"/>
    <n v="0"/>
    <n v="3"/>
    <n v="1"/>
    <n v="0"/>
    <n v="0"/>
    <n v="1"/>
    <n v="1"/>
    <n v="2"/>
    <n v="0"/>
    <n v="1"/>
    <n v="2"/>
    <n v="0"/>
    <n v="0"/>
    <n v="2"/>
    <n v="1"/>
    <n v="0"/>
    <n v="0"/>
    <n v="1"/>
    <n v="2"/>
    <n v="0"/>
    <n v="2"/>
    <n v="0"/>
    <n v="0"/>
    <n v="0"/>
    <n v="0"/>
    <n v="0"/>
    <n v="0"/>
    <n v="0"/>
    <n v="0"/>
    <n v="2"/>
    <n v="0"/>
    <n v="0"/>
    <n v="0"/>
    <n v="0"/>
    <n v="0"/>
    <n v="0"/>
    <n v="2"/>
    <n v="1"/>
    <n v="1"/>
    <n v="1"/>
    <n v="0"/>
    <n v="2"/>
    <n v="0"/>
    <n v="1"/>
    <n v="0"/>
    <n v="0"/>
    <n v="0"/>
    <n v="0"/>
    <n v="0"/>
    <n v="0"/>
    <n v="0"/>
    <n v="2"/>
    <n v="1"/>
    <n v="0"/>
    <n v="2"/>
    <n v="0"/>
    <n v="1"/>
    <n v="0"/>
    <n v="0"/>
    <n v="0"/>
    <n v="2"/>
    <n v="0"/>
    <n v="0"/>
    <n v="0"/>
    <n v="3"/>
    <n v="0"/>
    <n v="0"/>
  </r>
  <r>
    <n v="7"/>
    <s v="Maule"/>
    <n v="270102007"/>
    <n v="270102"/>
    <s v="Delitos Sexuales"/>
    <s v="Abuso Sexual De 14 Años A Menor De 18 Años Con Circunstancia Estupro"/>
    <x v="29"/>
    <x v="29"/>
    <s v="Abuso Sexual De 14 Años A Menor De 18 Años Con Circunstancia Estupro"/>
    <n v="16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</r>
  <r>
    <n v="7"/>
    <s v="Maule"/>
    <n v="270102008"/>
    <n v="270102"/>
    <s v="Delitos Sexuales"/>
    <s v="Abuso Sexual De Mayor De 14 (Con Circunstancias De Violación)"/>
    <x v="29"/>
    <x v="29"/>
    <s v="Abuso Sexual De Mayor De 14 (Con Circunstancias De Violación)"/>
    <n v="17"/>
    <n v="0"/>
    <n v="0"/>
    <n v="0"/>
    <n v="0"/>
    <n v="0"/>
    <n v="0"/>
    <n v="1"/>
    <n v="1"/>
    <n v="0"/>
    <n v="0"/>
    <n v="0"/>
    <n v="0"/>
    <n v="0"/>
    <n v="1"/>
    <n v="1"/>
    <n v="1"/>
    <n v="0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</r>
  <r>
    <n v="7"/>
    <s v="Maule"/>
    <n v="270102009"/>
    <n v="270102"/>
    <s v="Delitos Sexuales"/>
    <s v="Abuso Sexual Mayor 14 /Sorpresa Sin Consentimiento"/>
    <x v="29"/>
    <x v="2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7"/>
    <s v="Maule"/>
    <n v="270102010"/>
    <n v="270102"/>
    <s v="Delitos Sexuales"/>
    <s v="Abuso Sexual Sin Contacto"/>
    <x v="29"/>
    <x v="29"/>
    <s v="Abuso Sexual Sin Contacto"/>
    <n v="19"/>
    <n v="1"/>
    <n v="0"/>
    <n v="0"/>
    <n v="1"/>
    <n v="0"/>
    <n v="0"/>
    <n v="1"/>
    <n v="0"/>
    <n v="1"/>
    <n v="1"/>
    <n v="0"/>
    <n v="0"/>
    <n v="0"/>
    <n v="0"/>
    <n v="1"/>
    <n v="0"/>
    <n v="0"/>
    <n v="0"/>
    <n v="1"/>
    <n v="2"/>
    <n v="1"/>
    <n v="0"/>
    <n v="1"/>
    <n v="1"/>
    <n v="1"/>
    <n v="1"/>
    <n v="0"/>
    <n v="0"/>
    <n v="0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5"/>
    <n v="0"/>
    <n v="0"/>
  </r>
  <r>
    <n v="7"/>
    <s v="Maule"/>
    <n v="270102001"/>
    <n v="270102"/>
    <s v="Delitos Sexuales"/>
    <s v="Estupro"/>
    <x v="29"/>
    <x v="29"/>
    <s v="Estupro"/>
    <n v="17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7"/>
    <s v="Maule"/>
    <n v="270103002"/>
    <n v="270103"/>
    <s v="Delitos Violentos"/>
    <s v="Femicidio Intimo"/>
    <x v="29"/>
    <x v="29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n v="7"/>
    <s v="Maule"/>
    <n v="270104001"/>
    <n v="270104"/>
    <s v="Delitos Contra el Estado Civil y la Familia"/>
    <s v="Maltrato Habitual (Violencia Intrafamiliar)"/>
    <x v="29"/>
    <x v="29"/>
    <s v="Maltrato Habitual (Violencia Intrafamiliar)"/>
    <n v="298"/>
    <n v="0"/>
    <n v="1"/>
    <n v="0"/>
    <n v="0"/>
    <n v="0"/>
    <n v="2"/>
    <n v="0"/>
    <n v="1"/>
    <n v="0"/>
    <n v="0"/>
    <n v="3"/>
    <n v="0"/>
    <n v="0"/>
    <n v="0"/>
    <n v="1"/>
    <n v="3"/>
    <n v="1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6"/>
    <n v="0"/>
    <n v="0"/>
    <n v="1"/>
    <n v="3"/>
    <n v="1"/>
    <n v="1"/>
    <n v="0"/>
    <n v="1"/>
    <n v="1"/>
    <n v="0"/>
    <n v="0"/>
    <n v="0"/>
    <n v="1"/>
    <n v="2"/>
    <n v="0"/>
    <n v="3"/>
    <n v="1"/>
    <n v="1"/>
    <n v="1"/>
    <n v="1"/>
    <n v="4"/>
    <n v="1"/>
    <n v="0"/>
  </r>
  <r>
    <n v="7"/>
    <s v="Maule"/>
    <n v="270102014"/>
    <n v="270102"/>
    <s v="Delitos Sexuales"/>
    <s v="Violación De Mayor De 14 Años"/>
    <x v="29"/>
    <x v="29"/>
    <s v="Violación De Mayor De 14 Años"/>
    <n v="476"/>
    <n v="0"/>
    <n v="1"/>
    <n v="0"/>
    <n v="0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</r>
  <r>
    <n v="7"/>
    <s v="Maule"/>
    <n v="270102015"/>
    <n v="270102"/>
    <s v="Delitos Sexuales"/>
    <s v="Violación De Menor De 14 Años"/>
    <x v="29"/>
    <x v="29"/>
    <s v="Violación De Menor De 14 Años"/>
    <n v="477"/>
    <n v="0"/>
    <n v="1"/>
    <n v="0"/>
    <n v="1"/>
    <n v="2"/>
    <n v="0"/>
    <n v="0"/>
    <n v="0"/>
    <n v="0"/>
    <n v="0"/>
    <n v="1"/>
    <n v="0"/>
    <n v="1"/>
    <n v="0"/>
    <n v="1"/>
    <n v="0"/>
    <n v="0"/>
    <n v="0"/>
    <n v="5"/>
    <n v="1"/>
    <n v="1"/>
    <n v="2"/>
    <n v="0"/>
    <n v="1"/>
    <n v="1"/>
    <n v="0"/>
    <n v="0"/>
    <n v="0"/>
    <n v="0"/>
    <n v="1"/>
    <n v="0"/>
    <n v="1"/>
    <n v="0"/>
    <n v="1"/>
    <n v="2"/>
    <n v="0"/>
    <n v="0"/>
    <n v="2"/>
    <n v="0"/>
    <n v="1"/>
    <n v="0"/>
    <n v="1"/>
    <n v="0"/>
    <n v="0"/>
    <n v="1"/>
    <n v="1"/>
    <n v="0"/>
    <n v="4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3"/>
    <n v="1"/>
    <n v="0"/>
  </r>
  <r>
    <n v="7"/>
    <s v="Maule"/>
    <n v="270105001"/>
    <n v="270105"/>
    <s v="Delitos Contra la Vida, Integridad o Dignidad Personal"/>
    <s v="Aborto Cometido Por Facultativo Por Causales No Reguladas"/>
    <x v="30"/>
    <x v="30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5002"/>
    <n v="270105"/>
    <s v="Delitos Contra la Vida, Integridad o Dignidad Personal"/>
    <s v="Aborto Consentido Causales No Reguladas"/>
    <x v="30"/>
    <x v="30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5003"/>
    <n v="270105"/>
    <s v="Delitos Contra la Vida, Integridad o Dignidad Personal"/>
    <s v="Aborto Sin Consentimiento"/>
    <x v="30"/>
    <x v="30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5"/>
    <n v="270102"/>
    <s v="Delitos Sexuales"/>
    <s v="Abuso Sexual Calificado c/Introduccion Objetos O Uso Animal"/>
    <x v="30"/>
    <x v="30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7"/>
    <s v="Maule"/>
    <n v="270102006"/>
    <n v="270102"/>
    <s v="Delitos Sexuales"/>
    <s v="Abuso Sexual Con Contacto De Menor De 14 Años"/>
    <x v="30"/>
    <x v="30"/>
    <s v="Abuso Sexual Con Contacto De Menor De 14 Años"/>
    <n v="15"/>
    <n v="5"/>
    <n v="0"/>
    <n v="3"/>
    <n v="3"/>
    <n v="1"/>
    <n v="2"/>
    <n v="0"/>
    <n v="1"/>
    <n v="1"/>
    <n v="2"/>
    <n v="3"/>
    <n v="2"/>
    <n v="6"/>
    <n v="4"/>
    <n v="4"/>
    <n v="4"/>
    <n v="0"/>
    <n v="3"/>
    <n v="1"/>
    <n v="2"/>
    <n v="6"/>
    <n v="0"/>
    <n v="6"/>
    <n v="3"/>
    <n v="4"/>
    <n v="0"/>
    <n v="1"/>
    <n v="5"/>
    <n v="1"/>
    <n v="1"/>
    <n v="0"/>
    <n v="3"/>
    <n v="0"/>
    <n v="1"/>
    <n v="2"/>
    <n v="3"/>
    <n v="2"/>
    <n v="2"/>
    <n v="6"/>
    <n v="3"/>
    <n v="0"/>
    <n v="1"/>
    <n v="3"/>
    <n v="0"/>
    <n v="0"/>
    <n v="1"/>
    <n v="0"/>
    <n v="0"/>
    <n v="9"/>
    <n v="3"/>
    <n v="0"/>
    <n v="2"/>
    <n v="0"/>
    <n v="1"/>
    <n v="1"/>
    <n v="1"/>
    <n v="4"/>
    <n v="2"/>
    <n v="4"/>
    <n v="1"/>
    <n v="0"/>
    <n v="0"/>
    <n v="1"/>
    <n v="0"/>
    <n v="0"/>
    <n v="1"/>
    <n v="2"/>
    <n v="2"/>
    <n v="0"/>
    <n v="0"/>
    <n v="0"/>
    <n v="0"/>
    <n v="0"/>
    <n v="1"/>
    <n v="2"/>
    <n v="0"/>
    <n v="3"/>
    <n v="1"/>
    <n v="1"/>
    <n v="0"/>
    <n v="1"/>
    <n v="2"/>
    <n v="4"/>
    <n v="0"/>
  </r>
  <r>
    <n v="7"/>
    <s v="Maule"/>
    <n v="270102007"/>
    <n v="270102"/>
    <s v="Delitos Sexuales"/>
    <s v="Abuso Sexual De 14 Años A Menor De 18 Años Con Circunstancia Estupro"/>
    <x v="30"/>
    <x v="3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1"/>
    <n v="0"/>
    <n v="0"/>
    <n v="0"/>
    <n v="0"/>
    <n v="2"/>
    <n v="0"/>
  </r>
  <r>
    <n v="7"/>
    <s v="Maule"/>
    <n v="270102008"/>
    <n v="270102"/>
    <s v="Delitos Sexuales"/>
    <s v="Abuso Sexual De Mayor De 14 (Con Circunstancias De Violación)"/>
    <x v="30"/>
    <x v="30"/>
    <s v="Abuso Sexual De Mayor De 14 (Con Circunstancias De Violación)"/>
    <n v="17"/>
    <n v="2"/>
    <n v="0"/>
    <n v="2"/>
    <n v="0"/>
    <n v="1"/>
    <n v="1"/>
    <n v="0"/>
    <n v="1"/>
    <n v="2"/>
    <n v="0"/>
    <n v="0"/>
    <n v="0"/>
    <n v="3"/>
    <n v="0"/>
    <n v="0"/>
    <n v="0"/>
    <n v="0"/>
    <n v="1"/>
    <n v="1"/>
    <n v="0"/>
    <n v="1"/>
    <n v="1"/>
    <n v="2"/>
    <n v="0"/>
    <n v="1"/>
    <n v="0"/>
    <n v="0"/>
    <n v="0"/>
    <n v="0"/>
    <n v="0"/>
    <n v="0"/>
    <n v="0"/>
    <n v="2"/>
    <n v="0"/>
    <n v="2"/>
    <n v="1"/>
    <n v="1"/>
    <n v="1"/>
    <n v="1"/>
    <n v="0"/>
    <n v="0"/>
    <n v="0"/>
    <n v="0"/>
    <n v="0"/>
    <n v="0"/>
    <n v="2"/>
    <n v="0"/>
    <n v="0"/>
    <n v="3"/>
    <n v="1"/>
    <n v="0"/>
    <n v="0"/>
    <n v="0"/>
    <n v="0"/>
    <n v="0"/>
    <n v="0"/>
    <n v="0"/>
    <n v="0"/>
    <n v="1"/>
    <n v="2"/>
    <n v="0"/>
    <n v="1"/>
    <n v="0"/>
    <n v="0"/>
    <n v="1"/>
    <n v="0"/>
    <n v="0"/>
    <n v="0"/>
    <n v="0"/>
    <n v="1"/>
    <n v="0"/>
    <n v="1"/>
    <n v="0"/>
    <n v="1"/>
    <n v="0"/>
    <n v="0"/>
    <n v="0"/>
    <n v="2"/>
    <n v="0"/>
    <n v="0"/>
    <n v="0"/>
    <n v="0"/>
    <n v="1"/>
    <n v="0"/>
  </r>
  <r>
    <n v="7"/>
    <s v="Maule"/>
    <n v="270102010"/>
    <n v="270102"/>
    <s v="Delitos Sexuales"/>
    <s v="Abuso Sexual Sin Contacto"/>
    <x v="30"/>
    <x v="30"/>
    <s v="Abuso Sexual Sin Contacto"/>
    <n v="19"/>
    <n v="1"/>
    <n v="1"/>
    <n v="9"/>
    <n v="0"/>
    <n v="0"/>
    <n v="2"/>
    <n v="4"/>
    <n v="2"/>
    <n v="5"/>
    <n v="1"/>
    <n v="2"/>
    <n v="4"/>
    <n v="4"/>
    <n v="3"/>
    <n v="2"/>
    <n v="6"/>
    <n v="2"/>
    <n v="0"/>
    <n v="1"/>
    <n v="3"/>
    <n v="2"/>
    <n v="0"/>
    <n v="1"/>
    <n v="3"/>
    <n v="8"/>
    <n v="1"/>
    <n v="2"/>
    <n v="4"/>
    <n v="1"/>
    <n v="1"/>
    <n v="1"/>
    <n v="1"/>
    <n v="6"/>
    <n v="1"/>
    <n v="8"/>
    <n v="1"/>
    <n v="2"/>
    <n v="4"/>
    <n v="3"/>
    <n v="4"/>
    <n v="1"/>
    <n v="0"/>
    <n v="2"/>
    <n v="5"/>
    <n v="1"/>
    <n v="0"/>
    <n v="0"/>
    <n v="5"/>
    <n v="7"/>
    <n v="1"/>
    <n v="1"/>
    <n v="1"/>
    <n v="0"/>
    <n v="2"/>
    <n v="2"/>
    <n v="0"/>
    <n v="2"/>
    <n v="0"/>
    <n v="5"/>
    <n v="0"/>
    <n v="0"/>
    <n v="0"/>
    <n v="0"/>
    <n v="0"/>
    <n v="0"/>
    <n v="1"/>
    <n v="0"/>
    <n v="0"/>
    <n v="1"/>
    <n v="0"/>
    <n v="0"/>
    <n v="0"/>
    <n v="1"/>
    <n v="1"/>
    <n v="3"/>
    <n v="2"/>
    <n v="0"/>
    <n v="1"/>
    <n v="0"/>
    <n v="0"/>
    <n v="0"/>
    <n v="0"/>
    <n v="1"/>
    <n v="0"/>
  </r>
  <r>
    <n v="7"/>
    <s v="Maule"/>
    <n v="270102001"/>
    <n v="270102"/>
    <s v="Delitos Sexuales"/>
    <s v="Estupro"/>
    <x v="30"/>
    <x v="30"/>
    <s v="Estupro"/>
    <n v="17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3002"/>
    <n v="270103"/>
    <s v="Delitos Violentos"/>
    <s v="Femicidio Intimo"/>
    <x v="30"/>
    <x v="30"/>
    <s v="Femicidio Intimo"/>
    <n v="204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1"/>
  </r>
  <r>
    <n v="7"/>
    <s v="Maule"/>
    <n v="270104001"/>
    <n v="270104"/>
    <s v="Delitos Contra el Estado Civil y la Familia"/>
    <s v="Maltrato Habitual (Violencia Intrafamiliar)"/>
    <x v="30"/>
    <x v="30"/>
    <s v="Maltrato Habitual (Violencia Intrafamiliar)"/>
    <n v="298"/>
    <n v="0"/>
    <n v="1"/>
    <n v="3"/>
    <n v="5"/>
    <n v="2"/>
    <n v="0"/>
    <n v="2"/>
    <n v="1"/>
    <n v="2"/>
    <n v="0"/>
    <n v="2"/>
    <n v="2"/>
    <n v="11"/>
    <n v="11"/>
    <n v="5"/>
    <n v="5"/>
    <n v="0"/>
    <n v="5"/>
    <n v="8"/>
    <n v="12"/>
    <n v="4"/>
    <n v="8"/>
    <n v="13"/>
    <n v="5"/>
    <n v="19"/>
    <n v="6"/>
    <n v="2"/>
    <n v="8"/>
    <n v="2"/>
    <n v="6"/>
    <n v="8"/>
    <n v="8"/>
    <n v="10"/>
    <n v="2"/>
    <n v="7"/>
    <n v="16"/>
    <n v="3"/>
    <n v="27"/>
    <n v="10"/>
    <n v="4"/>
    <n v="3"/>
    <n v="17"/>
    <n v="2"/>
    <n v="1"/>
    <n v="2"/>
    <n v="47"/>
    <n v="19"/>
    <n v="15"/>
    <n v="33"/>
    <n v="40"/>
    <n v="44"/>
    <n v="18"/>
    <n v="49"/>
    <n v="2"/>
    <n v="28"/>
    <n v="23"/>
    <n v="24"/>
    <n v="18"/>
    <n v="38"/>
    <n v="18"/>
    <n v="12"/>
    <n v="8"/>
    <n v="21"/>
    <n v="5"/>
    <n v="43"/>
    <n v="13"/>
    <n v="5"/>
    <n v="22"/>
    <n v="8"/>
    <n v="21"/>
    <n v="19"/>
    <n v="1"/>
    <n v="22"/>
    <n v="29"/>
    <n v="40"/>
    <n v="7"/>
    <n v="13"/>
    <n v="27"/>
    <n v="19"/>
    <n v="10"/>
    <n v="19"/>
    <n v="26"/>
    <n v="27"/>
    <n v="33"/>
  </r>
  <r>
    <n v="7"/>
    <s v="Maule"/>
    <n v="270102014"/>
    <n v="270102"/>
    <s v="Delitos Sexuales"/>
    <s v="Violación De Mayor De 14 Años"/>
    <x v="30"/>
    <x v="30"/>
    <s v="Violación De Mayor De 14 Años"/>
    <n v="476"/>
    <n v="1"/>
    <n v="0"/>
    <n v="0"/>
    <n v="0"/>
    <n v="1"/>
    <n v="0"/>
    <n v="1"/>
    <n v="1"/>
    <n v="0"/>
    <n v="1"/>
    <n v="2"/>
    <n v="1"/>
    <n v="1"/>
    <n v="1"/>
    <n v="0"/>
    <n v="1"/>
    <n v="0"/>
    <n v="0"/>
    <n v="0"/>
    <n v="0"/>
    <n v="0"/>
    <n v="0"/>
    <n v="1"/>
    <n v="1"/>
    <n v="2"/>
    <n v="0"/>
    <n v="1"/>
    <n v="1"/>
    <n v="0"/>
    <n v="1"/>
    <n v="1"/>
    <n v="0"/>
    <n v="1"/>
    <n v="0"/>
    <n v="0"/>
    <n v="1"/>
    <n v="2"/>
    <n v="1"/>
    <n v="0"/>
    <n v="0"/>
    <n v="0"/>
    <n v="0"/>
    <n v="0"/>
    <n v="0"/>
    <n v="1"/>
    <n v="0"/>
    <n v="0"/>
    <n v="0"/>
    <n v="2"/>
    <n v="0"/>
    <n v="0"/>
    <n v="2"/>
    <n v="0"/>
    <n v="0"/>
    <n v="0"/>
    <n v="0"/>
    <n v="1"/>
    <n v="0"/>
    <n v="2"/>
    <n v="1"/>
    <n v="0"/>
    <n v="1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1"/>
    <n v="1"/>
  </r>
  <r>
    <n v="7"/>
    <s v="Maule"/>
    <n v="270102015"/>
    <n v="270102"/>
    <s v="Delitos Sexuales"/>
    <s v="Violación De Menor De 14 Años"/>
    <x v="30"/>
    <x v="30"/>
    <s v="Violación De Menor De 14 Años"/>
    <n v="477"/>
    <n v="3"/>
    <n v="1"/>
    <n v="2"/>
    <n v="2"/>
    <n v="3"/>
    <n v="2"/>
    <n v="0"/>
    <n v="1"/>
    <n v="3"/>
    <n v="1"/>
    <n v="1"/>
    <n v="3"/>
    <n v="3"/>
    <n v="1"/>
    <n v="1"/>
    <n v="2"/>
    <n v="3"/>
    <n v="0"/>
    <n v="0"/>
    <n v="0"/>
    <n v="2"/>
    <n v="0"/>
    <n v="3"/>
    <n v="0"/>
    <n v="3"/>
    <n v="0"/>
    <n v="2"/>
    <n v="3"/>
    <n v="0"/>
    <n v="1"/>
    <n v="0"/>
    <n v="1"/>
    <n v="0"/>
    <n v="1"/>
    <n v="10"/>
    <n v="1"/>
    <n v="1"/>
    <n v="3"/>
    <n v="4"/>
    <n v="0"/>
    <n v="1"/>
    <n v="1"/>
    <n v="2"/>
    <n v="1"/>
    <n v="1"/>
    <n v="1"/>
    <n v="1"/>
    <n v="0"/>
    <n v="9"/>
    <n v="1"/>
    <n v="1"/>
    <n v="1"/>
    <n v="0"/>
    <n v="1"/>
    <n v="0"/>
    <n v="0"/>
    <n v="1"/>
    <n v="0"/>
    <n v="3"/>
    <n v="1"/>
    <n v="0"/>
    <n v="1"/>
    <n v="0"/>
    <n v="0"/>
    <n v="0"/>
    <n v="0"/>
    <n v="0"/>
    <n v="0"/>
    <n v="2"/>
    <n v="0"/>
    <n v="1"/>
    <n v="0"/>
    <n v="0"/>
    <n v="0"/>
    <n v="1"/>
    <n v="0"/>
    <n v="1"/>
    <n v="0"/>
    <n v="0"/>
    <n v="0"/>
    <n v="0"/>
    <n v="1"/>
    <n v="2"/>
    <n v="0"/>
  </r>
  <r>
    <n v="7"/>
    <s v="Maule"/>
    <n v="270105002"/>
    <n v="270105"/>
    <s v="Delitos Contra la Vida, Integridad o Dignidad Personal"/>
    <s v="Aborto Consentido Causales No Reguladas"/>
    <x v="31"/>
    <x v="31"/>
    <s v="Aborto Consentido Causales No Reguladas"/>
    <n v="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7"/>
    <s v="Maule"/>
    <n v="270105003"/>
    <n v="270105"/>
    <s v="Delitos Contra la Vida, Integridad o Dignidad Personal"/>
    <s v="Aborto Sin Consentimiento"/>
    <x v="31"/>
    <x v="31"/>
    <s v="Aborto Sin Consentimiento"/>
    <n v="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5"/>
    <n v="270102"/>
    <s v="Delitos Sexuales"/>
    <s v="Abuso Sexual Calificado c/Introduccion Objetos O Uso Animal"/>
    <x v="31"/>
    <x v="31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</r>
  <r>
    <n v="7"/>
    <s v="Maule"/>
    <n v="270102006"/>
    <n v="270102"/>
    <s v="Delitos Sexuales"/>
    <s v="Abuso Sexual Con Contacto De Menor De 14 Años"/>
    <x v="31"/>
    <x v="31"/>
    <s v="Abuso Sexual Con Contacto De Menor De 14 Años"/>
    <n v="15"/>
    <n v="1"/>
    <n v="1"/>
    <n v="2"/>
    <n v="2"/>
    <n v="0"/>
    <n v="1"/>
    <n v="2"/>
    <n v="1"/>
    <n v="1"/>
    <n v="0"/>
    <n v="5"/>
    <n v="1"/>
    <n v="0"/>
    <n v="1"/>
    <n v="1"/>
    <n v="3"/>
    <n v="1"/>
    <n v="5"/>
    <n v="0"/>
    <n v="1"/>
    <n v="4"/>
    <n v="0"/>
    <n v="4"/>
    <n v="1"/>
    <n v="2"/>
    <n v="4"/>
    <n v="0"/>
    <n v="2"/>
    <n v="0"/>
    <n v="1"/>
    <n v="1"/>
    <n v="4"/>
    <n v="2"/>
    <n v="0"/>
    <n v="2"/>
    <n v="1"/>
    <n v="1"/>
    <n v="2"/>
    <n v="0"/>
    <n v="3"/>
    <n v="0"/>
    <n v="1"/>
    <n v="3"/>
    <n v="4"/>
    <n v="1"/>
    <n v="1"/>
    <n v="0"/>
    <n v="3"/>
    <n v="4"/>
    <n v="2"/>
    <n v="0"/>
    <n v="1"/>
    <n v="6"/>
    <n v="0"/>
    <n v="1"/>
    <n v="2"/>
    <n v="5"/>
    <n v="2"/>
    <n v="6"/>
    <n v="3"/>
    <n v="0"/>
    <n v="4"/>
    <n v="0"/>
    <n v="5"/>
    <n v="0"/>
    <n v="3"/>
    <n v="2"/>
    <n v="2"/>
    <n v="1"/>
    <n v="4"/>
    <n v="2"/>
    <n v="1"/>
    <n v="3"/>
    <n v="0"/>
    <n v="1"/>
    <n v="3"/>
    <n v="2"/>
    <n v="1"/>
    <n v="1"/>
    <n v="2"/>
    <n v="3"/>
    <n v="2"/>
    <n v="4"/>
    <n v="1"/>
  </r>
  <r>
    <n v="7"/>
    <s v="Maule"/>
    <n v="270102007"/>
    <n v="270102"/>
    <s v="Delitos Sexuales"/>
    <s v="Abuso Sexual De 14 Años A Menor De 18 Años Con Circunstancia Estupro"/>
    <x v="31"/>
    <x v="31"/>
    <s v="Abuso Sexual De 14 Años A Menor De 18 Años Con Circunstancia Estupro"/>
    <n v="16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7"/>
    <s v="Maule"/>
    <n v="270102008"/>
    <n v="270102"/>
    <s v="Delitos Sexuales"/>
    <s v="Abuso Sexual De Mayor De 14 (Con Circunstancias De Violación)"/>
    <x v="31"/>
    <x v="31"/>
    <s v="Abuso Sexual De Mayor De 14 (Con Circunstancias De Violación)"/>
    <n v="17"/>
    <n v="0"/>
    <n v="1"/>
    <n v="1"/>
    <n v="0"/>
    <n v="0"/>
    <n v="1"/>
    <n v="0"/>
    <n v="1"/>
    <n v="1"/>
    <n v="0"/>
    <n v="1"/>
    <n v="0"/>
    <n v="0"/>
    <n v="1"/>
    <n v="0"/>
    <n v="0"/>
    <n v="0"/>
    <n v="2"/>
    <n v="0"/>
    <n v="1"/>
    <n v="1"/>
    <n v="1"/>
    <n v="1"/>
    <n v="0"/>
    <n v="0"/>
    <n v="1"/>
    <n v="0"/>
    <n v="0"/>
    <n v="0"/>
    <n v="0"/>
    <n v="0"/>
    <n v="3"/>
    <n v="1"/>
    <n v="0"/>
    <n v="2"/>
    <n v="0"/>
    <n v="1"/>
    <n v="0"/>
    <n v="0"/>
    <n v="0"/>
    <n v="0"/>
    <n v="1"/>
    <n v="1"/>
    <n v="1"/>
    <n v="0"/>
    <n v="0"/>
    <n v="1"/>
    <n v="1"/>
    <n v="0"/>
    <n v="0"/>
    <n v="0"/>
    <n v="3"/>
    <n v="0"/>
    <n v="2"/>
    <n v="0"/>
    <n v="0"/>
    <n v="0"/>
    <n v="2"/>
    <n v="0"/>
    <n v="1"/>
    <n v="1"/>
    <n v="1"/>
    <n v="0"/>
    <n v="1"/>
    <n v="0"/>
    <n v="0"/>
    <n v="0"/>
    <n v="1"/>
    <n v="0"/>
    <n v="1"/>
    <n v="0"/>
    <n v="0"/>
    <n v="0"/>
    <n v="1"/>
    <n v="0"/>
    <n v="2"/>
    <n v="0"/>
    <n v="3"/>
    <n v="2"/>
    <n v="0"/>
    <n v="1"/>
    <n v="0"/>
    <n v="1"/>
    <n v="1"/>
  </r>
  <r>
    <n v="7"/>
    <s v="Maule"/>
    <n v="270102009"/>
    <n v="270102"/>
    <s v="Delitos Sexuales"/>
    <s v="Abuso Sexual Mayor 14 /Sorpresa Sin Consentimiento"/>
    <x v="31"/>
    <x v="3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</r>
  <r>
    <n v="7"/>
    <s v="Maule"/>
    <n v="270102010"/>
    <n v="270102"/>
    <s v="Delitos Sexuales"/>
    <s v="Abuso Sexual Sin Contacto"/>
    <x v="31"/>
    <x v="31"/>
    <s v="Abuso Sexual Sin Contacto"/>
    <n v="19"/>
    <n v="1"/>
    <n v="1"/>
    <n v="1"/>
    <n v="1"/>
    <n v="0"/>
    <n v="1"/>
    <n v="0"/>
    <n v="0"/>
    <n v="0"/>
    <n v="0"/>
    <n v="1"/>
    <n v="0"/>
    <n v="3"/>
    <n v="0"/>
    <n v="0"/>
    <n v="0"/>
    <n v="0"/>
    <n v="1"/>
    <n v="0"/>
    <n v="1"/>
    <n v="0"/>
    <n v="1"/>
    <n v="1"/>
    <n v="0"/>
    <n v="0"/>
    <n v="0"/>
    <n v="1"/>
    <n v="0"/>
    <n v="0"/>
    <n v="0"/>
    <n v="0"/>
    <n v="0"/>
    <n v="1"/>
    <n v="0"/>
    <n v="0"/>
    <n v="0"/>
    <n v="0"/>
    <n v="2"/>
    <n v="1"/>
    <n v="0"/>
    <n v="1"/>
    <n v="0"/>
    <n v="0"/>
    <n v="0"/>
    <n v="0"/>
    <n v="0"/>
    <n v="0"/>
    <n v="1"/>
    <n v="0"/>
    <n v="1"/>
    <n v="0"/>
    <n v="1"/>
    <n v="1"/>
    <n v="0"/>
    <n v="0"/>
    <n v="0"/>
    <n v="0"/>
    <n v="0"/>
    <n v="2"/>
    <n v="0"/>
    <n v="0"/>
    <n v="0"/>
    <n v="1"/>
    <n v="0"/>
    <n v="0"/>
    <n v="0"/>
    <n v="2"/>
    <n v="0"/>
    <n v="0"/>
    <n v="1"/>
    <n v="0"/>
    <n v="1"/>
    <n v="1"/>
    <n v="0"/>
    <n v="0"/>
    <n v="0"/>
    <n v="0"/>
    <n v="0"/>
    <n v="0"/>
    <n v="2"/>
    <n v="2"/>
    <n v="0"/>
    <n v="0"/>
    <n v="2"/>
  </r>
  <r>
    <n v="7"/>
    <s v="Maule"/>
    <n v="270102001"/>
    <n v="270102"/>
    <s v="Delitos Sexuales"/>
    <s v="Estupro"/>
    <x v="31"/>
    <x v="31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3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3"/>
    <n v="0"/>
  </r>
  <r>
    <n v="7"/>
    <s v="Maule"/>
    <n v="270103002"/>
    <n v="270103"/>
    <s v="Delitos Violentos"/>
    <s v="Femicidio Intimo"/>
    <x v="31"/>
    <x v="31"/>
    <s v="Femicidio Intimo"/>
    <n v="20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4001"/>
    <n v="270104"/>
    <s v="Delitos Contra el Estado Civil y la Familia"/>
    <s v="Maltrato Habitual (Violencia Intrafamiliar)"/>
    <x v="31"/>
    <x v="31"/>
    <s v="Maltrato Habitual (Violencia Intrafamiliar)"/>
    <n v="298"/>
    <n v="1"/>
    <n v="6"/>
    <n v="0"/>
    <n v="0"/>
    <n v="0"/>
    <n v="1"/>
    <n v="1"/>
    <n v="0"/>
    <n v="1"/>
    <n v="4"/>
    <n v="3"/>
    <n v="1"/>
    <n v="1"/>
    <n v="5"/>
    <n v="1"/>
    <n v="0"/>
    <n v="1"/>
    <n v="2"/>
    <n v="7"/>
    <n v="1"/>
    <n v="2"/>
    <n v="0"/>
    <n v="0"/>
    <n v="2"/>
    <n v="0"/>
    <n v="1"/>
    <n v="0"/>
    <n v="0"/>
    <n v="1"/>
    <n v="1"/>
    <n v="0"/>
    <n v="1"/>
    <n v="3"/>
    <n v="0"/>
    <n v="1"/>
    <n v="2"/>
    <n v="0"/>
    <n v="1"/>
    <n v="2"/>
    <n v="0"/>
    <n v="0"/>
    <n v="0"/>
    <n v="1"/>
    <n v="2"/>
    <n v="0"/>
    <n v="0"/>
    <n v="0"/>
    <n v="0"/>
    <n v="0"/>
    <n v="0"/>
    <n v="2"/>
    <n v="0"/>
    <n v="0"/>
    <n v="1"/>
    <n v="0"/>
    <n v="1"/>
    <n v="1"/>
    <n v="5"/>
    <n v="1"/>
    <n v="0"/>
    <n v="3"/>
    <n v="1"/>
    <n v="0"/>
    <n v="3"/>
    <n v="1"/>
    <n v="1"/>
    <n v="1"/>
    <n v="1"/>
    <n v="0"/>
    <n v="1"/>
    <n v="2"/>
    <n v="4"/>
    <n v="0"/>
    <n v="0"/>
    <n v="1"/>
    <n v="0"/>
    <n v="2"/>
    <n v="1"/>
    <n v="1"/>
    <n v="0"/>
    <n v="0"/>
    <n v="0"/>
    <n v="1"/>
    <n v="2"/>
  </r>
  <r>
    <n v="7"/>
    <s v="Maule"/>
    <n v="270102014"/>
    <n v="270102"/>
    <s v="Delitos Sexuales"/>
    <s v="Violación De Mayor De 14 Años"/>
    <x v="31"/>
    <x v="31"/>
    <s v="Violación De Mayor De 14 Años"/>
    <n v="476"/>
    <n v="1"/>
    <n v="1"/>
    <n v="1"/>
    <n v="1"/>
    <n v="1"/>
    <n v="0"/>
    <n v="0"/>
    <n v="1"/>
    <n v="1"/>
    <n v="2"/>
    <n v="0"/>
    <n v="0"/>
    <n v="3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4"/>
    <n v="1"/>
    <n v="1"/>
    <n v="1"/>
    <n v="0"/>
    <n v="1"/>
    <n v="1"/>
    <n v="1"/>
    <n v="1"/>
    <n v="0"/>
    <n v="0"/>
    <n v="0"/>
    <n v="1"/>
    <n v="0"/>
    <n v="1"/>
    <n v="2"/>
    <n v="0"/>
    <n v="0"/>
    <n v="2"/>
    <n v="0"/>
    <n v="3"/>
    <n v="0"/>
    <n v="1"/>
    <n v="1"/>
    <n v="1"/>
    <n v="2"/>
    <n v="2"/>
    <n v="3"/>
    <n v="0"/>
    <n v="3"/>
    <n v="0"/>
    <n v="4"/>
    <n v="3"/>
    <n v="1"/>
    <n v="1"/>
    <n v="0"/>
    <n v="0"/>
    <n v="0"/>
    <n v="1"/>
    <n v="2"/>
    <n v="1"/>
    <n v="0"/>
    <n v="0"/>
    <n v="1"/>
    <n v="3"/>
    <n v="0"/>
    <n v="1"/>
    <n v="1"/>
    <n v="0"/>
    <n v="5"/>
    <n v="3"/>
    <n v="3"/>
    <n v="2"/>
  </r>
  <r>
    <n v="7"/>
    <s v="Maule"/>
    <n v="270102015"/>
    <n v="270102"/>
    <s v="Delitos Sexuales"/>
    <s v="Violación De Menor De 14 Años"/>
    <x v="31"/>
    <x v="31"/>
    <s v="Violación De Menor De 14 Años"/>
    <n v="477"/>
    <n v="2"/>
    <n v="1"/>
    <n v="1"/>
    <n v="2"/>
    <n v="0"/>
    <n v="1"/>
    <n v="0"/>
    <n v="0"/>
    <n v="1"/>
    <n v="4"/>
    <n v="2"/>
    <n v="0"/>
    <n v="2"/>
    <n v="1"/>
    <n v="0"/>
    <n v="1"/>
    <n v="1"/>
    <n v="3"/>
    <n v="1"/>
    <n v="1"/>
    <n v="0"/>
    <n v="0"/>
    <n v="3"/>
    <n v="0"/>
    <n v="0"/>
    <n v="3"/>
    <n v="1"/>
    <n v="0"/>
    <n v="0"/>
    <n v="0"/>
    <n v="0"/>
    <n v="5"/>
    <n v="2"/>
    <n v="1"/>
    <n v="1"/>
    <n v="0"/>
    <n v="1"/>
    <n v="3"/>
    <n v="0"/>
    <n v="2"/>
    <n v="1"/>
    <n v="1"/>
    <n v="1"/>
    <n v="1"/>
    <n v="2"/>
    <n v="0"/>
    <n v="1"/>
    <n v="2"/>
    <n v="2"/>
    <n v="0"/>
    <n v="0"/>
    <n v="3"/>
    <n v="2"/>
    <n v="0"/>
    <n v="1"/>
    <n v="1"/>
    <n v="1"/>
    <n v="0"/>
    <n v="2"/>
    <n v="2"/>
    <n v="0"/>
    <n v="0"/>
    <n v="0"/>
    <n v="3"/>
    <n v="0"/>
    <n v="1"/>
    <n v="1"/>
    <n v="0"/>
    <n v="0"/>
    <n v="0"/>
    <n v="1"/>
    <n v="0"/>
    <n v="3"/>
    <n v="0"/>
    <n v="0"/>
    <n v="1"/>
    <n v="1"/>
    <n v="0"/>
    <n v="1"/>
    <n v="1"/>
    <n v="2"/>
    <n v="0"/>
    <n v="1"/>
    <n v="2"/>
  </r>
  <r>
    <n v="7"/>
    <s v="Maule"/>
    <n v="270105001"/>
    <n v="270105"/>
    <s v="Delitos Contra la Vida, Integridad o Dignidad Personal"/>
    <s v="Aborto Cometido Por Facultativo Por Causales No Reguladas"/>
    <x v="32"/>
    <x v="32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5"/>
    <n v="270102"/>
    <s v="Delitos Sexuales"/>
    <s v="Abuso Sexual Calificado c/Introduccion Objetos O Uso Animal"/>
    <x v="32"/>
    <x v="32"/>
    <s v="Abuso Sexual Calificado c/Introduccion Objetos O Uso Animal"/>
    <n v="1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6"/>
    <n v="270102"/>
    <s v="Delitos Sexuales"/>
    <s v="Abuso Sexual Con Contacto De Menor De 14 Años"/>
    <x v="32"/>
    <x v="32"/>
    <s v="Abuso Sexual Con Contacto De Menor De 14 Años"/>
    <n v="15"/>
    <n v="0"/>
    <n v="0"/>
    <n v="2"/>
    <n v="0"/>
    <n v="1"/>
    <n v="0"/>
    <n v="0"/>
    <n v="0"/>
    <n v="1"/>
    <n v="0"/>
    <n v="0"/>
    <n v="1"/>
    <n v="1"/>
    <n v="1"/>
    <n v="0"/>
    <n v="0"/>
    <n v="0"/>
    <n v="1"/>
    <n v="0"/>
    <n v="2"/>
    <n v="0"/>
    <n v="0"/>
    <n v="0"/>
    <n v="0"/>
    <n v="2"/>
    <n v="1"/>
    <n v="1"/>
    <n v="4"/>
    <n v="0"/>
    <n v="0"/>
    <n v="0"/>
    <n v="0"/>
    <n v="0"/>
    <n v="0"/>
    <n v="1"/>
    <n v="1"/>
    <n v="0"/>
    <n v="0"/>
    <n v="0"/>
    <n v="1"/>
    <n v="1"/>
    <n v="0"/>
    <n v="2"/>
    <n v="3"/>
    <n v="1"/>
    <n v="0"/>
    <n v="0"/>
    <n v="2"/>
    <n v="0"/>
    <n v="0"/>
    <n v="0"/>
    <n v="1"/>
    <n v="0"/>
    <n v="1"/>
    <n v="0"/>
    <n v="1"/>
    <n v="1"/>
    <n v="2"/>
    <n v="0"/>
    <n v="0"/>
    <n v="0"/>
    <n v="0"/>
    <n v="0"/>
    <n v="0"/>
    <n v="1"/>
    <n v="0"/>
    <n v="1"/>
    <n v="2"/>
    <n v="1"/>
    <n v="2"/>
    <n v="1"/>
    <n v="0"/>
    <n v="2"/>
    <n v="0"/>
    <n v="0"/>
    <n v="0"/>
    <n v="0"/>
    <n v="0"/>
    <n v="0"/>
    <n v="0"/>
    <n v="0"/>
    <n v="0"/>
    <n v="0"/>
    <n v="0"/>
  </r>
  <r>
    <n v="7"/>
    <s v="Maule"/>
    <n v="270102007"/>
    <n v="270102"/>
    <s v="Delitos Sexuales"/>
    <s v="Abuso Sexual De 14 Años A Menor De 18 Años Con Circunstancia Estupro"/>
    <x v="32"/>
    <x v="32"/>
    <s v="Abuso Sexual De 14 Años A Menor De 18 Años Con Circunstancia Estupro"/>
    <n v="1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1"/>
    <n v="0"/>
    <n v="0"/>
    <n v="0"/>
    <n v="0"/>
  </r>
  <r>
    <n v="7"/>
    <s v="Maule"/>
    <n v="270102008"/>
    <n v="270102"/>
    <s v="Delitos Sexuales"/>
    <s v="Abuso Sexual De Mayor De 14 (Con Circunstancias De Violación)"/>
    <x v="32"/>
    <x v="32"/>
    <s v="Abuso Sexual De Mayor De 14 (Con Circunstancias De Violación)"/>
    <n v="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7"/>
    <s v="Maule"/>
    <n v="270102010"/>
    <n v="270102"/>
    <s v="Delitos Sexuales"/>
    <s v="Abuso Sexual Sin Contacto"/>
    <x v="32"/>
    <x v="32"/>
    <s v="Abuso Sexual Sin Contacto"/>
    <n v="19"/>
    <n v="1"/>
    <n v="0"/>
    <n v="1"/>
    <n v="0"/>
    <n v="3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2"/>
    <n v="0"/>
    <n v="1"/>
    <n v="0"/>
    <n v="1"/>
    <n v="0"/>
    <n v="0"/>
    <n v="0"/>
    <n v="0"/>
    <n v="1"/>
    <n v="1"/>
    <n v="1"/>
    <n v="0"/>
    <n v="0"/>
    <n v="1"/>
    <n v="0"/>
    <n v="0"/>
    <n v="0"/>
    <n v="0"/>
    <n v="0"/>
    <n v="1"/>
    <n v="1"/>
    <n v="0"/>
    <n v="0"/>
    <n v="0"/>
    <n v="2"/>
    <n v="2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n v="7"/>
    <s v="Maule"/>
    <n v="270102001"/>
    <n v="270102"/>
    <s v="Delitos Sexuales"/>
    <s v="Estupro"/>
    <x v="32"/>
    <x v="32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3002"/>
    <n v="270103"/>
    <s v="Delitos Violentos"/>
    <s v="Femicidio Intimo"/>
    <x v="32"/>
    <x v="32"/>
    <s v="Femicidio Intimo"/>
    <n v="20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4001"/>
    <n v="270104"/>
    <s v="Delitos Contra el Estado Civil y la Familia"/>
    <s v="Maltrato Habitual (Violencia Intrafamiliar)"/>
    <x v="32"/>
    <x v="32"/>
    <s v="Maltrato Habitual (Violencia Intrafamiliar)"/>
    <n v="298"/>
    <n v="0"/>
    <n v="2"/>
    <n v="1"/>
    <n v="2"/>
    <n v="1"/>
    <n v="0"/>
    <n v="0"/>
    <n v="1"/>
    <n v="2"/>
    <n v="0"/>
    <n v="1"/>
    <n v="1"/>
    <n v="1"/>
    <n v="0"/>
    <n v="0"/>
    <n v="2"/>
    <n v="0"/>
    <n v="0"/>
    <n v="1"/>
    <n v="0"/>
    <n v="0"/>
    <n v="0"/>
    <n v="0"/>
    <n v="1"/>
    <n v="1"/>
    <n v="0"/>
    <n v="0"/>
    <n v="1"/>
    <n v="0"/>
    <n v="0"/>
    <n v="3"/>
    <n v="0"/>
    <n v="0"/>
    <n v="2"/>
    <n v="1"/>
    <n v="0"/>
    <n v="1"/>
    <n v="0"/>
    <n v="0"/>
    <n v="1"/>
    <n v="0"/>
    <n v="1"/>
    <n v="0"/>
    <n v="2"/>
    <n v="2"/>
    <n v="0"/>
    <n v="0"/>
    <n v="0"/>
    <n v="0"/>
    <n v="2"/>
    <n v="1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7"/>
    <s v="Maule"/>
    <n v="270102014"/>
    <n v="270102"/>
    <s v="Delitos Sexuales"/>
    <s v="Violación De Mayor De 14 Años"/>
    <x v="32"/>
    <x v="32"/>
    <s v="Violación De Mayor De 14 Años"/>
    <n v="47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15"/>
    <n v="270102"/>
    <s v="Delitos Sexuales"/>
    <s v="Violación De Menor De 14 Años"/>
    <x v="32"/>
    <x v="32"/>
    <s v="Violación De Menor De 14 Años"/>
    <n v="477"/>
    <n v="0"/>
    <n v="0"/>
    <n v="1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0"/>
    <n v="1"/>
    <n v="0"/>
    <n v="0"/>
    <n v="1"/>
    <n v="2"/>
    <n v="0"/>
    <n v="0"/>
    <n v="0"/>
    <n v="1"/>
    <n v="0"/>
    <n v="0"/>
    <n v="0"/>
    <n v="1"/>
    <n v="0"/>
    <n v="1"/>
    <n v="0"/>
    <n v="1"/>
    <n v="0"/>
    <n v="1"/>
    <n v="0"/>
    <n v="0"/>
    <n v="0"/>
    <n v="0"/>
    <n v="0"/>
    <n v="0"/>
    <n v="0"/>
    <n v="1"/>
    <n v="1"/>
    <n v="0"/>
    <n v="2"/>
    <n v="2"/>
    <n v="0"/>
    <n v="0"/>
    <n v="0"/>
    <n v="1"/>
    <n v="0"/>
    <n v="0"/>
    <n v="0"/>
    <n v="0"/>
    <n v="0"/>
    <n v="0"/>
    <n v="0"/>
    <n v="0"/>
    <n v="0"/>
    <n v="0"/>
    <n v="0"/>
  </r>
  <r>
    <n v="7"/>
    <s v="Maule"/>
    <n v="270105002"/>
    <n v="270105"/>
    <s v="Delitos Contra la Vida, Integridad o Dignidad Personal"/>
    <s v="Aborto Consentido Causales No Reguladas"/>
    <x v="33"/>
    <x v="33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n v="7"/>
    <s v="Maule"/>
    <n v="270102003"/>
    <n v="270102"/>
    <s v="Delitos Sexuales"/>
    <s v="Abuso Sexual (Sólo Crimen)"/>
    <x v="33"/>
    <x v="33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6"/>
    <n v="270102"/>
    <s v="Delitos Sexuales"/>
    <s v="Abuso Sexual Con Contacto De Menor De 14 Años"/>
    <x v="33"/>
    <x v="33"/>
    <s v="Abuso Sexual Con Contacto De Menor De 14 Años"/>
    <n v="15"/>
    <n v="1"/>
    <n v="0"/>
    <n v="0"/>
    <n v="0"/>
    <n v="1"/>
    <n v="2"/>
    <n v="0"/>
    <n v="0"/>
    <n v="0"/>
    <n v="1"/>
    <n v="0"/>
    <n v="1"/>
    <n v="0"/>
    <n v="0"/>
    <n v="0"/>
    <n v="4"/>
    <n v="1"/>
    <n v="0"/>
    <n v="1"/>
    <n v="1"/>
    <n v="0"/>
    <n v="1"/>
    <n v="0"/>
    <n v="2"/>
    <n v="0"/>
    <n v="0"/>
    <n v="2"/>
    <n v="0"/>
    <n v="0"/>
    <n v="0"/>
    <n v="1"/>
    <n v="1"/>
    <n v="0"/>
    <n v="0"/>
    <n v="0"/>
    <n v="1"/>
    <n v="1"/>
    <n v="0"/>
    <n v="1"/>
    <n v="0"/>
    <n v="0"/>
    <n v="0"/>
    <n v="1"/>
    <n v="0"/>
    <n v="0"/>
    <n v="0"/>
    <n v="2"/>
    <n v="1"/>
    <n v="1"/>
    <n v="0"/>
    <n v="0"/>
    <n v="1"/>
    <n v="1"/>
    <n v="1"/>
    <n v="0"/>
    <n v="2"/>
    <n v="1"/>
    <n v="0"/>
    <n v="0"/>
    <n v="4"/>
    <n v="0"/>
    <n v="0"/>
    <n v="0"/>
    <n v="0"/>
    <n v="2"/>
    <n v="0"/>
    <n v="0"/>
    <n v="0"/>
    <n v="1"/>
    <n v="1"/>
    <n v="1"/>
    <n v="0"/>
    <n v="0"/>
    <n v="2"/>
    <n v="3"/>
    <n v="2"/>
    <n v="1"/>
    <n v="0"/>
    <n v="2"/>
    <n v="1"/>
    <n v="0"/>
    <n v="1"/>
    <n v="4"/>
    <n v="0"/>
  </r>
  <r>
    <n v="7"/>
    <s v="Maule"/>
    <n v="270102007"/>
    <n v="270102"/>
    <s v="Delitos Sexuales"/>
    <s v="Abuso Sexual De 14 Años A Menor De 18 Años Con Circunstancia Estupro"/>
    <x v="33"/>
    <x v="33"/>
    <s v="Abuso Sexual De 14 Años A Menor De 18 Años Con Circunstancia Estupro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n v="7"/>
    <s v="Maule"/>
    <n v="270102008"/>
    <n v="270102"/>
    <s v="Delitos Sexuales"/>
    <s v="Abuso Sexual De Mayor De 14 (Con Circunstancias De Violación)"/>
    <x v="33"/>
    <x v="33"/>
    <s v="Abuso Sexual De Mayor De 14 (Con Circunstancias De Violación)"/>
    <n v="17"/>
    <n v="0"/>
    <n v="1"/>
    <n v="1"/>
    <n v="0"/>
    <n v="0"/>
    <n v="0"/>
    <n v="1"/>
    <n v="0"/>
    <n v="1"/>
    <n v="0"/>
    <n v="0"/>
    <n v="0"/>
    <n v="1"/>
    <n v="1"/>
    <n v="0"/>
    <n v="0"/>
    <n v="0"/>
    <n v="0"/>
    <n v="3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0"/>
    <n v="0"/>
    <n v="2"/>
    <n v="2"/>
    <n v="0"/>
    <n v="0"/>
    <n v="1"/>
    <n v="0"/>
    <n v="1"/>
    <n v="0"/>
    <n v="0"/>
    <n v="0"/>
    <n v="0"/>
    <n v="1"/>
    <n v="1"/>
    <n v="0"/>
    <n v="0"/>
    <n v="0"/>
    <n v="2"/>
    <n v="2"/>
    <n v="0"/>
    <n v="2"/>
    <n v="0"/>
    <n v="2"/>
    <n v="0"/>
    <n v="1"/>
  </r>
  <r>
    <n v="7"/>
    <s v="Maule"/>
    <n v="270102010"/>
    <n v="270102"/>
    <s v="Delitos Sexuales"/>
    <s v="Abuso Sexual Sin Contacto"/>
    <x v="33"/>
    <x v="33"/>
    <s v="Abuso Sexual Sin Contacto"/>
    <n v="19"/>
    <n v="0"/>
    <n v="1"/>
    <n v="0"/>
    <n v="0"/>
    <n v="0"/>
    <n v="2"/>
    <n v="0"/>
    <n v="0"/>
    <n v="0"/>
    <n v="0"/>
    <n v="0"/>
    <n v="0"/>
    <n v="0"/>
    <n v="0"/>
    <n v="0"/>
    <n v="2"/>
    <n v="2"/>
    <n v="1"/>
    <n v="0"/>
    <n v="2"/>
    <n v="0"/>
    <n v="1"/>
    <n v="0"/>
    <n v="1"/>
    <n v="0"/>
    <n v="0"/>
    <n v="2"/>
    <n v="1"/>
    <n v="1"/>
    <n v="0"/>
    <n v="1"/>
    <n v="1"/>
    <n v="0"/>
    <n v="1"/>
    <n v="0"/>
    <n v="1"/>
    <n v="0"/>
    <n v="0"/>
    <n v="0"/>
    <n v="0"/>
    <n v="0"/>
    <n v="0"/>
    <n v="0"/>
    <n v="1"/>
    <n v="0"/>
    <n v="0"/>
    <n v="5"/>
    <n v="0"/>
    <n v="1"/>
    <n v="3"/>
    <n v="0"/>
    <n v="0"/>
    <n v="1"/>
    <n v="0"/>
    <n v="0"/>
    <n v="0"/>
    <n v="0"/>
    <n v="0"/>
    <n v="0"/>
    <n v="0"/>
    <n v="0"/>
    <n v="1"/>
    <n v="0"/>
    <n v="0"/>
    <n v="1"/>
    <n v="1"/>
    <n v="3"/>
    <n v="0"/>
    <n v="1"/>
    <n v="0"/>
    <n v="0"/>
    <n v="0"/>
    <n v="0"/>
    <n v="0"/>
    <n v="1"/>
    <n v="1"/>
    <n v="0"/>
    <n v="0"/>
    <n v="0"/>
    <n v="0"/>
    <n v="0"/>
    <n v="0"/>
    <n v="0"/>
    <n v="0"/>
  </r>
  <r>
    <n v="7"/>
    <s v="Maule"/>
    <n v="270102016"/>
    <n v="270102"/>
    <s v="Delitos Sexuales"/>
    <s v="Acoso Sexual Lugares Públicos /Libre Acceso Público"/>
    <x v="33"/>
    <x v="33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7"/>
    <s v="Maule"/>
    <n v="270102001"/>
    <n v="270102"/>
    <s v="Delitos Sexuales"/>
    <s v="Estupro"/>
    <x v="33"/>
    <x v="33"/>
    <s v="Estupro"/>
    <n v="176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1"/>
    <n v="1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</r>
  <r>
    <n v="7"/>
    <s v="Maule"/>
    <n v="270103002"/>
    <n v="270103"/>
    <s v="Delitos Violentos"/>
    <s v="Femicidio Intimo"/>
    <x v="33"/>
    <x v="33"/>
    <s v="Femicidio Intimo"/>
    <n v="20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4001"/>
    <n v="270104"/>
    <s v="Delitos Contra el Estado Civil y la Familia"/>
    <s v="Maltrato Habitual (Violencia Intrafamiliar)"/>
    <x v="33"/>
    <x v="33"/>
    <s v="Maltrato Habitual (Violencia Intrafamiliar)"/>
    <n v="298"/>
    <n v="1"/>
    <n v="0"/>
    <n v="1"/>
    <n v="1"/>
    <n v="0"/>
    <n v="0"/>
    <n v="1"/>
    <n v="0"/>
    <n v="0"/>
    <n v="0"/>
    <n v="1"/>
    <n v="0"/>
    <n v="1"/>
    <n v="1"/>
    <n v="0"/>
    <n v="1"/>
    <n v="0"/>
    <n v="1"/>
    <n v="0"/>
    <n v="2"/>
    <n v="2"/>
    <n v="1"/>
    <n v="1"/>
    <n v="0"/>
    <n v="0"/>
    <n v="1"/>
    <n v="0"/>
    <n v="1"/>
    <n v="0"/>
    <n v="0"/>
    <n v="0"/>
    <n v="0"/>
    <n v="1"/>
    <n v="0"/>
    <n v="1"/>
    <n v="0"/>
    <n v="3"/>
    <n v="1"/>
    <n v="0"/>
    <n v="0"/>
    <n v="1"/>
    <n v="0"/>
    <n v="4"/>
    <n v="0"/>
    <n v="3"/>
    <n v="2"/>
    <n v="0"/>
    <n v="2"/>
    <n v="3"/>
    <n v="0"/>
    <n v="0"/>
    <n v="2"/>
    <n v="0"/>
    <n v="1"/>
    <n v="0"/>
    <n v="1"/>
    <n v="0"/>
    <n v="1"/>
    <n v="1"/>
    <n v="0"/>
    <n v="1"/>
    <n v="1"/>
    <n v="2"/>
    <n v="1"/>
    <n v="0"/>
    <n v="0"/>
    <n v="0"/>
    <n v="0"/>
    <n v="0"/>
    <n v="0"/>
    <n v="0"/>
    <n v="0"/>
    <n v="0"/>
    <n v="0"/>
    <n v="0"/>
    <n v="0"/>
    <n v="1"/>
    <n v="1"/>
    <n v="2"/>
    <n v="4"/>
    <n v="0"/>
    <n v="0"/>
    <n v="0"/>
    <n v="0"/>
  </r>
  <r>
    <n v="7"/>
    <s v="Maule"/>
    <n v="270102014"/>
    <n v="270102"/>
    <s v="Delitos Sexuales"/>
    <s v="Violación De Mayor De 14 Años"/>
    <x v="33"/>
    <x v="33"/>
    <s v="Violación De Mayor De 14 Años"/>
    <n v="476"/>
    <n v="1"/>
    <n v="1"/>
    <n v="0"/>
    <n v="0"/>
    <n v="0"/>
    <n v="1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1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1"/>
    <n v="1"/>
    <n v="1"/>
    <n v="0"/>
    <n v="0"/>
    <n v="0"/>
    <n v="0"/>
    <n v="0"/>
  </r>
  <r>
    <n v="7"/>
    <s v="Maule"/>
    <n v="270102015"/>
    <n v="270102"/>
    <s v="Delitos Sexuales"/>
    <s v="Violación De Menor De 14 Años"/>
    <x v="33"/>
    <x v="33"/>
    <s v="Violación De Menor De 14 Años"/>
    <n v="477"/>
    <n v="1"/>
    <n v="0"/>
    <n v="0"/>
    <n v="0"/>
    <n v="1"/>
    <n v="0"/>
    <n v="0"/>
    <n v="0"/>
    <n v="2"/>
    <n v="0"/>
    <n v="0"/>
    <n v="0"/>
    <n v="0"/>
    <n v="0"/>
    <n v="0"/>
    <n v="0"/>
    <n v="0"/>
    <n v="1"/>
    <n v="1"/>
    <n v="0"/>
    <n v="2"/>
    <n v="1"/>
    <n v="0"/>
    <n v="1"/>
    <n v="0"/>
    <n v="0"/>
    <n v="0"/>
    <n v="1"/>
    <n v="1"/>
    <n v="0"/>
    <n v="1"/>
    <n v="2"/>
    <n v="0"/>
    <n v="1"/>
    <n v="0"/>
    <n v="0"/>
    <n v="1"/>
    <n v="0"/>
    <n v="1"/>
    <n v="1"/>
    <n v="0"/>
    <n v="1"/>
    <n v="0"/>
    <n v="0"/>
    <n v="1"/>
    <n v="1"/>
    <n v="0"/>
    <n v="0"/>
    <n v="0"/>
    <n v="1"/>
    <n v="2"/>
    <n v="1"/>
    <n v="2"/>
    <n v="0"/>
    <n v="1"/>
    <n v="0"/>
    <n v="0"/>
    <n v="0"/>
    <n v="1"/>
    <n v="0"/>
    <n v="0"/>
    <n v="0"/>
    <n v="1"/>
    <n v="0"/>
    <n v="0"/>
    <n v="0"/>
    <n v="1"/>
    <n v="2"/>
    <n v="1"/>
    <n v="2"/>
    <n v="2"/>
    <n v="1"/>
    <n v="1"/>
    <n v="0"/>
    <n v="2"/>
    <n v="1"/>
    <n v="0"/>
    <n v="0"/>
    <n v="0"/>
    <n v="1"/>
    <n v="0"/>
    <n v="1"/>
    <n v="2"/>
    <n v="0"/>
  </r>
  <r>
    <n v="7"/>
    <s v="Maule"/>
    <n v="270105001"/>
    <n v="270105"/>
    <s v="Delitos Contra la Vida, Integridad o Dignidad Personal"/>
    <s v="Aborto Cometido Por Facultativo Por Causales No Reguladas"/>
    <x v="34"/>
    <x v="34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5002"/>
    <n v="270105"/>
    <s v="Delitos Contra la Vida, Integridad o Dignidad Personal"/>
    <s v="Aborto Consentido Causales No Reguladas"/>
    <x v="34"/>
    <x v="34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6"/>
    <n v="270102"/>
    <s v="Delitos Sexuales"/>
    <s v="Abuso Sexual Con Contacto De Menor De 14 Años"/>
    <x v="34"/>
    <x v="34"/>
    <s v="Abuso Sexual Con Contacto De Menor De 14 Años"/>
    <n v="15"/>
    <n v="0"/>
    <n v="3"/>
    <n v="1"/>
    <n v="1"/>
    <n v="0"/>
    <n v="0"/>
    <n v="0"/>
    <n v="1"/>
    <n v="2"/>
    <n v="0"/>
    <n v="2"/>
    <n v="2"/>
    <n v="1"/>
    <n v="0"/>
    <n v="2"/>
    <n v="0"/>
    <n v="3"/>
    <n v="0"/>
    <n v="3"/>
    <n v="0"/>
    <n v="3"/>
    <n v="0"/>
    <n v="1"/>
    <n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7"/>
    <n v="270102"/>
    <s v="Delitos Sexuales"/>
    <s v="Abuso Sexual De 14 Años A Menor De 18 Años Con Circunstancia Estupro"/>
    <x v="34"/>
    <x v="34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8"/>
    <n v="270102"/>
    <s v="Delitos Sexuales"/>
    <s v="Abuso Sexual De Mayor De 14 (Con Circunstancias De Violación)"/>
    <x v="34"/>
    <x v="34"/>
    <s v="Abuso Sexual De Mayor De 14 (Con Circunstancias De Violación)"/>
    <n v="17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10"/>
    <n v="270102"/>
    <s v="Delitos Sexuales"/>
    <s v="Abuso Sexual Sin Contacto"/>
    <x v="34"/>
    <x v="34"/>
    <s v="Abuso Sexual Sin Contacto"/>
    <n v="19"/>
    <n v="1"/>
    <n v="1"/>
    <n v="1"/>
    <n v="1"/>
    <n v="2"/>
    <n v="0"/>
    <n v="0"/>
    <n v="1"/>
    <n v="1"/>
    <n v="0"/>
    <n v="2"/>
    <n v="0"/>
    <n v="0"/>
    <n v="0"/>
    <n v="0"/>
    <n v="0"/>
    <n v="0"/>
    <n v="1"/>
    <n v="0"/>
    <n v="0"/>
    <n v="1"/>
    <n v="2"/>
    <n v="0"/>
    <n v="0"/>
    <n v="1"/>
    <n v="0"/>
    <n v="0"/>
    <n v="0"/>
    <n v="0"/>
    <n v="1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1"/>
    <n v="270102"/>
    <s v="Delitos Sexuales"/>
    <s v="Estupro"/>
    <x v="34"/>
    <x v="34"/>
    <s v="Estupro"/>
    <n v="176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3002"/>
    <n v="270103"/>
    <s v="Delitos Violentos"/>
    <s v="Femicidio Intimo"/>
    <x v="34"/>
    <x v="34"/>
    <s v="Femicidio Intimo"/>
    <n v="20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4001"/>
    <n v="270104"/>
    <s v="Delitos Contra el Estado Civil y la Familia"/>
    <s v="Maltrato Habitual (Violencia Intrafamiliar)"/>
    <x v="34"/>
    <x v="34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3"/>
    <n v="0"/>
    <n v="0"/>
    <n v="1"/>
    <n v="1"/>
    <n v="0"/>
    <n v="2"/>
    <n v="0"/>
    <n v="0"/>
    <n v="1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17"/>
    <n v="270102"/>
    <s v="Delitos Sexuales"/>
    <s v="Violación Con Homicidio O Femicidio"/>
    <x v="34"/>
    <x v="34"/>
    <s v="Violación Con Homicidio O Femicidio"/>
    <n v="47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14"/>
    <n v="270102"/>
    <s v="Delitos Sexuales"/>
    <s v="Violación De Mayor De 14 Años"/>
    <x v="34"/>
    <x v="34"/>
    <s v="Violación De Mayor De 14 Años"/>
    <n v="47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15"/>
    <n v="270102"/>
    <s v="Delitos Sexuales"/>
    <s v="Violación De Menor De 14 Años"/>
    <x v="34"/>
    <x v="34"/>
    <s v="Violación De Menor De 14 Años"/>
    <n v="477"/>
    <n v="0"/>
    <n v="0"/>
    <n v="0"/>
    <n v="0"/>
    <n v="0"/>
    <n v="0"/>
    <n v="1"/>
    <n v="0"/>
    <n v="0"/>
    <n v="0"/>
    <n v="0"/>
    <n v="0"/>
    <n v="1"/>
    <n v="0"/>
    <n v="0"/>
    <n v="0"/>
    <n v="2"/>
    <n v="0"/>
    <n v="1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5001"/>
    <n v="270105"/>
    <s v="Delitos Contra la Vida, Integridad o Dignidad Personal"/>
    <s v="Aborto Cometido Por Facultativo Por Causales No Reguladas"/>
    <x v="35"/>
    <x v="35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5002"/>
    <n v="270105"/>
    <s v="Delitos Contra la Vida, Integridad o Dignidad Personal"/>
    <s v="Aborto Consentido Causales No Reguladas"/>
    <x v="35"/>
    <x v="35"/>
    <s v="Aborto Consentido Causales No Reguladas"/>
    <n v="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0"/>
    <n v="0"/>
    <n v="0"/>
    <n v="0"/>
    <n v="0"/>
    <n v="0"/>
    <n v="0"/>
  </r>
  <r>
    <n v="7"/>
    <s v="Maule"/>
    <n v="270105003"/>
    <n v="270105"/>
    <s v="Delitos Contra la Vida, Integridad o Dignidad Personal"/>
    <s v="Aborto Sin Consentimiento"/>
    <x v="35"/>
    <x v="35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</r>
  <r>
    <n v="7"/>
    <s v="Maule"/>
    <n v="270102003"/>
    <n v="270102"/>
    <s v="Delitos Sexuales"/>
    <s v="Abuso Sexual (Sólo Crimen)"/>
    <x v="35"/>
    <x v="35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5"/>
    <n v="270102"/>
    <s v="Delitos Sexuales"/>
    <s v="Abuso Sexual Calificado c/Introduccion Objetos O Uso Animal"/>
    <x v="35"/>
    <x v="35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06"/>
    <n v="270102"/>
    <s v="Delitos Sexuales"/>
    <s v="Abuso Sexual Con Contacto De Menor De 14 Años"/>
    <x v="35"/>
    <x v="35"/>
    <s v="Abuso Sexual Con Contacto De Menor De 14 Años"/>
    <n v="15"/>
    <n v="11"/>
    <n v="2"/>
    <n v="1"/>
    <n v="3"/>
    <n v="2"/>
    <n v="1"/>
    <n v="7"/>
    <n v="2"/>
    <n v="2"/>
    <n v="2"/>
    <n v="0"/>
    <n v="1"/>
    <n v="6"/>
    <n v="9"/>
    <n v="0"/>
    <n v="3"/>
    <n v="1"/>
    <n v="0"/>
    <n v="2"/>
    <n v="1"/>
    <n v="7"/>
    <n v="1"/>
    <n v="2"/>
    <n v="2"/>
    <n v="3"/>
    <n v="1"/>
    <n v="14"/>
    <n v="1"/>
    <n v="3"/>
    <n v="2"/>
    <n v="11"/>
    <n v="2"/>
    <n v="3"/>
    <n v="5"/>
    <n v="2"/>
    <n v="7"/>
    <n v="1"/>
    <n v="3"/>
    <n v="3"/>
    <n v="11"/>
    <n v="4"/>
    <n v="3"/>
    <n v="2"/>
    <n v="8"/>
    <n v="3"/>
    <n v="2"/>
    <n v="5"/>
    <n v="0"/>
    <n v="2"/>
    <n v="1"/>
    <n v="1"/>
    <n v="3"/>
    <n v="3"/>
    <n v="5"/>
    <n v="2"/>
    <n v="1"/>
    <n v="5"/>
    <n v="5"/>
    <n v="8"/>
    <n v="1"/>
    <n v="1"/>
    <n v="3"/>
    <n v="5"/>
    <n v="1"/>
    <n v="5"/>
    <n v="8"/>
    <n v="2"/>
    <n v="4"/>
    <n v="1"/>
    <n v="5"/>
    <n v="3"/>
    <n v="1"/>
    <n v="14"/>
    <n v="4"/>
    <n v="3"/>
    <n v="3"/>
    <n v="2"/>
    <n v="5"/>
    <n v="4"/>
    <n v="2"/>
    <n v="5"/>
    <n v="4"/>
    <n v="1"/>
    <n v="2"/>
  </r>
  <r>
    <n v="7"/>
    <s v="Maule"/>
    <n v="270102007"/>
    <n v="270102"/>
    <s v="Delitos Sexuales"/>
    <s v="Abuso Sexual De 14 Años A Menor De 18 Años Con Circunstancia Estupro"/>
    <x v="35"/>
    <x v="35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3"/>
    <n v="4"/>
    <n v="2"/>
    <n v="0"/>
    <n v="0"/>
    <n v="1"/>
    <n v="2"/>
    <n v="2"/>
    <n v="0"/>
    <n v="0"/>
    <n v="2"/>
    <n v="0"/>
    <n v="0"/>
    <n v="0"/>
    <n v="1"/>
    <n v="0"/>
    <n v="0"/>
    <n v="0"/>
    <n v="1"/>
    <n v="0"/>
    <n v="2"/>
    <n v="1"/>
    <n v="0"/>
    <n v="1"/>
    <n v="0"/>
    <n v="0"/>
    <n v="0"/>
    <n v="0"/>
    <n v="0"/>
    <n v="1"/>
    <n v="0"/>
    <n v="0"/>
    <n v="2"/>
    <n v="2"/>
    <n v="0"/>
    <n v="0"/>
    <n v="1"/>
    <n v="2"/>
    <n v="0"/>
    <n v="0"/>
    <n v="1"/>
    <n v="0"/>
    <n v="0"/>
    <n v="0"/>
    <n v="1"/>
    <n v="0"/>
    <n v="0"/>
    <n v="0"/>
    <n v="2"/>
    <n v="0"/>
    <n v="0"/>
    <n v="1"/>
    <n v="1"/>
    <n v="0"/>
    <n v="0"/>
    <n v="2"/>
    <n v="1"/>
    <n v="0"/>
    <n v="0"/>
  </r>
  <r>
    <n v="7"/>
    <s v="Maule"/>
    <n v="270102008"/>
    <n v="270102"/>
    <s v="Delitos Sexuales"/>
    <s v="Abuso Sexual De Mayor De 14 (Con Circunstancias De Violación)"/>
    <x v="35"/>
    <x v="35"/>
    <s v="Abuso Sexual De Mayor De 14 (Con Circunstancias De Violación)"/>
    <n v="17"/>
    <n v="3"/>
    <n v="0"/>
    <n v="0"/>
    <n v="2"/>
    <n v="3"/>
    <n v="1"/>
    <n v="1"/>
    <n v="1"/>
    <n v="1"/>
    <n v="2"/>
    <n v="1"/>
    <n v="1"/>
    <n v="0"/>
    <n v="1"/>
    <n v="1"/>
    <n v="0"/>
    <n v="0"/>
    <n v="0"/>
    <n v="3"/>
    <n v="0"/>
    <n v="0"/>
    <n v="0"/>
    <n v="0"/>
    <n v="0"/>
    <n v="0"/>
    <n v="0"/>
    <n v="3"/>
    <n v="2"/>
    <n v="2"/>
    <n v="3"/>
    <n v="7"/>
    <n v="0"/>
    <n v="1"/>
    <n v="1"/>
    <n v="1"/>
    <n v="2"/>
    <n v="0"/>
    <n v="0"/>
    <n v="0"/>
    <n v="3"/>
    <n v="3"/>
    <n v="1"/>
    <n v="2"/>
    <n v="4"/>
    <n v="0"/>
    <n v="2"/>
    <n v="4"/>
    <n v="0"/>
    <n v="1"/>
    <n v="0"/>
    <n v="0"/>
    <n v="1"/>
    <n v="0"/>
    <n v="1"/>
    <n v="0"/>
    <n v="0"/>
    <n v="2"/>
    <n v="1"/>
    <n v="0"/>
    <n v="2"/>
    <n v="0"/>
    <n v="0"/>
    <n v="2"/>
    <n v="1"/>
    <n v="0"/>
    <n v="1"/>
    <n v="1"/>
    <n v="1"/>
    <n v="0"/>
    <n v="1"/>
    <n v="1"/>
    <n v="1"/>
    <n v="3"/>
    <n v="0"/>
    <n v="2"/>
    <n v="1"/>
    <n v="1"/>
    <n v="0"/>
    <n v="1"/>
    <n v="1"/>
    <n v="1"/>
    <n v="3"/>
    <n v="0"/>
    <n v="0"/>
  </r>
  <r>
    <n v="7"/>
    <s v="Maule"/>
    <n v="270102009"/>
    <n v="270102"/>
    <s v="Delitos Sexuales"/>
    <s v="Abuso Sexual Mayor 14 /Sorpresa Sin Consentimiento"/>
    <x v="35"/>
    <x v="35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</r>
  <r>
    <n v="7"/>
    <s v="Maule"/>
    <n v="270102010"/>
    <n v="270102"/>
    <s v="Delitos Sexuales"/>
    <s v="Abuso Sexual Sin Contacto"/>
    <x v="35"/>
    <x v="35"/>
    <s v="Abuso Sexual Sin Contacto"/>
    <n v="19"/>
    <n v="3"/>
    <n v="1"/>
    <n v="1"/>
    <n v="3"/>
    <n v="5"/>
    <n v="1"/>
    <n v="3"/>
    <n v="5"/>
    <n v="2"/>
    <n v="3"/>
    <n v="0"/>
    <n v="1"/>
    <n v="1"/>
    <n v="5"/>
    <n v="0"/>
    <n v="1"/>
    <n v="1"/>
    <n v="1"/>
    <n v="1"/>
    <n v="2"/>
    <n v="2"/>
    <n v="0"/>
    <n v="2"/>
    <n v="1"/>
    <n v="0"/>
    <n v="1"/>
    <n v="6"/>
    <n v="5"/>
    <n v="3"/>
    <n v="2"/>
    <n v="8"/>
    <n v="1"/>
    <n v="2"/>
    <n v="2"/>
    <n v="2"/>
    <n v="3"/>
    <n v="1"/>
    <n v="0"/>
    <n v="1"/>
    <n v="5"/>
    <n v="1"/>
    <n v="2"/>
    <n v="1"/>
    <n v="6"/>
    <n v="2"/>
    <n v="0"/>
    <n v="2"/>
    <n v="0"/>
    <n v="2"/>
    <n v="0"/>
    <n v="0"/>
    <n v="0"/>
    <n v="1"/>
    <n v="2"/>
    <n v="1"/>
    <n v="1"/>
    <n v="4"/>
    <n v="1"/>
    <n v="4"/>
    <n v="0"/>
    <n v="0"/>
    <n v="1"/>
    <n v="1"/>
    <n v="1"/>
    <n v="0"/>
    <n v="1"/>
    <n v="2"/>
    <n v="0"/>
    <n v="0"/>
    <n v="2"/>
    <n v="0"/>
    <n v="1"/>
    <n v="1"/>
    <n v="2"/>
    <n v="0"/>
    <n v="0"/>
    <n v="0"/>
    <n v="2"/>
    <n v="0"/>
    <n v="0"/>
    <n v="0"/>
    <n v="1"/>
    <n v="1"/>
    <n v="0"/>
  </r>
  <r>
    <n v="7"/>
    <s v="Maule"/>
    <n v="270102016"/>
    <n v="270102"/>
    <s v="Delitos Sexuales"/>
    <s v="Acoso Sexual Lugares Públicos /Libre Acceso Público"/>
    <x v="35"/>
    <x v="35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</r>
  <r>
    <n v="7"/>
    <s v="Maule"/>
    <n v="270102001"/>
    <n v="270102"/>
    <s v="Delitos Sexuales"/>
    <s v="Estupro"/>
    <x v="35"/>
    <x v="35"/>
    <s v="Estupro"/>
    <n v="17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3002"/>
    <n v="270103"/>
    <s v="Delitos Violentos"/>
    <s v="Femicidio Intimo"/>
    <x v="35"/>
    <x v="35"/>
    <s v="Femicidio Intimo"/>
    <n v="204"/>
    <n v="1"/>
    <n v="0"/>
    <n v="0"/>
    <n v="1"/>
    <n v="0"/>
    <n v="0"/>
    <n v="1"/>
    <n v="2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7"/>
    <s v="Maule"/>
    <n v="270104001"/>
    <n v="270104"/>
    <s v="Delitos Contra el Estado Civil y la Familia"/>
    <s v="Maltrato Habitual (Violencia Intrafamiliar)"/>
    <x v="35"/>
    <x v="35"/>
    <s v="Maltrato Habitual (Violencia Intrafamiliar)"/>
    <n v="298"/>
    <n v="2"/>
    <n v="0"/>
    <n v="1"/>
    <n v="0"/>
    <n v="0"/>
    <n v="0"/>
    <n v="0"/>
    <n v="0"/>
    <n v="0"/>
    <n v="0"/>
    <n v="0"/>
    <n v="1"/>
    <n v="0"/>
    <n v="2"/>
    <n v="5"/>
    <n v="0"/>
    <n v="2"/>
    <n v="0"/>
    <n v="0"/>
    <n v="1"/>
    <n v="3"/>
    <n v="1"/>
    <n v="2"/>
    <n v="0"/>
    <n v="13"/>
    <n v="3"/>
    <n v="3"/>
    <n v="2"/>
    <n v="17"/>
    <n v="0"/>
    <n v="2"/>
    <n v="6"/>
    <n v="4"/>
    <n v="2"/>
    <n v="3"/>
    <n v="2"/>
    <n v="1"/>
    <n v="1"/>
    <n v="2"/>
    <n v="2"/>
    <n v="1"/>
    <n v="2"/>
    <n v="0"/>
    <n v="0"/>
    <n v="0"/>
    <n v="0"/>
    <n v="0"/>
    <n v="0"/>
    <n v="0"/>
    <n v="1"/>
    <n v="1"/>
    <n v="1"/>
    <n v="1"/>
    <n v="0"/>
    <n v="0"/>
    <n v="0"/>
    <n v="0"/>
    <n v="2"/>
    <n v="1"/>
    <n v="0"/>
    <n v="0"/>
    <n v="0"/>
    <n v="0"/>
    <n v="0"/>
    <n v="0"/>
    <n v="0"/>
    <n v="0"/>
    <n v="1"/>
    <n v="1"/>
    <n v="1"/>
    <n v="2"/>
    <n v="0"/>
    <n v="0"/>
    <n v="1"/>
    <n v="1"/>
    <n v="0"/>
    <n v="0"/>
    <n v="0"/>
    <n v="1"/>
    <n v="0"/>
    <n v="0"/>
    <n v="1"/>
    <n v="0"/>
    <n v="1"/>
  </r>
  <r>
    <n v="7"/>
    <s v="Maule"/>
    <n v="270102017"/>
    <n v="270102"/>
    <s v="Delitos Sexuales"/>
    <s v="Violación Con Homicidio O Femicidio"/>
    <x v="35"/>
    <x v="35"/>
    <s v="Violación Con Homicidio O Femicidio"/>
    <n v="475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n v="270102014"/>
    <n v="270102"/>
    <s v="Delitos Sexuales"/>
    <s v="Violación De Mayor De 14 Años"/>
    <x v="35"/>
    <x v="35"/>
    <s v="Violación De Mayor De 14 Años"/>
    <n v="476"/>
    <n v="0"/>
    <n v="2"/>
    <n v="1"/>
    <n v="1"/>
    <n v="0"/>
    <n v="0"/>
    <n v="0"/>
    <n v="0"/>
    <n v="0"/>
    <n v="1"/>
    <n v="2"/>
    <n v="0"/>
    <n v="0"/>
    <n v="4"/>
    <n v="0"/>
    <n v="0"/>
    <n v="1"/>
    <n v="3"/>
    <n v="0"/>
    <n v="2"/>
    <n v="1"/>
    <n v="0"/>
    <n v="1"/>
    <n v="1"/>
    <n v="2"/>
    <n v="4"/>
    <n v="3"/>
    <n v="4"/>
    <n v="0"/>
    <n v="4"/>
    <n v="2"/>
    <n v="0"/>
    <n v="3"/>
    <n v="1"/>
    <n v="1"/>
    <n v="3"/>
    <n v="0"/>
    <n v="2"/>
    <n v="0"/>
    <n v="2"/>
    <n v="2"/>
    <n v="0"/>
    <n v="0"/>
    <n v="6"/>
    <n v="0"/>
    <n v="2"/>
    <n v="0"/>
    <n v="0"/>
    <n v="1"/>
    <n v="1"/>
    <n v="0"/>
    <n v="0"/>
    <n v="0"/>
    <n v="0"/>
    <n v="2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1"/>
    <n v="2"/>
    <n v="0"/>
    <n v="1"/>
    <n v="2"/>
    <n v="0"/>
    <n v="0"/>
    <n v="1"/>
  </r>
  <r>
    <n v="7"/>
    <s v="Maule"/>
    <n v="270102015"/>
    <n v="270102"/>
    <s v="Delitos Sexuales"/>
    <s v="Violación De Menor De 14 Años"/>
    <x v="35"/>
    <x v="35"/>
    <s v="Violación De Menor De 14 Años"/>
    <n v="477"/>
    <n v="3"/>
    <n v="1"/>
    <n v="4"/>
    <n v="2"/>
    <n v="4"/>
    <n v="0"/>
    <n v="3"/>
    <n v="4"/>
    <n v="2"/>
    <n v="1"/>
    <n v="0"/>
    <n v="0"/>
    <n v="5"/>
    <n v="7"/>
    <n v="0"/>
    <n v="1"/>
    <n v="2"/>
    <n v="2"/>
    <n v="3"/>
    <n v="1"/>
    <n v="1"/>
    <n v="2"/>
    <n v="2"/>
    <n v="2"/>
    <n v="3"/>
    <n v="0"/>
    <n v="8"/>
    <n v="2"/>
    <n v="1"/>
    <n v="3"/>
    <n v="4"/>
    <n v="1"/>
    <n v="1"/>
    <n v="0"/>
    <n v="1"/>
    <n v="3"/>
    <n v="0"/>
    <n v="1"/>
    <n v="1"/>
    <n v="2"/>
    <n v="2"/>
    <n v="0"/>
    <n v="0"/>
    <n v="6"/>
    <n v="3"/>
    <n v="2"/>
    <n v="2"/>
    <n v="1"/>
    <n v="0"/>
    <n v="2"/>
    <n v="0"/>
    <n v="3"/>
    <n v="0"/>
    <n v="4"/>
    <n v="2"/>
    <n v="1"/>
    <n v="1"/>
    <n v="1"/>
    <n v="5"/>
    <n v="1"/>
    <n v="0"/>
    <n v="1"/>
    <n v="1"/>
    <n v="0"/>
    <n v="1"/>
    <n v="3"/>
    <n v="3"/>
    <n v="1"/>
    <n v="0"/>
    <n v="3"/>
    <n v="1"/>
    <n v="0"/>
    <n v="2"/>
    <n v="0"/>
    <n v="1"/>
    <n v="0"/>
    <n v="1"/>
    <n v="1"/>
    <n v="0"/>
    <n v="2"/>
    <n v="1"/>
    <n v="1"/>
    <n v="1"/>
    <n v="1"/>
  </r>
  <r>
    <n v="8"/>
    <s v="Biobío"/>
    <n v="270105002"/>
    <n v="270105"/>
    <s v="Delitos Contra la Vida, Integridad o Dignidad Personal"/>
    <s v="Aborto Consentido Causales No Reguladas"/>
    <x v="36"/>
    <x v="36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8"/>
    <s v="Biobío"/>
    <n v="270102004"/>
    <n v="270102"/>
    <s v="Delitos Sexuales"/>
    <s v="Abuso Sexual Adulto"/>
    <x v="36"/>
    <x v="36"/>
    <s v="Abuso Sexual Adulto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6"/>
    <n v="270102"/>
    <s v="Delitos Sexuales"/>
    <s v="Abuso Sexual Con Contacto De Menor De 14 Años"/>
    <x v="36"/>
    <x v="36"/>
    <s v="Abuso Sexual Con Contacto De Menor De 14 Años"/>
    <n v="15"/>
    <n v="0"/>
    <n v="1"/>
    <n v="0"/>
    <n v="1"/>
    <n v="0"/>
    <n v="0"/>
    <n v="1"/>
    <n v="1"/>
    <n v="0"/>
    <n v="0"/>
    <n v="1"/>
    <n v="1"/>
    <n v="0"/>
    <n v="0"/>
    <n v="0"/>
    <n v="3"/>
    <n v="0"/>
    <n v="0"/>
    <n v="0"/>
    <n v="1"/>
    <n v="0"/>
    <n v="0"/>
    <n v="0"/>
    <n v="0"/>
    <n v="2"/>
    <n v="2"/>
    <n v="0"/>
    <n v="0"/>
    <n v="0"/>
    <n v="0"/>
    <n v="0"/>
    <n v="1"/>
    <n v="1"/>
    <n v="1"/>
    <n v="1"/>
    <n v="0"/>
    <n v="1"/>
    <n v="3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1"/>
    <n v="0"/>
    <n v="1"/>
    <n v="0"/>
    <n v="0"/>
    <n v="0"/>
    <n v="1"/>
    <n v="0"/>
    <n v="2"/>
    <n v="0"/>
    <n v="0"/>
    <n v="1"/>
    <n v="0"/>
    <n v="1"/>
    <n v="1"/>
    <n v="1"/>
    <n v="0"/>
    <n v="1"/>
    <n v="1"/>
    <n v="2"/>
    <n v="1"/>
    <n v="1"/>
    <n v="2"/>
    <n v="1"/>
  </r>
  <r>
    <n v="8"/>
    <s v="Biobío"/>
    <n v="270102007"/>
    <n v="270102"/>
    <s v="Delitos Sexuales"/>
    <s v="Abuso Sexual De 14 Años A Menor De 18 Años Con Circunstancia Estupro"/>
    <x v="36"/>
    <x v="36"/>
    <s v="Abuso Sexual De 14 Años A Menor De 18 Años Con Circunstancia Estupro"/>
    <n v="16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2"/>
    <n v="0"/>
    <n v="0"/>
    <n v="0"/>
    <n v="1"/>
    <n v="0"/>
    <n v="0"/>
    <n v="0"/>
    <n v="0"/>
    <n v="0"/>
    <n v="0"/>
  </r>
  <r>
    <n v="8"/>
    <s v="Biobío"/>
    <n v="270102008"/>
    <n v="270102"/>
    <s v="Delitos Sexuales"/>
    <s v="Abuso Sexual De Mayor De 14 (Con Circunstancias De Violación)"/>
    <x v="36"/>
    <x v="36"/>
    <s v="Abuso Sexual De Mayor De 14 (Con Circunstancias De Violación)"/>
    <n v="17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</r>
  <r>
    <n v="8"/>
    <s v="Biobío"/>
    <n v="270102010"/>
    <n v="270102"/>
    <s v="Delitos Sexuales"/>
    <s v="Abuso Sexual Sin Contacto"/>
    <x v="36"/>
    <x v="36"/>
    <s v="Abuso Sexual Sin Contacto"/>
    <n v="19"/>
    <n v="1"/>
    <n v="0"/>
    <n v="0"/>
    <n v="2"/>
    <n v="1"/>
    <n v="0"/>
    <n v="2"/>
    <n v="0"/>
    <n v="0"/>
    <n v="0"/>
    <n v="1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1"/>
    <n v="0"/>
    <n v="0"/>
    <n v="1"/>
    <n v="1"/>
    <n v="0"/>
    <n v="1"/>
    <n v="0"/>
    <n v="0"/>
    <n v="0"/>
    <n v="0"/>
    <n v="3"/>
    <n v="2"/>
    <n v="0"/>
    <n v="0"/>
    <n v="0"/>
    <n v="0"/>
    <n v="1"/>
    <n v="0"/>
    <n v="0"/>
    <n v="0"/>
    <n v="1"/>
    <n v="0"/>
    <n v="1"/>
    <n v="0"/>
    <n v="2"/>
    <n v="0"/>
  </r>
  <r>
    <n v="8"/>
    <s v="Biobío"/>
    <n v="270102001"/>
    <n v="270102"/>
    <s v="Delitos Sexuales"/>
    <s v="Estupro"/>
    <x v="36"/>
    <x v="36"/>
    <s v="Estupro"/>
    <n v="176"/>
    <n v="0"/>
    <n v="2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"/>
    <n v="4"/>
    <n v="0"/>
    <n v="0"/>
    <n v="0"/>
    <n v="0"/>
    <n v="0"/>
    <n v="2"/>
    <n v="1"/>
    <n v="0"/>
    <n v="3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1"/>
  </r>
  <r>
    <n v="8"/>
    <s v="Biobío"/>
    <n v="270103002"/>
    <n v="270103"/>
    <s v="Delitos Violentos"/>
    <s v="Femicidio Intimo"/>
    <x v="36"/>
    <x v="36"/>
    <s v="Femicidio Intimo"/>
    <n v="20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4001"/>
    <n v="270104"/>
    <s v="Delitos Contra el Estado Civil y la Familia"/>
    <s v="Maltrato Habitual (Violencia Intrafamiliar)"/>
    <x v="36"/>
    <x v="36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1"/>
    <n v="0"/>
    <n v="1"/>
    <n v="0"/>
    <n v="0"/>
    <n v="1"/>
    <n v="1"/>
    <n v="0"/>
    <n v="0"/>
    <n v="0"/>
    <n v="3"/>
    <n v="0"/>
    <n v="1"/>
    <n v="0"/>
    <n v="0"/>
    <n v="0"/>
  </r>
  <r>
    <n v="8"/>
    <s v="Biobío"/>
    <n v="270102014"/>
    <n v="270102"/>
    <s v="Delitos Sexuales"/>
    <s v="Violación De Mayor De 14 Años"/>
    <x v="36"/>
    <x v="36"/>
    <s v="Violación De Mayor De 14 Años"/>
    <n v="476"/>
    <n v="0"/>
    <n v="0"/>
    <n v="0"/>
    <n v="2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1"/>
    <n v="1"/>
    <n v="0"/>
  </r>
  <r>
    <n v="8"/>
    <s v="Biobío"/>
    <n v="270102015"/>
    <n v="270102"/>
    <s v="Delitos Sexuales"/>
    <s v="Violación De Menor De 14 Años"/>
    <x v="36"/>
    <x v="36"/>
    <s v="Violación De Menor De 14 Años"/>
    <n v="477"/>
    <n v="1"/>
    <n v="1"/>
    <n v="0"/>
    <n v="1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1"/>
    <n v="0"/>
    <n v="1"/>
  </r>
  <r>
    <n v="8"/>
    <s v="Biobío"/>
    <n v="270105002"/>
    <n v="270105"/>
    <s v="Delitos Contra la Vida, Integridad o Dignidad Personal"/>
    <s v="Aborto Consentido Causales No Reguladas"/>
    <x v="37"/>
    <x v="37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5"/>
    <n v="270102"/>
    <s v="Delitos Sexuales"/>
    <s v="Abuso Sexual Calificado c/Introduccion Objetos O Uso Animal"/>
    <x v="37"/>
    <x v="37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6"/>
    <n v="270102"/>
    <s v="Delitos Sexuales"/>
    <s v="Abuso Sexual Con Contacto De Menor De 14 Años"/>
    <x v="37"/>
    <x v="37"/>
    <s v="Abuso Sexual Con Contacto De Menor De 14 Años"/>
    <n v="15"/>
    <n v="0"/>
    <n v="3"/>
    <n v="1"/>
    <n v="6"/>
    <n v="1"/>
    <n v="0"/>
    <n v="2"/>
    <n v="2"/>
    <n v="1"/>
    <n v="0"/>
    <n v="0"/>
    <n v="1"/>
    <n v="4"/>
    <n v="0"/>
    <n v="0"/>
    <n v="2"/>
    <n v="0"/>
    <n v="1"/>
    <n v="0"/>
    <n v="1"/>
    <n v="5"/>
    <n v="1"/>
    <n v="1"/>
    <n v="0"/>
    <n v="2"/>
    <n v="0"/>
    <n v="0"/>
    <n v="2"/>
    <n v="1"/>
    <n v="0"/>
    <n v="0"/>
    <n v="0"/>
    <n v="0"/>
    <n v="1"/>
    <n v="2"/>
    <n v="0"/>
    <n v="2"/>
    <n v="1"/>
    <n v="1"/>
    <n v="0"/>
    <n v="0"/>
    <n v="2"/>
    <n v="1"/>
    <n v="1"/>
    <n v="0"/>
    <n v="0"/>
    <n v="1"/>
    <n v="3"/>
    <n v="0"/>
    <n v="1"/>
    <n v="1"/>
    <n v="1"/>
    <n v="1"/>
    <n v="0"/>
    <n v="2"/>
    <n v="0"/>
    <n v="0"/>
    <n v="1"/>
    <n v="0"/>
    <n v="1"/>
    <n v="1"/>
    <n v="1"/>
    <n v="1"/>
    <n v="1"/>
    <n v="0"/>
    <n v="0"/>
    <n v="0"/>
    <n v="1"/>
    <n v="0"/>
    <n v="1"/>
    <n v="2"/>
    <n v="3"/>
    <n v="2"/>
    <n v="2"/>
    <n v="0"/>
    <n v="0"/>
    <n v="0"/>
    <n v="1"/>
    <n v="1"/>
    <n v="1"/>
    <n v="0"/>
    <n v="0"/>
    <n v="0"/>
    <n v="0"/>
  </r>
  <r>
    <n v="8"/>
    <s v="Biobío"/>
    <n v="270102007"/>
    <n v="270102"/>
    <s v="Delitos Sexuales"/>
    <s v="Abuso Sexual De 14 Años A Menor De 18 Años Con Circunstancia Estupro"/>
    <x v="37"/>
    <x v="37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</r>
  <r>
    <n v="8"/>
    <s v="Biobío"/>
    <n v="270102008"/>
    <n v="270102"/>
    <s v="Delitos Sexuales"/>
    <s v="Abuso Sexual De Mayor De 14 (Con Circunstancias De Violación)"/>
    <x v="37"/>
    <x v="37"/>
    <s v="Abuso Sexual De Mayor De 14 (Con Circunstancias De Violación)"/>
    <n v="17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1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0"/>
  </r>
  <r>
    <n v="8"/>
    <s v="Biobío"/>
    <n v="270102010"/>
    <n v="270102"/>
    <s v="Delitos Sexuales"/>
    <s v="Abuso Sexual Sin Contacto"/>
    <x v="37"/>
    <x v="37"/>
    <s v="Abuso Sexual Sin Contacto"/>
    <n v="19"/>
    <n v="0"/>
    <n v="1"/>
    <n v="1"/>
    <n v="0"/>
    <n v="0"/>
    <n v="1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2"/>
    <n v="1"/>
    <n v="1"/>
    <n v="1"/>
    <n v="0"/>
    <n v="2"/>
    <n v="1"/>
    <n v="0"/>
    <n v="2"/>
    <n v="2"/>
    <n v="1"/>
    <n v="0"/>
    <n v="3"/>
    <n v="0"/>
    <n v="1"/>
    <n v="3"/>
    <n v="0"/>
    <n v="2"/>
    <n v="2"/>
    <n v="0"/>
    <n v="1"/>
    <n v="0"/>
    <n v="1"/>
    <n v="0"/>
    <n v="0"/>
    <n v="0"/>
    <n v="1"/>
    <n v="0"/>
    <n v="1"/>
    <n v="1"/>
    <n v="1"/>
    <n v="0"/>
    <n v="0"/>
    <n v="3"/>
    <n v="3"/>
    <n v="2"/>
    <n v="0"/>
    <n v="1"/>
    <n v="0"/>
    <n v="1"/>
    <n v="0"/>
    <n v="0"/>
    <n v="2"/>
    <n v="0"/>
    <n v="2"/>
    <n v="2"/>
    <n v="1"/>
  </r>
  <r>
    <n v="8"/>
    <s v="Biobío"/>
    <n v="270102016"/>
    <n v="270102"/>
    <s v="Delitos Sexuales"/>
    <s v="Acoso Sexual Lugares Públicos /Libre Acceso Público"/>
    <x v="37"/>
    <x v="3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8"/>
    <s v="Biobío"/>
    <n v="270102001"/>
    <n v="270102"/>
    <s v="Delitos Sexuales"/>
    <s v="Estupro"/>
    <x v="37"/>
    <x v="37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</r>
  <r>
    <n v="8"/>
    <s v="Biobío"/>
    <n v="270103002"/>
    <n v="270103"/>
    <s v="Delitos Violentos"/>
    <s v="Femicidio Intimo"/>
    <x v="37"/>
    <x v="37"/>
    <s v="Femicidio Intimo"/>
    <n v="20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8"/>
    <s v="Biobío"/>
    <n v="270104001"/>
    <n v="270104"/>
    <s v="Delitos Contra el Estado Civil y la Familia"/>
    <s v="Maltrato Habitual (Violencia Intrafamiliar)"/>
    <x v="37"/>
    <x v="37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1"/>
    <n v="3"/>
    <n v="0"/>
    <n v="0"/>
    <n v="2"/>
    <n v="2"/>
    <n v="2"/>
    <n v="1"/>
    <n v="2"/>
    <n v="3"/>
    <n v="1"/>
    <n v="0"/>
    <n v="5"/>
    <n v="0"/>
    <n v="0"/>
    <n v="1"/>
    <n v="7"/>
    <n v="2"/>
    <n v="0"/>
    <n v="0"/>
    <n v="5"/>
    <n v="3"/>
    <n v="0"/>
    <n v="0"/>
    <n v="2"/>
    <n v="3"/>
    <n v="2"/>
    <n v="0"/>
    <n v="0"/>
    <n v="7"/>
    <n v="9"/>
    <n v="1"/>
    <n v="2"/>
    <n v="1"/>
    <n v="4"/>
    <n v="3"/>
    <n v="3"/>
    <n v="0"/>
    <n v="0"/>
    <n v="0"/>
    <n v="0"/>
    <n v="3"/>
    <n v="0"/>
  </r>
  <r>
    <n v="8"/>
    <s v="Biobío"/>
    <n v="270102017"/>
    <n v="270102"/>
    <s v="Delitos Sexuales"/>
    <s v="Violación Con Homicidio O Femicidio"/>
    <x v="37"/>
    <x v="37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14"/>
    <n v="270102"/>
    <s v="Delitos Sexuales"/>
    <s v="Violación De Mayor De 14 Años"/>
    <x v="37"/>
    <x v="37"/>
    <s v="Violación De Mayor De 14 Años"/>
    <n v="476"/>
    <n v="1"/>
    <n v="1"/>
    <n v="1"/>
    <n v="0"/>
    <n v="0"/>
    <n v="1"/>
    <n v="1"/>
    <n v="0"/>
    <n v="1"/>
    <n v="1"/>
    <n v="0"/>
    <n v="1"/>
    <n v="0"/>
    <n v="0"/>
    <n v="0"/>
    <n v="0"/>
    <n v="0"/>
    <n v="1"/>
    <n v="0"/>
    <n v="0"/>
    <n v="1"/>
    <n v="1"/>
    <n v="0"/>
    <n v="0"/>
    <n v="1"/>
    <n v="0"/>
    <n v="2"/>
    <n v="0"/>
    <n v="1"/>
    <n v="0"/>
    <n v="0"/>
    <n v="0"/>
    <n v="0"/>
    <n v="1"/>
    <n v="0"/>
    <n v="0"/>
    <n v="1"/>
    <n v="0"/>
    <n v="0"/>
    <n v="1"/>
    <n v="0"/>
    <n v="0"/>
    <n v="1"/>
    <n v="0"/>
    <n v="1"/>
    <n v="0"/>
    <n v="0"/>
    <n v="1"/>
    <n v="1"/>
    <n v="0"/>
    <n v="3"/>
    <n v="0"/>
    <n v="1"/>
    <n v="0"/>
    <n v="1"/>
    <n v="0"/>
    <n v="0"/>
    <n v="0"/>
    <n v="0"/>
    <n v="0"/>
    <n v="1"/>
    <n v="0"/>
    <n v="0"/>
    <n v="2"/>
    <n v="0"/>
    <n v="1"/>
    <n v="0"/>
    <n v="1"/>
    <n v="1"/>
    <n v="0"/>
    <n v="1"/>
    <n v="0"/>
    <n v="0"/>
    <n v="0"/>
    <n v="0"/>
    <n v="0"/>
    <n v="1"/>
    <n v="0"/>
    <n v="0"/>
    <n v="0"/>
    <n v="1"/>
    <n v="0"/>
    <n v="1"/>
    <n v="0"/>
  </r>
  <r>
    <n v="8"/>
    <s v="Biobío"/>
    <n v="270102015"/>
    <n v="270102"/>
    <s v="Delitos Sexuales"/>
    <s v="Violación De Menor De 14 Años"/>
    <x v="37"/>
    <x v="37"/>
    <s v="Violación De Menor De 14 Años"/>
    <n v="477"/>
    <n v="0"/>
    <n v="2"/>
    <n v="1"/>
    <n v="1"/>
    <n v="0"/>
    <n v="0"/>
    <n v="0"/>
    <n v="0"/>
    <n v="1"/>
    <n v="1"/>
    <n v="0"/>
    <n v="0"/>
    <n v="0"/>
    <n v="0"/>
    <n v="0"/>
    <n v="0"/>
    <n v="0"/>
    <n v="0"/>
    <n v="0"/>
    <n v="2"/>
    <n v="1"/>
    <n v="0"/>
    <n v="1"/>
    <n v="0"/>
    <n v="0"/>
    <n v="0"/>
    <n v="1"/>
    <n v="2"/>
    <n v="0"/>
    <n v="0"/>
    <n v="0"/>
    <n v="0"/>
    <n v="0"/>
    <n v="0"/>
    <n v="4"/>
    <n v="0"/>
    <n v="1"/>
    <n v="0"/>
    <n v="0"/>
    <n v="1"/>
    <n v="0"/>
    <n v="1"/>
    <n v="1"/>
    <n v="1"/>
    <n v="0"/>
    <n v="1"/>
    <n v="0"/>
    <n v="2"/>
    <n v="0"/>
    <n v="1"/>
    <n v="0"/>
    <n v="1"/>
    <n v="2"/>
    <n v="2"/>
    <n v="0"/>
    <n v="1"/>
    <n v="0"/>
    <n v="0"/>
    <n v="2"/>
    <n v="0"/>
    <n v="0"/>
    <n v="0"/>
    <n v="1"/>
    <n v="1"/>
    <n v="1"/>
    <n v="1"/>
    <n v="1"/>
    <n v="0"/>
    <n v="0"/>
    <n v="0"/>
    <n v="2"/>
    <n v="0"/>
    <n v="1"/>
    <n v="1"/>
    <n v="0"/>
    <n v="1"/>
    <n v="0"/>
    <n v="1"/>
    <n v="0"/>
    <n v="0"/>
    <n v="1"/>
    <n v="0"/>
    <n v="1"/>
    <n v="1"/>
  </r>
  <r>
    <n v="8"/>
    <s v="Biobío"/>
    <n v="270105002"/>
    <n v="270105"/>
    <s v="Delitos Contra la Vida, Integridad o Dignidad Personal"/>
    <s v="Aborto Consentido Causales No Reguladas"/>
    <x v="38"/>
    <x v="38"/>
    <s v="Aborto Consentido Causales No Reguladas"/>
    <n v="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"/>
    <s v="Biobío"/>
    <n v="270102005"/>
    <n v="270102"/>
    <s v="Delitos Sexuales"/>
    <s v="Abuso Sexual Calificado c/Introduccion Objetos O Uso Animal"/>
    <x v="38"/>
    <x v="38"/>
    <s v="Abuso Sexual Calificado c/Introduccion Objetos O Uso Animal"/>
    <n v="1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6"/>
    <n v="270102"/>
    <s v="Delitos Sexuales"/>
    <s v="Abuso Sexual Con Contacto De Menor De 14 Años"/>
    <x v="38"/>
    <x v="38"/>
    <s v="Abuso Sexual Con Contacto De Menor De 14 Años"/>
    <n v="15"/>
    <n v="2"/>
    <n v="1"/>
    <n v="3"/>
    <n v="0"/>
    <n v="1"/>
    <n v="2"/>
    <n v="3"/>
    <n v="0"/>
    <n v="1"/>
    <n v="0"/>
    <n v="1"/>
    <n v="3"/>
    <n v="1"/>
    <n v="0"/>
    <n v="0"/>
    <n v="1"/>
    <n v="0"/>
    <n v="0"/>
    <n v="1"/>
    <n v="0"/>
    <n v="2"/>
    <n v="0"/>
    <n v="2"/>
    <n v="1"/>
    <n v="3"/>
    <n v="1"/>
    <n v="1"/>
    <n v="2"/>
    <n v="0"/>
    <n v="0"/>
    <n v="1"/>
    <n v="0"/>
    <n v="1"/>
    <n v="0"/>
    <n v="0"/>
    <n v="0"/>
    <n v="1"/>
    <n v="3"/>
    <n v="2"/>
    <n v="0"/>
    <n v="0"/>
    <n v="0"/>
    <n v="2"/>
    <n v="2"/>
    <n v="1"/>
    <n v="0"/>
    <n v="5"/>
    <n v="1"/>
    <n v="0"/>
    <n v="0"/>
    <n v="1"/>
    <n v="2"/>
    <n v="1"/>
    <n v="0"/>
    <n v="0"/>
    <n v="2"/>
    <n v="1"/>
    <n v="2"/>
    <n v="0"/>
    <n v="0"/>
    <n v="2"/>
    <n v="0"/>
    <n v="0"/>
    <n v="0"/>
    <n v="4"/>
    <n v="0"/>
    <n v="2"/>
    <n v="2"/>
    <n v="0"/>
    <n v="0"/>
    <n v="1"/>
    <n v="3"/>
    <n v="1"/>
    <n v="2"/>
    <n v="1"/>
    <n v="2"/>
    <n v="1"/>
    <n v="0"/>
    <n v="1"/>
    <n v="0"/>
    <n v="0"/>
    <n v="1"/>
    <n v="2"/>
    <n v="0"/>
  </r>
  <r>
    <n v="8"/>
    <s v="Biobío"/>
    <n v="270102007"/>
    <n v="270102"/>
    <s v="Delitos Sexuales"/>
    <s v="Abuso Sexual De 14 Años A Menor De 18 Años Con Circunstancia Estupro"/>
    <x v="38"/>
    <x v="3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0"/>
    <n v="2"/>
    <n v="2"/>
    <n v="0"/>
    <n v="0"/>
    <n v="0"/>
    <n v="0"/>
    <n v="0"/>
    <n v="1"/>
    <n v="0"/>
    <n v="1"/>
    <n v="0"/>
    <n v="1"/>
    <n v="0"/>
    <n v="1"/>
    <n v="0"/>
    <n v="0"/>
    <n v="0"/>
    <n v="0"/>
    <n v="0"/>
  </r>
  <r>
    <n v="8"/>
    <s v="Biobío"/>
    <n v="270102008"/>
    <n v="270102"/>
    <s v="Delitos Sexuales"/>
    <s v="Abuso Sexual De Mayor De 14 (Con Circunstancias De Violación)"/>
    <x v="38"/>
    <x v="38"/>
    <s v="Abuso Sexual De Mayor De 14 (Con Circunstancias De Violación)"/>
    <n v="17"/>
    <n v="1"/>
    <n v="0"/>
    <n v="0"/>
    <n v="0"/>
    <n v="0"/>
    <n v="0"/>
    <n v="0"/>
    <n v="2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3"/>
    <n v="1"/>
    <n v="2"/>
    <n v="0"/>
    <n v="0"/>
    <n v="0"/>
    <n v="1"/>
    <n v="2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</r>
  <r>
    <n v="8"/>
    <s v="Biobío"/>
    <n v="270102010"/>
    <n v="270102"/>
    <s v="Delitos Sexuales"/>
    <s v="Abuso Sexual Sin Contacto"/>
    <x v="38"/>
    <x v="38"/>
    <s v="Abuso Sexual Sin Contacto"/>
    <n v="19"/>
    <n v="1"/>
    <n v="1"/>
    <n v="0"/>
    <n v="0"/>
    <n v="1"/>
    <n v="0"/>
    <n v="1"/>
    <n v="0"/>
    <n v="3"/>
    <n v="1"/>
    <n v="2"/>
    <n v="0"/>
    <n v="2"/>
    <n v="1"/>
    <n v="0"/>
    <n v="1"/>
    <n v="0"/>
    <n v="1"/>
    <n v="1"/>
    <n v="1"/>
    <n v="0"/>
    <n v="0"/>
    <n v="2"/>
    <n v="0"/>
    <n v="0"/>
    <n v="0"/>
    <n v="1"/>
    <n v="0"/>
    <n v="2"/>
    <n v="0"/>
    <n v="0"/>
    <n v="0"/>
    <n v="1"/>
    <n v="0"/>
    <n v="2"/>
    <n v="1"/>
    <n v="1"/>
    <n v="4"/>
    <n v="2"/>
    <n v="2"/>
    <n v="1"/>
    <n v="0"/>
    <n v="1"/>
    <n v="0"/>
    <n v="0"/>
    <n v="1"/>
    <n v="1"/>
    <n v="1"/>
    <n v="4"/>
    <n v="0"/>
    <n v="0"/>
    <n v="2"/>
    <n v="0"/>
    <n v="1"/>
    <n v="1"/>
    <n v="0"/>
    <n v="2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0"/>
  </r>
  <r>
    <n v="8"/>
    <s v="Biobío"/>
    <n v="270102001"/>
    <n v="270102"/>
    <s v="Delitos Sexuales"/>
    <s v="Estupro"/>
    <x v="38"/>
    <x v="38"/>
    <s v="Estupro"/>
    <n v="176"/>
    <n v="0"/>
    <n v="0"/>
    <n v="0"/>
    <n v="0"/>
    <n v="2"/>
    <n v="0"/>
    <n v="0"/>
    <n v="0"/>
    <n v="0"/>
    <n v="0"/>
    <n v="0"/>
    <n v="0"/>
    <n v="1"/>
    <n v="1"/>
    <n v="0"/>
    <n v="0"/>
    <n v="0"/>
    <n v="2"/>
    <n v="0"/>
    <n v="1"/>
    <n v="1"/>
    <n v="1"/>
    <n v="2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</r>
  <r>
    <n v="8"/>
    <s v="Biobío"/>
    <n v="270103002"/>
    <n v="270103"/>
    <s v="Delitos Violentos"/>
    <s v="Femicidio Intimo"/>
    <x v="38"/>
    <x v="38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4001"/>
    <n v="270104"/>
    <s v="Delitos Contra el Estado Civil y la Familia"/>
    <s v="Maltrato Habitual (Violencia Intrafamiliar)"/>
    <x v="38"/>
    <x v="38"/>
    <s v="Maltrato Habitual (Violencia Intrafamiliar)"/>
    <n v="298"/>
    <n v="2"/>
    <n v="10"/>
    <n v="11"/>
    <n v="7"/>
    <n v="6"/>
    <n v="14"/>
    <n v="13"/>
    <n v="4"/>
    <n v="10"/>
    <n v="11"/>
    <n v="14"/>
    <n v="7"/>
    <n v="9"/>
    <n v="3"/>
    <n v="21"/>
    <n v="6"/>
    <n v="8"/>
    <n v="11"/>
    <n v="16"/>
    <n v="11"/>
    <n v="8"/>
    <n v="10"/>
    <n v="21"/>
    <n v="12"/>
    <n v="19"/>
    <n v="18"/>
    <n v="17"/>
    <n v="8"/>
    <n v="6"/>
    <n v="6"/>
    <n v="25"/>
    <n v="17"/>
    <n v="15"/>
    <n v="7"/>
    <n v="14"/>
    <n v="15"/>
    <n v="11"/>
    <n v="6"/>
    <n v="2"/>
    <n v="5"/>
    <n v="8"/>
    <n v="18"/>
    <n v="13"/>
    <n v="7"/>
    <n v="15"/>
    <n v="13"/>
    <n v="9"/>
    <n v="10"/>
    <n v="8"/>
    <n v="12"/>
    <n v="6"/>
    <n v="8"/>
    <n v="2"/>
    <n v="0"/>
    <n v="9"/>
    <n v="11"/>
    <n v="1"/>
    <n v="19"/>
    <n v="4"/>
    <n v="13"/>
    <n v="3"/>
    <n v="8"/>
    <n v="11"/>
    <n v="0"/>
    <n v="0"/>
    <n v="45"/>
    <n v="1"/>
    <n v="0"/>
    <n v="0"/>
    <n v="5"/>
    <n v="10"/>
    <n v="0"/>
    <n v="5"/>
    <n v="1"/>
    <n v="5"/>
    <n v="9"/>
    <n v="6"/>
    <n v="3"/>
    <n v="9"/>
    <n v="5"/>
    <n v="7"/>
    <n v="3"/>
    <n v="8"/>
    <n v="7"/>
  </r>
  <r>
    <n v="8"/>
    <s v="Biobío"/>
    <n v="270102014"/>
    <n v="270102"/>
    <s v="Delitos Sexuales"/>
    <s v="Violación De Mayor De 14 Años"/>
    <x v="38"/>
    <x v="38"/>
    <s v="Violación De Mayor De 14 Años"/>
    <n v="476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1"/>
    <n v="1"/>
    <n v="0"/>
    <n v="1"/>
    <n v="0"/>
    <n v="1"/>
    <n v="0"/>
    <n v="0"/>
    <n v="0"/>
    <n v="0"/>
    <n v="0"/>
    <n v="2"/>
    <n v="1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</r>
  <r>
    <n v="8"/>
    <s v="Biobío"/>
    <n v="270102015"/>
    <n v="270102"/>
    <s v="Delitos Sexuales"/>
    <s v="Violación De Menor De 14 Años"/>
    <x v="38"/>
    <x v="38"/>
    <s v="Violación De Menor De 14 Años"/>
    <n v="477"/>
    <n v="1"/>
    <n v="0"/>
    <n v="0"/>
    <n v="1"/>
    <n v="1"/>
    <n v="0"/>
    <n v="1"/>
    <n v="0"/>
    <n v="0"/>
    <n v="0"/>
    <n v="0"/>
    <n v="1"/>
    <n v="1"/>
    <n v="0"/>
    <n v="0"/>
    <n v="1"/>
    <n v="0"/>
    <n v="3"/>
    <n v="1"/>
    <n v="1"/>
    <n v="2"/>
    <n v="0"/>
    <n v="0"/>
    <n v="0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1"/>
    <n v="1"/>
    <n v="0"/>
    <n v="0"/>
    <n v="0"/>
  </r>
  <r>
    <n v="8"/>
    <s v="Biobío"/>
    <n v="270105001"/>
    <n v="270105"/>
    <s v="Delitos Contra la Vida, Integridad o Dignidad Personal"/>
    <s v="Aborto Cometido Por Facultativo Por Causales No Reguladas"/>
    <x v="39"/>
    <x v="39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5002"/>
    <n v="270105"/>
    <s v="Delitos Contra la Vida, Integridad o Dignidad Personal"/>
    <s v="Aborto Consentido Causales No Reguladas"/>
    <x v="39"/>
    <x v="39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5003"/>
    <n v="270105"/>
    <s v="Delitos Contra la Vida, Integridad o Dignidad Personal"/>
    <s v="Aborto Sin Consentimiento"/>
    <x v="39"/>
    <x v="39"/>
    <s v="Aborto Sin Consentimiento"/>
    <n v="9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3"/>
    <n v="270102"/>
    <s v="Delitos Sexuales"/>
    <s v="Abuso Sexual (Sólo Crimen)"/>
    <x v="39"/>
    <x v="39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5"/>
    <n v="270102"/>
    <s v="Delitos Sexuales"/>
    <s v="Abuso Sexual Calificado c/Introduccion Objetos O Uso Animal"/>
    <x v="39"/>
    <x v="39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6"/>
    <n v="270102"/>
    <s v="Delitos Sexuales"/>
    <s v="Abuso Sexual Con Contacto De Menor De 14 Años"/>
    <x v="39"/>
    <x v="39"/>
    <s v="Abuso Sexual Con Contacto De Menor De 14 Años"/>
    <n v="15"/>
    <n v="2"/>
    <n v="0"/>
    <n v="0"/>
    <n v="3"/>
    <n v="0"/>
    <n v="3"/>
    <n v="3"/>
    <n v="1"/>
    <n v="2"/>
    <n v="2"/>
    <n v="3"/>
    <n v="3"/>
    <n v="0"/>
    <n v="2"/>
    <n v="1"/>
    <n v="3"/>
    <n v="2"/>
    <n v="3"/>
    <n v="3"/>
    <n v="3"/>
    <n v="1"/>
    <n v="4"/>
    <n v="3"/>
    <n v="2"/>
    <n v="6"/>
    <n v="1"/>
    <n v="4"/>
    <n v="2"/>
    <n v="2"/>
    <n v="2"/>
    <n v="1"/>
    <n v="0"/>
    <n v="4"/>
    <n v="1"/>
    <n v="1"/>
    <n v="5"/>
    <n v="0"/>
    <n v="2"/>
    <n v="3"/>
    <n v="1"/>
    <n v="3"/>
    <n v="1"/>
    <n v="3"/>
    <n v="2"/>
    <n v="0"/>
    <n v="1"/>
    <n v="1"/>
    <n v="9"/>
    <n v="2"/>
    <n v="1"/>
    <n v="3"/>
    <n v="3"/>
    <n v="1"/>
    <n v="3"/>
    <n v="1"/>
    <n v="1"/>
    <n v="1"/>
    <n v="0"/>
    <n v="2"/>
    <n v="0"/>
    <n v="2"/>
    <n v="2"/>
    <n v="5"/>
    <n v="1"/>
    <n v="5"/>
    <n v="2"/>
    <n v="5"/>
    <n v="3"/>
    <n v="1"/>
    <n v="1"/>
    <n v="3"/>
    <n v="1"/>
    <n v="5"/>
    <n v="8"/>
    <n v="2"/>
    <n v="6"/>
    <n v="4"/>
    <n v="3"/>
    <n v="4"/>
    <n v="1"/>
    <n v="8"/>
    <n v="1"/>
    <n v="4"/>
    <n v="2"/>
  </r>
  <r>
    <n v="8"/>
    <s v="Biobío"/>
    <n v="270102007"/>
    <n v="270102"/>
    <s v="Delitos Sexuales"/>
    <s v="Abuso Sexual De 14 Años A Menor De 18 Años Con Circunstancia Estupro"/>
    <x v="39"/>
    <x v="39"/>
    <s v="Abuso Sexual De 14 Años A Menor De 18 Años Con Circunstancia Estupro"/>
    <n v="16"/>
    <n v="0"/>
    <n v="1"/>
    <n v="0"/>
    <n v="0"/>
    <n v="0"/>
    <n v="0"/>
    <n v="1"/>
    <n v="0"/>
    <n v="0"/>
    <n v="0"/>
    <n v="0"/>
    <n v="0"/>
    <n v="0"/>
    <n v="2"/>
    <n v="0"/>
    <n v="1"/>
    <n v="0"/>
    <n v="0"/>
    <n v="0"/>
    <n v="1"/>
    <n v="0"/>
    <n v="0"/>
    <n v="1"/>
    <n v="1"/>
    <n v="1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3"/>
    <n v="0"/>
    <n v="1"/>
    <n v="1"/>
    <n v="0"/>
    <n v="0"/>
    <n v="1"/>
    <n v="1"/>
    <n v="0"/>
    <n v="1"/>
    <n v="2"/>
  </r>
  <r>
    <n v="8"/>
    <s v="Biobío"/>
    <n v="270102008"/>
    <n v="270102"/>
    <s v="Delitos Sexuales"/>
    <s v="Abuso Sexual De Mayor De 14 (Con Circunstancias De Violación)"/>
    <x v="39"/>
    <x v="39"/>
    <s v="Abuso Sexual De Mayor De 14 (Con Circunstancias De Violación)"/>
    <n v="17"/>
    <n v="1"/>
    <n v="1"/>
    <n v="0"/>
    <n v="1"/>
    <n v="3"/>
    <n v="0"/>
    <n v="2"/>
    <n v="1"/>
    <n v="1"/>
    <n v="2"/>
    <n v="0"/>
    <n v="0"/>
    <n v="2"/>
    <n v="0"/>
    <n v="2"/>
    <n v="0"/>
    <n v="2"/>
    <n v="0"/>
    <n v="1"/>
    <n v="1"/>
    <n v="1"/>
    <n v="1"/>
    <n v="1"/>
    <n v="0"/>
    <n v="1"/>
    <n v="1"/>
    <n v="0"/>
    <n v="2"/>
    <n v="1"/>
    <n v="1"/>
    <n v="3"/>
    <n v="1"/>
    <n v="1"/>
    <n v="1"/>
    <n v="0"/>
    <n v="0"/>
    <n v="1"/>
    <n v="1"/>
    <n v="1"/>
    <n v="1"/>
    <n v="0"/>
    <n v="1"/>
    <n v="0"/>
    <n v="0"/>
    <n v="1"/>
    <n v="0"/>
    <n v="0"/>
    <n v="2"/>
    <n v="0"/>
    <n v="1"/>
    <n v="0"/>
    <n v="1"/>
    <n v="0"/>
    <n v="2"/>
    <n v="1"/>
    <n v="1"/>
    <n v="3"/>
    <n v="1"/>
    <n v="1"/>
    <n v="1"/>
    <n v="1"/>
    <n v="2"/>
    <n v="1"/>
    <n v="1"/>
    <n v="2"/>
    <n v="2"/>
    <n v="1"/>
    <n v="2"/>
    <n v="1"/>
    <n v="1"/>
    <n v="0"/>
    <n v="2"/>
    <n v="3"/>
    <n v="2"/>
    <n v="0"/>
    <n v="0"/>
    <n v="1"/>
    <n v="0"/>
    <n v="0"/>
    <n v="0"/>
    <n v="0"/>
    <n v="1"/>
    <n v="1"/>
    <n v="4"/>
  </r>
  <r>
    <n v="8"/>
    <s v="Biobío"/>
    <n v="270102009"/>
    <n v="270102"/>
    <s v="Delitos Sexuales"/>
    <s v="Abuso Sexual Mayor 14 /Sorpresa Sin Consentimiento"/>
    <x v="39"/>
    <x v="3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8"/>
    <s v="Biobío"/>
    <n v="270102010"/>
    <n v="270102"/>
    <s v="Delitos Sexuales"/>
    <s v="Abuso Sexual Sin Contacto"/>
    <x v="39"/>
    <x v="39"/>
    <s v="Abuso Sexual Sin Contacto"/>
    <n v="19"/>
    <n v="0"/>
    <n v="1"/>
    <n v="2"/>
    <n v="2"/>
    <n v="0"/>
    <n v="3"/>
    <n v="3"/>
    <n v="3"/>
    <n v="2"/>
    <n v="6"/>
    <n v="5"/>
    <n v="1"/>
    <n v="2"/>
    <n v="0"/>
    <n v="2"/>
    <n v="2"/>
    <n v="1"/>
    <n v="2"/>
    <n v="1"/>
    <n v="1"/>
    <n v="3"/>
    <n v="4"/>
    <n v="4"/>
    <n v="1"/>
    <n v="4"/>
    <n v="0"/>
    <n v="0"/>
    <n v="3"/>
    <n v="2"/>
    <n v="2"/>
    <n v="0"/>
    <n v="4"/>
    <n v="2"/>
    <n v="0"/>
    <n v="1"/>
    <n v="2"/>
    <n v="1"/>
    <n v="1"/>
    <n v="2"/>
    <n v="3"/>
    <n v="4"/>
    <n v="0"/>
    <n v="1"/>
    <n v="2"/>
    <n v="1"/>
    <n v="3"/>
    <n v="2"/>
    <n v="4"/>
    <n v="4"/>
    <n v="2"/>
    <n v="2"/>
    <n v="3"/>
    <n v="0"/>
    <n v="2"/>
    <n v="0"/>
    <n v="0"/>
    <n v="2"/>
    <n v="1"/>
    <n v="2"/>
    <n v="0"/>
    <n v="6"/>
    <n v="4"/>
    <n v="5"/>
    <n v="5"/>
    <n v="0"/>
    <n v="4"/>
    <n v="4"/>
    <n v="6"/>
    <n v="2"/>
    <n v="0"/>
    <n v="2"/>
    <n v="2"/>
    <n v="4"/>
    <n v="3"/>
    <n v="0"/>
    <n v="2"/>
    <n v="0"/>
    <n v="2"/>
    <n v="1"/>
    <n v="2"/>
    <n v="5"/>
    <n v="0"/>
    <n v="0"/>
    <n v="2"/>
  </r>
  <r>
    <n v="8"/>
    <s v="Biobío"/>
    <n v="270101001"/>
    <n v="270101"/>
    <s v="Delitos Cometidos por Empleados y Funcionarios Públicos"/>
    <s v="Apremios Ilegítimos Violación, Abuso Sexual Agravado, Otros"/>
    <x v="39"/>
    <x v="39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1"/>
    <n v="270102"/>
    <s v="Delitos Sexuales"/>
    <s v="Estupro"/>
    <x v="39"/>
    <x v="39"/>
    <s v="Estupro"/>
    <n v="176"/>
    <n v="0"/>
    <n v="0"/>
    <n v="1"/>
    <n v="1"/>
    <n v="0"/>
    <n v="0"/>
    <n v="0"/>
    <n v="0"/>
    <n v="2"/>
    <n v="0"/>
    <n v="0"/>
    <n v="2"/>
    <n v="1"/>
    <n v="2"/>
    <n v="0"/>
    <n v="1"/>
    <n v="0"/>
    <n v="0"/>
    <n v="0"/>
    <n v="0"/>
    <n v="0"/>
    <n v="1"/>
    <n v="1"/>
    <n v="1"/>
    <n v="0"/>
    <n v="2"/>
    <n v="0"/>
    <n v="1"/>
    <n v="1"/>
    <n v="2"/>
    <n v="0"/>
    <n v="0"/>
    <n v="0"/>
    <n v="0"/>
    <n v="0"/>
    <n v="0"/>
    <n v="0"/>
    <n v="2"/>
    <n v="1"/>
    <n v="1"/>
    <n v="2"/>
    <n v="1"/>
    <n v="0"/>
    <n v="0"/>
    <n v="1"/>
    <n v="0"/>
    <n v="1"/>
    <n v="0"/>
    <n v="0"/>
    <n v="1"/>
    <n v="0"/>
    <n v="1"/>
    <n v="1"/>
    <n v="2"/>
    <n v="0"/>
    <n v="0"/>
    <n v="0"/>
    <n v="1"/>
    <n v="0"/>
    <n v="0"/>
    <n v="1"/>
    <n v="0"/>
    <n v="2"/>
    <n v="3"/>
    <n v="0"/>
    <n v="0"/>
    <n v="0"/>
    <n v="0"/>
    <n v="0"/>
    <n v="0"/>
    <n v="1"/>
    <n v="0"/>
    <n v="0"/>
    <n v="0"/>
    <n v="1"/>
    <n v="2"/>
    <n v="0"/>
    <n v="1"/>
    <n v="1"/>
    <n v="0"/>
    <n v="2"/>
    <n v="0"/>
    <n v="1"/>
    <n v="0"/>
  </r>
  <r>
    <n v="8"/>
    <s v="Biobío"/>
    <n v="270103002"/>
    <n v="270103"/>
    <s v="Delitos Violentos"/>
    <s v="Femicidio Intimo"/>
    <x v="39"/>
    <x v="39"/>
    <s v="Femicidio Intimo"/>
    <n v="20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4001"/>
    <n v="270104"/>
    <s v="Delitos Contra el Estado Civil y la Familia"/>
    <s v="Maltrato Habitual (Violencia Intrafamiliar)"/>
    <x v="39"/>
    <x v="39"/>
    <s v="Maltrato Habitual (Violencia Intrafamiliar)"/>
    <n v="298"/>
    <n v="13"/>
    <n v="14"/>
    <n v="12"/>
    <n v="14"/>
    <n v="1"/>
    <n v="16"/>
    <n v="15"/>
    <n v="2"/>
    <n v="32"/>
    <n v="15"/>
    <n v="21"/>
    <n v="18"/>
    <n v="14"/>
    <n v="16"/>
    <n v="14"/>
    <n v="19"/>
    <n v="9"/>
    <n v="1"/>
    <n v="14"/>
    <n v="9"/>
    <n v="8"/>
    <n v="10"/>
    <n v="19"/>
    <n v="11"/>
    <n v="41"/>
    <n v="36"/>
    <n v="16"/>
    <n v="41"/>
    <n v="17"/>
    <n v="10"/>
    <n v="24"/>
    <n v="34"/>
    <n v="17"/>
    <n v="22"/>
    <n v="16"/>
    <n v="19"/>
    <n v="21"/>
    <n v="16"/>
    <n v="2"/>
    <n v="7"/>
    <n v="3"/>
    <n v="33"/>
    <n v="19"/>
    <n v="17"/>
    <n v="25"/>
    <n v="26"/>
    <n v="25"/>
    <n v="18"/>
    <n v="23"/>
    <n v="30"/>
    <n v="5"/>
    <n v="25"/>
    <n v="7"/>
    <n v="4"/>
    <n v="31"/>
    <n v="25"/>
    <n v="2"/>
    <n v="45"/>
    <n v="0"/>
    <n v="31"/>
    <n v="1"/>
    <n v="60"/>
    <n v="26"/>
    <n v="0"/>
    <n v="9"/>
    <n v="67"/>
    <n v="2"/>
    <n v="1"/>
    <n v="1"/>
    <n v="9"/>
    <n v="17"/>
    <n v="3"/>
    <n v="9"/>
    <n v="5"/>
    <n v="12"/>
    <n v="21"/>
    <n v="21"/>
    <n v="31"/>
    <n v="23"/>
    <n v="12"/>
    <n v="13"/>
    <n v="5"/>
    <n v="12"/>
    <n v="38"/>
  </r>
  <r>
    <n v="8"/>
    <s v="Biobío"/>
    <n v="270103004"/>
    <n v="270103"/>
    <s v="Delitos Violentos"/>
    <s v="Secuestro Con Homicidio, Violación O Lesiones"/>
    <x v="39"/>
    <x v="39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3003"/>
    <n v="270103"/>
    <s v="Delitos Violentos"/>
    <s v="Secuestro Con Violación"/>
    <x v="39"/>
    <x v="39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17"/>
    <n v="270102"/>
    <s v="Delitos Sexuales"/>
    <s v="Violación Con Homicidio O Femicidio"/>
    <x v="39"/>
    <x v="39"/>
    <s v="Violación Con Homicidio O Femicidio"/>
    <n v="47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14"/>
    <n v="270102"/>
    <s v="Delitos Sexuales"/>
    <s v="Violación De Mayor De 14 Años"/>
    <x v="39"/>
    <x v="39"/>
    <s v="Violación De Mayor De 14 Años"/>
    <n v="476"/>
    <n v="1"/>
    <n v="3"/>
    <n v="1"/>
    <n v="0"/>
    <n v="1"/>
    <n v="0"/>
    <n v="0"/>
    <n v="1"/>
    <n v="0"/>
    <n v="1"/>
    <n v="1"/>
    <n v="0"/>
    <n v="0"/>
    <n v="0"/>
    <n v="1"/>
    <n v="1"/>
    <n v="3"/>
    <n v="1"/>
    <n v="1"/>
    <n v="1"/>
    <n v="1"/>
    <n v="1"/>
    <n v="0"/>
    <n v="3"/>
    <n v="0"/>
    <n v="0"/>
    <n v="1"/>
    <n v="2"/>
    <n v="1"/>
    <n v="0"/>
    <n v="0"/>
    <n v="0"/>
    <n v="1"/>
    <n v="1"/>
    <n v="0"/>
    <n v="0"/>
    <n v="1"/>
    <n v="2"/>
    <n v="0"/>
    <n v="0"/>
    <n v="0"/>
    <n v="0"/>
    <n v="0"/>
    <n v="3"/>
    <n v="0"/>
    <n v="0"/>
    <n v="2"/>
    <n v="0"/>
    <n v="0"/>
    <n v="2"/>
    <n v="0"/>
    <n v="4"/>
    <n v="1"/>
    <n v="2"/>
    <n v="2"/>
    <n v="0"/>
    <n v="2"/>
    <n v="1"/>
    <n v="0"/>
    <n v="1"/>
    <n v="0"/>
    <n v="0"/>
    <n v="1"/>
    <n v="2"/>
    <n v="4"/>
    <n v="2"/>
    <n v="2"/>
    <n v="0"/>
    <n v="1"/>
    <n v="3"/>
    <n v="0"/>
    <n v="1"/>
    <n v="1"/>
    <n v="4"/>
    <n v="0"/>
    <n v="0"/>
    <n v="1"/>
    <n v="1"/>
    <n v="1"/>
    <n v="2"/>
    <n v="0"/>
    <n v="0"/>
    <n v="2"/>
    <n v="2"/>
  </r>
  <r>
    <n v="8"/>
    <s v="Biobío"/>
    <n v="270102015"/>
    <n v="270102"/>
    <s v="Delitos Sexuales"/>
    <s v="Violación De Menor De 14 Años"/>
    <x v="39"/>
    <x v="39"/>
    <s v="Violación De Menor De 14 Años"/>
    <n v="477"/>
    <n v="1"/>
    <n v="0"/>
    <n v="1"/>
    <n v="0"/>
    <n v="1"/>
    <n v="1"/>
    <n v="0"/>
    <n v="3"/>
    <n v="0"/>
    <n v="0"/>
    <n v="0"/>
    <n v="0"/>
    <n v="1"/>
    <n v="0"/>
    <n v="0"/>
    <n v="0"/>
    <n v="0"/>
    <n v="3"/>
    <n v="1"/>
    <n v="2"/>
    <n v="1"/>
    <n v="2"/>
    <n v="3"/>
    <n v="0"/>
    <n v="2"/>
    <n v="0"/>
    <n v="1"/>
    <n v="0"/>
    <n v="2"/>
    <n v="1"/>
    <n v="0"/>
    <n v="4"/>
    <n v="3"/>
    <n v="1"/>
    <n v="0"/>
    <n v="3"/>
    <n v="0"/>
    <n v="2"/>
    <n v="1"/>
    <n v="1"/>
    <n v="1"/>
    <n v="1"/>
    <n v="1"/>
    <n v="2"/>
    <n v="1"/>
    <n v="0"/>
    <n v="0"/>
    <n v="1"/>
    <n v="1"/>
    <n v="1"/>
    <n v="0"/>
    <n v="0"/>
    <n v="0"/>
    <n v="1"/>
    <n v="0"/>
    <n v="1"/>
    <n v="1"/>
    <n v="1"/>
    <n v="1"/>
    <n v="0"/>
    <n v="0"/>
    <n v="1"/>
    <n v="2"/>
    <n v="0"/>
    <n v="4"/>
    <n v="0"/>
    <n v="1"/>
    <n v="2"/>
    <n v="1"/>
    <n v="0"/>
    <n v="1"/>
    <n v="0"/>
    <n v="2"/>
    <n v="1"/>
    <n v="0"/>
    <n v="0"/>
    <n v="0"/>
    <n v="0"/>
    <n v="0"/>
    <n v="1"/>
    <n v="1"/>
    <n v="0"/>
    <n v="1"/>
    <n v="2"/>
  </r>
  <r>
    <n v="8"/>
    <s v="Biobío"/>
    <n v="270105001"/>
    <n v="270105"/>
    <s v="Delitos Contra la Vida, Integridad o Dignidad Personal"/>
    <s v="Aborto Cometido Por Facultativo Por Causales No Reguladas"/>
    <x v="40"/>
    <x v="40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5002"/>
    <n v="270105"/>
    <s v="Delitos Contra la Vida, Integridad o Dignidad Personal"/>
    <s v="Aborto Consentido Causales No Reguladas"/>
    <x v="40"/>
    <x v="40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8"/>
    <s v="Biobío"/>
    <n v="270105003"/>
    <n v="270105"/>
    <s v="Delitos Contra la Vida, Integridad o Dignidad Personal"/>
    <s v="Aborto Sin Consentimiento"/>
    <x v="40"/>
    <x v="40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8"/>
    <s v="Biobío"/>
    <n v="270102003"/>
    <n v="270102"/>
    <s v="Delitos Sexuales"/>
    <s v="Abuso Sexual (Sólo Crimen)"/>
    <x v="40"/>
    <x v="40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4"/>
    <n v="270102"/>
    <s v="Delitos Sexuales"/>
    <s v="Abuso Sexual Adulto"/>
    <x v="40"/>
    <x v="40"/>
    <s v="Abuso Sexual Adulto"/>
    <n v="1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5"/>
    <n v="270102"/>
    <s v="Delitos Sexuales"/>
    <s v="Abuso Sexual Calificado c/Introduccion Objetos O Uso Animal"/>
    <x v="40"/>
    <x v="40"/>
    <s v="Abuso Sexual Calificado c/Introduccion Objetos O Uso Animal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6"/>
    <n v="270102"/>
    <s v="Delitos Sexuales"/>
    <s v="Abuso Sexual Con Contacto De Menor De 14 Años"/>
    <x v="40"/>
    <x v="40"/>
    <s v="Abuso Sexual Con Contacto De Menor De 14 Años"/>
    <n v="15"/>
    <n v="0"/>
    <n v="1"/>
    <n v="1"/>
    <n v="2"/>
    <n v="3"/>
    <n v="0"/>
    <n v="0"/>
    <n v="0"/>
    <n v="1"/>
    <n v="1"/>
    <n v="2"/>
    <n v="2"/>
    <n v="0"/>
    <n v="0"/>
    <n v="0"/>
    <n v="1"/>
    <n v="0"/>
    <n v="1"/>
    <n v="1"/>
    <n v="1"/>
    <n v="0"/>
    <n v="0"/>
    <n v="2"/>
    <n v="0"/>
    <n v="2"/>
    <n v="0"/>
    <n v="2"/>
    <n v="0"/>
    <n v="0"/>
    <n v="2"/>
    <n v="0"/>
    <n v="0"/>
    <n v="0"/>
    <n v="0"/>
    <n v="1"/>
    <n v="2"/>
    <n v="0"/>
    <n v="0"/>
    <n v="2"/>
    <n v="0"/>
    <n v="0"/>
    <n v="3"/>
    <n v="2"/>
    <n v="0"/>
    <n v="0"/>
    <n v="1"/>
    <n v="1"/>
    <n v="0"/>
    <n v="0"/>
    <n v="5"/>
    <n v="0"/>
    <n v="0"/>
    <n v="2"/>
    <n v="0"/>
    <n v="4"/>
    <n v="1"/>
    <n v="1"/>
    <n v="1"/>
    <n v="0"/>
    <n v="1"/>
    <n v="1"/>
    <n v="2"/>
    <n v="2"/>
    <n v="1"/>
    <n v="3"/>
    <n v="0"/>
    <n v="0"/>
    <n v="2"/>
    <n v="0"/>
    <n v="2"/>
    <n v="0"/>
    <n v="1"/>
    <n v="3"/>
    <n v="3"/>
    <n v="6"/>
    <n v="3"/>
    <n v="1"/>
    <n v="0"/>
    <n v="1"/>
    <n v="2"/>
    <n v="1"/>
    <n v="4"/>
    <n v="1"/>
    <n v="3"/>
  </r>
  <r>
    <n v="8"/>
    <s v="Biobío"/>
    <n v="270102007"/>
    <n v="270102"/>
    <s v="Delitos Sexuales"/>
    <s v="Abuso Sexual De 14 Años A Menor De 18 Años Con Circunstancia Estupro"/>
    <x v="40"/>
    <x v="4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4"/>
    <n v="0"/>
    <n v="0"/>
    <n v="0"/>
    <n v="1"/>
    <n v="0"/>
    <n v="0"/>
    <n v="0"/>
    <n v="0"/>
    <n v="0"/>
    <n v="0"/>
  </r>
  <r>
    <n v="8"/>
    <s v="Biobío"/>
    <n v="270102008"/>
    <n v="270102"/>
    <s v="Delitos Sexuales"/>
    <s v="Abuso Sexual De Mayor De 14 (Con Circunstancias De Violación)"/>
    <x v="40"/>
    <x v="40"/>
    <s v="Abuso Sexual De Mayor De 14 (Con Circunstancias De Violación)"/>
    <n v="17"/>
    <n v="1"/>
    <n v="0"/>
    <n v="1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2"/>
    <n v="0"/>
    <n v="0"/>
    <n v="0"/>
    <n v="0"/>
    <n v="0"/>
    <n v="1"/>
    <n v="0"/>
    <n v="1"/>
    <n v="1"/>
    <n v="1"/>
    <n v="0"/>
    <n v="0"/>
    <n v="1"/>
    <n v="0"/>
    <n v="0"/>
    <n v="0"/>
    <n v="1"/>
    <n v="1"/>
    <n v="0"/>
    <n v="1"/>
    <n v="1"/>
    <n v="0"/>
    <n v="0"/>
    <n v="0"/>
    <n v="1"/>
    <n v="0"/>
    <n v="1"/>
  </r>
  <r>
    <n v="8"/>
    <s v="Biobío"/>
    <n v="270102009"/>
    <n v="270102"/>
    <s v="Delitos Sexuales"/>
    <s v="Abuso Sexual Mayor 14 /Sorpresa Sin Consentimiento"/>
    <x v="40"/>
    <x v="40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"/>
    <s v="Biobío"/>
    <n v="270102010"/>
    <n v="270102"/>
    <s v="Delitos Sexuales"/>
    <s v="Abuso Sexual Sin Contacto"/>
    <x v="40"/>
    <x v="40"/>
    <s v="Abuso Sexual Sin Contacto"/>
    <n v="19"/>
    <n v="0"/>
    <n v="3"/>
    <n v="2"/>
    <n v="5"/>
    <n v="1"/>
    <n v="3"/>
    <n v="2"/>
    <n v="2"/>
    <n v="1"/>
    <n v="0"/>
    <n v="4"/>
    <n v="1"/>
    <n v="1"/>
    <n v="1"/>
    <n v="0"/>
    <n v="1"/>
    <n v="2"/>
    <n v="1"/>
    <n v="1"/>
    <n v="2"/>
    <n v="0"/>
    <n v="0"/>
    <n v="0"/>
    <n v="0"/>
    <n v="1"/>
    <n v="1"/>
    <n v="2"/>
    <n v="0"/>
    <n v="1"/>
    <n v="1"/>
    <n v="0"/>
    <n v="0"/>
    <n v="0"/>
    <n v="0"/>
    <n v="2"/>
    <n v="1"/>
    <n v="1"/>
    <n v="1"/>
    <n v="0"/>
    <n v="0"/>
    <n v="1"/>
    <n v="0"/>
    <n v="1"/>
    <n v="2"/>
    <n v="1"/>
    <n v="0"/>
    <n v="0"/>
    <n v="1"/>
    <n v="0"/>
    <n v="0"/>
    <n v="1"/>
    <n v="0"/>
    <n v="4"/>
    <n v="0"/>
    <n v="1"/>
    <n v="2"/>
    <n v="0"/>
    <n v="1"/>
    <n v="0"/>
    <n v="0"/>
    <n v="3"/>
    <n v="1"/>
    <n v="1"/>
    <n v="1"/>
    <n v="8"/>
    <n v="2"/>
    <n v="3"/>
    <n v="0"/>
    <n v="0"/>
    <n v="1"/>
    <n v="0"/>
    <n v="0"/>
    <n v="2"/>
    <n v="5"/>
    <n v="3"/>
    <n v="0"/>
    <n v="0"/>
    <n v="1"/>
    <n v="0"/>
    <n v="0"/>
    <n v="0"/>
    <n v="4"/>
    <n v="1"/>
    <n v="2"/>
  </r>
  <r>
    <n v="8"/>
    <s v="Biobío"/>
    <n v="270102001"/>
    <n v="270102"/>
    <s v="Delitos Sexuales"/>
    <s v="Estupro"/>
    <x v="40"/>
    <x v="40"/>
    <s v="Estupro"/>
    <n v="176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5"/>
    <n v="2"/>
    <n v="0"/>
    <n v="0"/>
    <n v="0"/>
    <n v="3"/>
    <n v="0"/>
    <n v="4"/>
    <n v="0"/>
    <n v="0"/>
    <n v="0"/>
    <n v="0"/>
    <n v="0"/>
    <n v="1"/>
    <n v="1"/>
    <n v="0"/>
    <n v="0"/>
    <n v="0"/>
    <n v="1"/>
    <n v="1"/>
    <n v="0"/>
    <n v="0"/>
    <n v="3"/>
    <n v="0"/>
    <n v="1"/>
    <n v="0"/>
    <n v="0"/>
    <n v="0"/>
    <n v="0"/>
    <n v="0"/>
    <n v="2"/>
    <n v="0"/>
    <n v="0"/>
    <n v="1"/>
    <n v="0"/>
    <n v="2"/>
    <n v="0"/>
    <n v="0"/>
    <n v="0"/>
    <n v="2"/>
    <n v="1"/>
    <n v="0"/>
  </r>
  <r>
    <n v="8"/>
    <s v="Biobío"/>
    <n v="270103002"/>
    <n v="270103"/>
    <s v="Delitos Violentos"/>
    <s v="Femicidio Intimo"/>
    <x v="40"/>
    <x v="40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4001"/>
    <n v="270104"/>
    <s v="Delitos Contra el Estado Civil y la Familia"/>
    <s v="Maltrato Habitual (Violencia Intrafamiliar)"/>
    <x v="40"/>
    <x v="40"/>
    <s v="Maltrato Habitual (Violencia Intrafamiliar)"/>
    <n v="298"/>
    <n v="1"/>
    <n v="0"/>
    <n v="0"/>
    <n v="0"/>
    <n v="0"/>
    <n v="1"/>
    <n v="0"/>
    <n v="1"/>
    <n v="0"/>
    <n v="0"/>
    <n v="0"/>
    <n v="2"/>
    <n v="1"/>
    <n v="1"/>
    <n v="1"/>
    <n v="0"/>
    <n v="0"/>
    <n v="0"/>
    <n v="0"/>
    <n v="0"/>
    <n v="0"/>
    <n v="0"/>
    <n v="0"/>
    <n v="0"/>
    <n v="0"/>
    <n v="0"/>
    <n v="2"/>
    <n v="0"/>
    <n v="0"/>
    <n v="0"/>
    <n v="2"/>
    <n v="0"/>
    <n v="0"/>
    <n v="0"/>
    <n v="1"/>
    <n v="0"/>
    <n v="1"/>
    <n v="0"/>
    <n v="0"/>
    <n v="0"/>
    <n v="0"/>
    <n v="1"/>
    <n v="2"/>
    <n v="0"/>
    <n v="0"/>
    <n v="1"/>
    <n v="0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1"/>
    <n v="0"/>
    <n v="0"/>
    <n v="4"/>
    <n v="0"/>
    <n v="0"/>
    <n v="0"/>
    <n v="0"/>
    <n v="1"/>
    <n v="0"/>
    <n v="0"/>
    <n v="0"/>
    <n v="1"/>
    <n v="0"/>
    <n v="0"/>
    <n v="0"/>
    <n v="0"/>
    <n v="0"/>
    <n v="1"/>
  </r>
  <r>
    <n v="8"/>
    <s v="Biobío"/>
    <n v="270103004"/>
    <n v="270103"/>
    <s v="Delitos Violentos"/>
    <s v="Secuestro Con Homicidio, Violación O Lesiones"/>
    <x v="40"/>
    <x v="40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14"/>
    <n v="270102"/>
    <s v="Delitos Sexuales"/>
    <s v="Violación De Mayor De 14 Años"/>
    <x v="40"/>
    <x v="40"/>
    <s v="Violación De Mayor De 14 Años"/>
    <n v="476"/>
    <n v="1"/>
    <n v="0"/>
    <n v="1"/>
    <n v="0"/>
    <n v="1"/>
    <n v="0"/>
    <n v="0"/>
    <n v="1"/>
    <n v="1"/>
    <n v="0"/>
    <n v="1"/>
    <n v="0"/>
    <n v="0"/>
    <n v="0"/>
    <n v="2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1"/>
    <n v="0"/>
    <n v="0"/>
    <n v="0"/>
    <n v="1"/>
    <n v="0"/>
    <n v="0"/>
    <n v="0"/>
    <n v="0"/>
  </r>
  <r>
    <n v="8"/>
    <s v="Biobío"/>
    <n v="270102015"/>
    <n v="270102"/>
    <s v="Delitos Sexuales"/>
    <s v="Violación De Menor De 14 Años"/>
    <x v="40"/>
    <x v="40"/>
    <s v="Violación De Menor De 14 Años"/>
    <n v="477"/>
    <n v="0"/>
    <n v="0"/>
    <n v="2"/>
    <n v="0"/>
    <n v="0"/>
    <n v="0"/>
    <n v="0"/>
    <n v="2"/>
    <n v="2"/>
    <n v="0"/>
    <n v="1"/>
    <n v="0"/>
    <n v="0"/>
    <n v="0"/>
    <n v="0"/>
    <n v="0"/>
    <n v="0"/>
    <n v="1"/>
    <n v="1"/>
    <n v="0"/>
    <n v="1"/>
    <n v="0"/>
    <n v="1"/>
    <n v="0"/>
    <n v="1"/>
    <n v="0"/>
    <n v="0"/>
    <n v="0"/>
    <n v="0"/>
    <n v="0"/>
    <n v="0"/>
    <n v="1"/>
    <n v="2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3"/>
    <n v="1"/>
    <n v="0"/>
    <n v="0"/>
    <n v="1"/>
    <n v="0"/>
    <n v="0"/>
    <n v="0"/>
    <n v="0"/>
    <n v="0"/>
    <n v="0"/>
    <n v="0"/>
    <n v="1"/>
    <n v="1"/>
    <n v="2"/>
    <n v="0"/>
    <n v="0"/>
    <n v="0"/>
    <n v="1"/>
    <n v="0"/>
    <n v="0"/>
    <n v="1"/>
    <n v="0"/>
    <n v="1"/>
  </r>
  <r>
    <n v="8"/>
    <s v="Biobío"/>
    <n v="270105002"/>
    <n v="270105"/>
    <s v="Delitos Contra la Vida, Integridad o Dignidad Personal"/>
    <s v="Aborto Consentido Causales No Reguladas"/>
    <x v="41"/>
    <x v="41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8"/>
    <s v="Biobío"/>
    <n v="270105003"/>
    <n v="270105"/>
    <s v="Delitos Contra la Vida, Integridad o Dignidad Personal"/>
    <s v="Aborto Sin Consentimiento"/>
    <x v="41"/>
    <x v="41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8"/>
    <s v="Biobío"/>
    <n v="270102005"/>
    <n v="270102"/>
    <s v="Delitos Sexuales"/>
    <s v="Abuso Sexual Calificado c/Introduccion Objetos O Uso Animal"/>
    <x v="41"/>
    <x v="41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6"/>
    <n v="270102"/>
    <s v="Delitos Sexuales"/>
    <s v="Abuso Sexual Con Contacto De Menor De 14 Años"/>
    <x v="41"/>
    <x v="41"/>
    <s v="Abuso Sexual Con Contacto De Menor De 14 Años"/>
    <n v="15"/>
    <n v="3"/>
    <n v="2"/>
    <n v="0"/>
    <n v="3"/>
    <n v="3"/>
    <n v="3"/>
    <n v="2"/>
    <n v="2"/>
    <n v="1"/>
    <n v="3"/>
    <n v="3"/>
    <n v="0"/>
    <n v="3"/>
    <n v="0"/>
    <n v="3"/>
    <n v="1"/>
    <n v="1"/>
    <n v="2"/>
    <n v="3"/>
    <n v="1"/>
    <n v="1"/>
    <n v="4"/>
    <n v="0"/>
    <n v="4"/>
    <n v="2"/>
    <n v="4"/>
    <n v="6"/>
    <n v="0"/>
    <n v="0"/>
    <n v="3"/>
    <n v="2"/>
    <n v="5"/>
    <n v="4"/>
    <n v="3"/>
    <n v="0"/>
    <n v="1"/>
    <n v="6"/>
    <n v="2"/>
    <n v="1"/>
    <n v="4"/>
    <n v="1"/>
    <n v="1"/>
    <n v="2"/>
    <n v="3"/>
    <n v="2"/>
    <n v="1"/>
    <n v="1"/>
    <n v="3"/>
    <n v="7"/>
    <n v="9"/>
    <n v="2"/>
    <n v="6"/>
    <n v="1"/>
    <n v="11"/>
    <n v="10"/>
    <n v="9"/>
    <n v="5"/>
    <n v="9"/>
    <n v="4"/>
    <n v="2"/>
    <n v="2"/>
    <n v="1"/>
    <n v="7"/>
    <n v="16"/>
    <n v="5"/>
    <n v="0"/>
    <n v="5"/>
    <n v="3"/>
    <n v="3"/>
    <n v="8"/>
    <n v="4"/>
    <n v="1"/>
    <n v="4"/>
    <n v="6"/>
    <n v="5"/>
    <n v="8"/>
    <n v="6"/>
    <n v="13"/>
    <n v="3"/>
    <n v="2"/>
    <n v="2"/>
    <n v="7"/>
    <n v="3"/>
    <n v="5"/>
  </r>
  <r>
    <n v="8"/>
    <s v="Biobío"/>
    <n v="270102007"/>
    <n v="270102"/>
    <s v="Delitos Sexuales"/>
    <s v="Abuso Sexual De 14 Años A Menor De 18 Años Con Circunstancia Estupro"/>
    <x v="41"/>
    <x v="41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3"/>
    <n v="2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2"/>
    <n v="3"/>
    <n v="1"/>
    <n v="3"/>
    <n v="1"/>
    <n v="0"/>
    <n v="1"/>
    <n v="1"/>
    <n v="2"/>
    <n v="1"/>
    <n v="1"/>
    <n v="2"/>
    <n v="1"/>
    <n v="5"/>
    <n v="2"/>
    <n v="1"/>
    <n v="0"/>
    <n v="0"/>
    <n v="0"/>
    <n v="0"/>
    <n v="0"/>
    <n v="0"/>
  </r>
  <r>
    <n v="8"/>
    <s v="Biobío"/>
    <n v="270102008"/>
    <n v="270102"/>
    <s v="Delitos Sexuales"/>
    <s v="Abuso Sexual De Mayor De 14 (Con Circunstancias De Violación)"/>
    <x v="41"/>
    <x v="41"/>
    <s v="Abuso Sexual De Mayor De 14 (Con Circunstancias De Violación)"/>
    <n v="17"/>
    <n v="1"/>
    <n v="2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1"/>
    <n v="0"/>
    <n v="2"/>
    <n v="1"/>
    <n v="1"/>
    <n v="0"/>
    <n v="0"/>
    <n v="0"/>
    <n v="4"/>
    <n v="0"/>
    <n v="1"/>
    <n v="1"/>
    <n v="0"/>
    <n v="3"/>
    <n v="9"/>
    <n v="1"/>
    <n v="0"/>
    <n v="0"/>
    <n v="2"/>
    <n v="0"/>
    <n v="2"/>
    <n v="0"/>
    <n v="1"/>
    <n v="1"/>
    <n v="0"/>
    <n v="1"/>
    <n v="0"/>
    <n v="2"/>
    <n v="0"/>
    <n v="0"/>
    <n v="1"/>
    <n v="0"/>
    <n v="0"/>
    <n v="1"/>
    <n v="0"/>
    <n v="0"/>
    <n v="0"/>
    <n v="1"/>
    <n v="0"/>
  </r>
  <r>
    <n v="8"/>
    <s v="Biobío"/>
    <n v="270102009"/>
    <n v="270102"/>
    <s v="Delitos Sexuales"/>
    <s v="Abuso Sexual Mayor 14 /Sorpresa Sin Consentimiento"/>
    <x v="41"/>
    <x v="4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</r>
  <r>
    <n v="8"/>
    <s v="Biobío"/>
    <n v="270102010"/>
    <n v="270102"/>
    <s v="Delitos Sexuales"/>
    <s v="Abuso Sexual Sin Contacto"/>
    <x v="41"/>
    <x v="41"/>
    <s v="Abuso Sexual Sin Contacto"/>
    <n v="19"/>
    <n v="0"/>
    <n v="0"/>
    <n v="4"/>
    <n v="1"/>
    <n v="0"/>
    <n v="3"/>
    <n v="2"/>
    <n v="0"/>
    <n v="0"/>
    <n v="0"/>
    <n v="1"/>
    <n v="1"/>
    <n v="1"/>
    <n v="1"/>
    <n v="1"/>
    <n v="0"/>
    <n v="0"/>
    <n v="0"/>
    <n v="0"/>
    <n v="0"/>
    <n v="0"/>
    <n v="2"/>
    <n v="1"/>
    <n v="0"/>
    <n v="5"/>
    <n v="4"/>
    <n v="1"/>
    <n v="1"/>
    <n v="0"/>
    <n v="6"/>
    <n v="1"/>
    <n v="1"/>
    <n v="1"/>
    <n v="2"/>
    <n v="2"/>
    <n v="7"/>
    <n v="3"/>
    <n v="4"/>
    <n v="2"/>
    <n v="1"/>
    <n v="7"/>
    <n v="0"/>
    <n v="4"/>
    <n v="3"/>
    <n v="1"/>
    <n v="0"/>
    <n v="6"/>
    <n v="3"/>
    <n v="3"/>
    <n v="1"/>
    <n v="0"/>
    <n v="1"/>
    <n v="0"/>
    <n v="1"/>
    <n v="5"/>
    <n v="2"/>
    <n v="2"/>
    <n v="3"/>
    <n v="2"/>
    <n v="6"/>
    <n v="0"/>
    <n v="1"/>
    <n v="3"/>
    <n v="5"/>
    <n v="0"/>
    <n v="3"/>
    <n v="2"/>
    <n v="4"/>
    <n v="1"/>
    <n v="4"/>
    <n v="0"/>
    <n v="2"/>
    <n v="0"/>
    <n v="1"/>
    <n v="0"/>
    <n v="1"/>
    <n v="1"/>
    <n v="2"/>
    <n v="0"/>
    <n v="1"/>
    <n v="1"/>
    <n v="0"/>
    <n v="0"/>
    <n v="0"/>
  </r>
  <r>
    <n v="8"/>
    <s v="Biobío"/>
    <n v="270101001"/>
    <n v="270101"/>
    <s v="Delitos Cometidos por Empleados y Funcionarios Públicos"/>
    <s v="Apremios Ilegítimos Violación, Abuso Sexual Agravado, Otros"/>
    <x v="41"/>
    <x v="41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8"/>
    <s v="Biobío"/>
    <n v="270102001"/>
    <n v="270102"/>
    <s v="Delitos Sexuales"/>
    <s v="Estupro"/>
    <x v="41"/>
    <x v="41"/>
    <s v="Estupro"/>
    <n v="176"/>
    <n v="1"/>
    <n v="0"/>
    <n v="0"/>
    <n v="0"/>
    <n v="1"/>
    <n v="4"/>
    <n v="0"/>
    <n v="0"/>
    <n v="1"/>
    <n v="1"/>
    <n v="0"/>
    <n v="0"/>
    <n v="0"/>
    <n v="2"/>
    <n v="0"/>
    <n v="1"/>
    <n v="1"/>
    <n v="2"/>
    <n v="1"/>
    <n v="0"/>
    <n v="0"/>
    <n v="0"/>
    <n v="0"/>
    <n v="0"/>
    <n v="0"/>
    <n v="0"/>
    <n v="1"/>
    <n v="0"/>
    <n v="1"/>
    <n v="0"/>
    <n v="1"/>
    <n v="0"/>
    <n v="2"/>
    <n v="5"/>
    <n v="0"/>
    <n v="0"/>
    <n v="1"/>
    <n v="1"/>
    <n v="1"/>
    <n v="0"/>
    <n v="1"/>
    <n v="3"/>
    <n v="1"/>
    <n v="4"/>
    <n v="1"/>
    <n v="0"/>
    <n v="1"/>
    <n v="1"/>
    <n v="1"/>
    <n v="0"/>
    <n v="0"/>
    <n v="0"/>
    <n v="0"/>
    <n v="3"/>
    <n v="0"/>
    <n v="1"/>
    <n v="1"/>
    <n v="0"/>
    <n v="1"/>
    <n v="1"/>
    <n v="1"/>
    <n v="1"/>
    <n v="0"/>
    <n v="3"/>
    <n v="1"/>
    <n v="1"/>
    <n v="2"/>
    <n v="1"/>
    <n v="3"/>
    <n v="2"/>
    <n v="2"/>
    <n v="5"/>
    <n v="1"/>
    <n v="0"/>
    <n v="0"/>
    <n v="4"/>
    <n v="0"/>
    <n v="1"/>
    <n v="1"/>
    <n v="0"/>
    <n v="1"/>
    <n v="0"/>
    <n v="2"/>
    <n v="1"/>
  </r>
  <r>
    <n v="8"/>
    <s v="Biobío"/>
    <n v="270103002"/>
    <n v="270103"/>
    <s v="Delitos Violentos"/>
    <s v="Femicidio Intimo"/>
    <x v="41"/>
    <x v="41"/>
    <s v="Femicidio Intimo"/>
    <n v="204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2"/>
    <n v="0"/>
    <n v="1"/>
    <n v="0"/>
    <n v="0"/>
    <n v="0"/>
    <n v="1"/>
    <n v="0"/>
    <n v="0"/>
    <n v="0"/>
    <n v="0"/>
    <n v="0"/>
    <n v="0"/>
    <n v="0"/>
    <n v="0"/>
    <n v="0"/>
  </r>
  <r>
    <n v="8"/>
    <s v="Biobío"/>
    <n v="270104001"/>
    <n v="270104"/>
    <s v="Delitos Contra el Estado Civil y la Familia"/>
    <s v="Maltrato Habitual (Violencia Intrafamiliar)"/>
    <x v="41"/>
    <x v="41"/>
    <s v="Maltrato Habitual (Violencia Intrafamiliar)"/>
    <n v="298"/>
    <n v="0"/>
    <n v="0"/>
    <n v="0"/>
    <n v="0"/>
    <n v="0"/>
    <n v="0"/>
    <n v="1"/>
    <n v="0"/>
    <n v="1"/>
    <n v="1"/>
    <n v="0"/>
    <n v="0"/>
    <n v="1"/>
    <n v="2"/>
    <n v="0"/>
    <n v="0"/>
    <n v="0"/>
    <n v="0"/>
    <n v="0"/>
    <n v="1"/>
    <n v="3"/>
    <n v="2"/>
    <n v="0"/>
    <n v="0"/>
    <n v="4"/>
    <n v="9"/>
    <n v="6"/>
    <n v="0"/>
    <n v="0"/>
    <n v="19"/>
    <n v="2"/>
    <n v="1"/>
    <n v="0"/>
    <n v="8"/>
    <n v="4"/>
    <n v="8"/>
    <n v="4"/>
    <n v="10"/>
    <n v="0"/>
    <n v="5"/>
    <n v="0"/>
    <n v="6"/>
    <n v="15"/>
    <n v="5"/>
    <n v="6"/>
    <n v="0"/>
    <n v="3"/>
    <n v="1"/>
    <n v="3"/>
    <n v="1"/>
    <n v="0"/>
    <n v="1"/>
    <n v="0"/>
    <n v="5"/>
    <n v="0"/>
    <n v="7"/>
    <n v="4"/>
    <n v="0"/>
    <n v="7"/>
    <n v="3"/>
    <n v="1"/>
    <n v="1"/>
    <n v="0"/>
    <n v="0"/>
    <n v="0"/>
    <n v="0"/>
    <n v="2"/>
    <n v="0"/>
    <n v="1"/>
    <n v="3"/>
    <n v="1"/>
    <n v="0"/>
    <n v="0"/>
    <n v="0"/>
    <n v="4"/>
    <n v="0"/>
    <n v="1"/>
    <n v="0"/>
    <n v="1"/>
    <n v="1"/>
    <n v="1"/>
    <n v="5"/>
    <n v="0"/>
    <n v="1"/>
  </r>
  <r>
    <n v="8"/>
    <s v="Biobío"/>
    <n v="270103004"/>
    <n v="270103"/>
    <s v="Delitos Violentos"/>
    <s v="Secuestro Con Homicidio, Violación O Lesiones"/>
    <x v="41"/>
    <x v="41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14"/>
    <n v="270102"/>
    <s v="Delitos Sexuales"/>
    <s v="Violación De Mayor De 14 Años"/>
    <x v="41"/>
    <x v="41"/>
    <s v="Violación De Mayor De 14 Años"/>
    <n v="476"/>
    <n v="0"/>
    <n v="0"/>
    <n v="2"/>
    <n v="0"/>
    <n v="1"/>
    <n v="0"/>
    <n v="0"/>
    <n v="0"/>
    <n v="0"/>
    <n v="1"/>
    <n v="0"/>
    <n v="1"/>
    <n v="0"/>
    <n v="3"/>
    <n v="1"/>
    <n v="0"/>
    <n v="0"/>
    <n v="1"/>
    <n v="2"/>
    <n v="0"/>
    <n v="0"/>
    <n v="0"/>
    <n v="1"/>
    <n v="1"/>
    <n v="2"/>
    <n v="0"/>
    <n v="3"/>
    <n v="0"/>
    <n v="1"/>
    <n v="0"/>
    <n v="0"/>
    <n v="1"/>
    <n v="1"/>
    <n v="2"/>
    <n v="1"/>
    <n v="1"/>
    <n v="0"/>
    <n v="1"/>
    <n v="1"/>
    <n v="0"/>
    <n v="0"/>
    <n v="2"/>
    <n v="2"/>
    <n v="1"/>
    <n v="1"/>
    <n v="0"/>
    <n v="2"/>
    <n v="1"/>
    <n v="4"/>
    <n v="2"/>
    <n v="0"/>
    <n v="0"/>
    <n v="0"/>
    <n v="0"/>
    <n v="1"/>
    <n v="1"/>
    <n v="1"/>
    <n v="1"/>
    <n v="3"/>
    <n v="0"/>
    <n v="0"/>
    <n v="1"/>
    <n v="2"/>
    <n v="0"/>
    <n v="0"/>
    <n v="2"/>
    <n v="0"/>
    <n v="0"/>
    <n v="0"/>
    <n v="2"/>
    <n v="1"/>
    <n v="0"/>
    <n v="0"/>
    <n v="1"/>
    <n v="1"/>
    <n v="1"/>
    <n v="0"/>
    <n v="1"/>
    <n v="0"/>
    <n v="0"/>
    <n v="1"/>
    <n v="0"/>
    <n v="0"/>
    <n v="0"/>
  </r>
  <r>
    <n v="8"/>
    <s v="Biobío"/>
    <n v="270102015"/>
    <n v="270102"/>
    <s v="Delitos Sexuales"/>
    <s v="Violación De Menor De 14 Años"/>
    <x v="41"/>
    <x v="41"/>
    <s v="Violación De Menor De 14 Años"/>
    <n v="477"/>
    <n v="1"/>
    <n v="1"/>
    <n v="0"/>
    <n v="1"/>
    <n v="0"/>
    <n v="2"/>
    <n v="3"/>
    <n v="3"/>
    <n v="0"/>
    <n v="1"/>
    <n v="2"/>
    <n v="0"/>
    <n v="1"/>
    <n v="0"/>
    <n v="2"/>
    <n v="0"/>
    <n v="0"/>
    <n v="1"/>
    <n v="0"/>
    <n v="1"/>
    <n v="0"/>
    <n v="2"/>
    <n v="1"/>
    <n v="0"/>
    <n v="4"/>
    <n v="1"/>
    <n v="2"/>
    <n v="1"/>
    <n v="0"/>
    <n v="0"/>
    <n v="0"/>
    <n v="0"/>
    <n v="0"/>
    <n v="1"/>
    <n v="1"/>
    <n v="0"/>
    <n v="1"/>
    <n v="0"/>
    <n v="1"/>
    <n v="1"/>
    <n v="0"/>
    <n v="1"/>
    <n v="0"/>
    <n v="2"/>
    <n v="0"/>
    <n v="0"/>
    <n v="1"/>
    <n v="0"/>
    <n v="1"/>
    <n v="2"/>
    <n v="0"/>
    <n v="0"/>
    <n v="0"/>
    <n v="2"/>
    <n v="0"/>
    <n v="0"/>
    <n v="1"/>
    <n v="0"/>
    <n v="1"/>
    <n v="1"/>
    <n v="0"/>
    <n v="0"/>
    <n v="0"/>
    <n v="3"/>
    <n v="0"/>
    <n v="0"/>
    <n v="6"/>
    <n v="2"/>
    <n v="0"/>
    <n v="2"/>
    <n v="1"/>
    <n v="0"/>
    <n v="2"/>
    <n v="0"/>
    <n v="3"/>
    <n v="4"/>
    <n v="1"/>
    <n v="3"/>
    <n v="0"/>
    <n v="0"/>
    <n v="1"/>
    <n v="1"/>
    <n v="0"/>
    <n v="0"/>
  </r>
  <r>
    <n v="8"/>
    <s v="Biobío"/>
    <n v="270105001"/>
    <n v="270105"/>
    <s v="Delitos Contra la Vida, Integridad o Dignidad Personal"/>
    <s v="Aborto Cometido Por Facultativo Por Causales No Reguladas"/>
    <x v="42"/>
    <x v="42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5002"/>
    <n v="270105"/>
    <s v="Delitos Contra la Vida, Integridad o Dignidad Personal"/>
    <s v="Aborto Consentido Causales No Reguladas"/>
    <x v="42"/>
    <x v="42"/>
    <s v="Aborto Consentido Causales No Reguladas"/>
    <n v="8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4"/>
    <n v="270102"/>
    <s v="Delitos Sexuales"/>
    <s v="Abuso Sexual Adulto"/>
    <x v="42"/>
    <x v="42"/>
    <s v="Abuso Sexual Adulto"/>
    <n v="13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6"/>
    <n v="270102"/>
    <s v="Delitos Sexuales"/>
    <s v="Abuso Sexual Con Contacto De Menor De 14 Años"/>
    <x v="42"/>
    <x v="42"/>
    <s v="Abuso Sexual Con Contacto De Menor De 14 Años"/>
    <n v="15"/>
    <n v="0"/>
    <n v="0"/>
    <n v="1"/>
    <n v="0"/>
    <n v="0"/>
    <n v="4"/>
    <n v="2"/>
    <n v="2"/>
    <n v="1"/>
    <n v="2"/>
    <n v="2"/>
    <n v="0"/>
    <n v="1"/>
    <n v="2"/>
    <n v="0"/>
    <n v="3"/>
    <n v="1"/>
    <n v="3"/>
    <n v="5"/>
    <n v="0"/>
    <n v="0"/>
    <n v="3"/>
    <n v="1"/>
    <n v="5"/>
    <n v="3"/>
    <n v="1"/>
    <n v="1"/>
    <n v="1"/>
    <n v="3"/>
    <n v="2"/>
    <n v="3"/>
    <n v="0"/>
    <n v="0"/>
    <n v="3"/>
    <n v="0"/>
    <n v="2"/>
    <n v="4"/>
    <n v="2"/>
    <n v="5"/>
    <n v="4"/>
    <n v="4"/>
    <n v="2"/>
    <n v="2"/>
    <n v="1"/>
    <n v="1"/>
    <n v="2"/>
    <n v="3"/>
    <n v="0"/>
    <n v="1"/>
    <n v="1"/>
    <n v="4"/>
    <n v="3"/>
    <n v="1"/>
    <n v="3"/>
    <n v="0"/>
    <n v="2"/>
    <n v="1"/>
    <n v="4"/>
    <n v="1"/>
    <n v="4"/>
    <n v="1"/>
    <n v="1"/>
    <n v="3"/>
    <n v="6"/>
    <n v="3"/>
    <n v="5"/>
    <n v="5"/>
    <n v="6"/>
    <n v="0"/>
    <n v="5"/>
    <n v="4"/>
    <n v="3"/>
    <n v="1"/>
    <n v="2"/>
    <n v="3"/>
    <n v="9"/>
    <n v="6"/>
    <n v="3"/>
    <n v="2"/>
    <n v="2"/>
    <n v="2"/>
    <n v="7"/>
    <n v="9"/>
    <n v="3"/>
  </r>
  <r>
    <n v="8"/>
    <s v="Biobío"/>
    <n v="270102007"/>
    <n v="270102"/>
    <s v="Delitos Sexuales"/>
    <s v="Abuso Sexual De 14 Años A Menor De 18 Años Con Circunstancia Estupro"/>
    <x v="42"/>
    <x v="42"/>
    <s v="Abuso Sexual De 14 Años A Menor De 18 Años Con Circunstancia Estupro"/>
    <n v="16"/>
    <n v="0"/>
    <n v="0"/>
    <n v="0"/>
    <n v="2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1"/>
    <n v="0"/>
  </r>
  <r>
    <n v="8"/>
    <s v="Biobío"/>
    <n v="270102008"/>
    <n v="270102"/>
    <s v="Delitos Sexuales"/>
    <s v="Abuso Sexual De Mayor De 14 (Con Circunstancias De Violación)"/>
    <x v="42"/>
    <x v="42"/>
    <s v="Abuso Sexual De Mayor De 14 (Con Circunstancias De Violación)"/>
    <n v="17"/>
    <n v="0"/>
    <n v="1"/>
    <n v="0"/>
    <n v="1"/>
    <n v="0"/>
    <n v="0"/>
    <n v="0"/>
    <n v="0"/>
    <n v="0"/>
    <n v="0"/>
    <n v="1"/>
    <n v="1"/>
    <n v="0"/>
    <n v="0"/>
    <n v="1"/>
    <n v="0"/>
    <n v="0"/>
    <n v="0"/>
    <n v="1"/>
    <n v="1"/>
    <n v="0"/>
    <n v="0"/>
    <n v="2"/>
    <n v="0"/>
    <n v="1"/>
    <n v="0"/>
    <n v="0"/>
    <n v="0"/>
    <n v="2"/>
    <n v="1"/>
    <n v="1"/>
    <n v="1"/>
    <n v="0"/>
    <n v="0"/>
    <n v="0"/>
    <n v="0"/>
    <n v="0"/>
    <n v="3"/>
    <n v="0"/>
    <n v="0"/>
    <n v="0"/>
    <n v="1"/>
    <n v="0"/>
    <n v="0"/>
    <n v="1"/>
    <n v="0"/>
    <n v="1"/>
    <n v="0"/>
    <n v="0"/>
    <n v="1"/>
    <n v="1"/>
    <n v="2"/>
    <n v="0"/>
    <n v="2"/>
    <n v="1"/>
    <n v="0"/>
    <n v="0"/>
    <n v="1"/>
    <n v="1"/>
    <n v="0"/>
    <n v="1"/>
    <n v="0"/>
    <n v="0"/>
    <n v="2"/>
    <n v="1"/>
    <n v="2"/>
    <n v="1"/>
    <n v="0"/>
    <n v="1"/>
    <n v="0"/>
    <n v="1"/>
    <n v="0"/>
    <n v="0"/>
    <n v="1"/>
    <n v="0"/>
    <n v="0"/>
    <n v="2"/>
    <n v="0"/>
    <n v="0"/>
    <n v="0"/>
    <n v="0"/>
    <n v="1"/>
    <n v="0"/>
    <n v="0"/>
  </r>
  <r>
    <n v="8"/>
    <s v="Biobío"/>
    <n v="270102009"/>
    <n v="270102"/>
    <s v="Delitos Sexuales"/>
    <s v="Abuso Sexual Mayor 14 /Sorpresa Sin Consentimiento"/>
    <x v="42"/>
    <x v="42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8"/>
    <s v="Biobío"/>
    <n v="270102010"/>
    <n v="270102"/>
    <s v="Delitos Sexuales"/>
    <s v="Abuso Sexual Sin Contacto"/>
    <x v="42"/>
    <x v="42"/>
    <s v="Abuso Sexual Sin Contacto"/>
    <n v="19"/>
    <n v="1"/>
    <n v="2"/>
    <n v="1"/>
    <n v="1"/>
    <n v="1"/>
    <n v="0"/>
    <n v="2"/>
    <n v="2"/>
    <n v="1"/>
    <n v="2"/>
    <n v="0"/>
    <n v="0"/>
    <n v="0"/>
    <n v="0"/>
    <n v="0"/>
    <n v="0"/>
    <n v="0"/>
    <n v="0"/>
    <n v="1"/>
    <n v="0"/>
    <n v="1"/>
    <n v="0"/>
    <n v="0"/>
    <n v="0"/>
    <n v="1"/>
    <n v="0"/>
    <n v="2"/>
    <n v="0"/>
    <n v="4"/>
    <n v="0"/>
    <n v="1"/>
    <n v="0"/>
    <n v="0"/>
    <n v="0"/>
    <n v="1"/>
    <n v="2"/>
    <n v="2"/>
    <n v="3"/>
    <n v="1"/>
    <n v="0"/>
    <n v="0"/>
    <n v="0"/>
    <n v="0"/>
    <n v="1"/>
    <n v="1"/>
    <n v="1"/>
    <n v="0"/>
    <n v="0"/>
    <n v="2"/>
    <n v="0"/>
    <n v="3"/>
    <n v="1"/>
    <n v="3"/>
    <n v="1"/>
    <n v="1"/>
    <n v="4"/>
    <n v="3"/>
    <n v="4"/>
    <n v="0"/>
    <n v="0"/>
    <n v="1"/>
    <n v="2"/>
    <n v="1"/>
    <n v="2"/>
    <n v="1"/>
    <n v="0"/>
    <n v="2"/>
    <n v="4"/>
    <n v="1"/>
    <n v="3"/>
    <n v="0"/>
    <n v="1"/>
    <n v="0"/>
    <n v="3"/>
    <n v="3"/>
    <n v="2"/>
    <n v="1"/>
    <n v="1"/>
    <n v="5"/>
    <n v="1"/>
    <n v="0"/>
    <n v="3"/>
    <n v="4"/>
    <n v="1"/>
  </r>
  <r>
    <n v="8"/>
    <s v="Biobío"/>
    <n v="270102001"/>
    <n v="270102"/>
    <s v="Delitos Sexuales"/>
    <s v="Estupro"/>
    <x v="42"/>
    <x v="42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2"/>
    <n v="0"/>
    <n v="0"/>
    <n v="0"/>
    <n v="1"/>
    <n v="1"/>
    <n v="2"/>
    <n v="0"/>
    <n v="0"/>
    <n v="2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2"/>
    <n v="0"/>
    <n v="1"/>
    <n v="0"/>
    <n v="0"/>
    <n v="0"/>
    <n v="0"/>
    <n v="0"/>
    <n v="1"/>
    <n v="0"/>
    <n v="0"/>
    <n v="0"/>
    <n v="0"/>
    <n v="0"/>
    <n v="1"/>
    <n v="0"/>
    <n v="0"/>
    <n v="0"/>
    <n v="0"/>
  </r>
  <r>
    <n v="8"/>
    <s v="Biobío"/>
    <n v="270103002"/>
    <n v="270103"/>
    <s v="Delitos Violentos"/>
    <s v="Femicidio Intimo"/>
    <x v="42"/>
    <x v="42"/>
    <s v="Femicidio Intimo"/>
    <n v="204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</r>
  <r>
    <n v="8"/>
    <s v="Biobío"/>
    <n v="270104001"/>
    <n v="270104"/>
    <s v="Delitos Contra el Estado Civil y la Familia"/>
    <s v="Maltrato Habitual (Violencia Intrafamiliar)"/>
    <x v="42"/>
    <x v="42"/>
    <s v="Maltrato Habitual (Violencia Intrafamiliar)"/>
    <n v="298"/>
    <n v="6"/>
    <n v="4"/>
    <n v="10"/>
    <n v="1"/>
    <n v="1"/>
    <n v="4"/>
    <n v="3"/>
    <n v="0"/>
    <n v="2"/>
    <n v="3"/>
    <n v="6"/>
    <n v="6"/>
    <n v="10"/>
    <n v="6"/>
    <n v="5"/>
    <n v="5"/>
    <n v="3"/>
    <n v="7"/>
    <n v="11"/>
    <n v="4"/>
    <n v="6"/>
    <n v="4"/>
    <n v="8"/>
    <n v="9"/>
    <n v="9"/>
    <n v="5"/>
    <n v="4"/>
    <n v="10"/>
    <n v="1"/>
    <n v="3"/>
    <n v="3"/>
    <n v="3"/>
    <n v="6"/>
    <n v="13"/>
    <n v="9"/>
    <n v="0"/>
    <n v="3"/>
    <n v="6"/>
    <n v="9"/>
    <n v="5"/>
    <n v="2"/>
    <n v="8"/>
    <n v="13"/>
    <n v="3"/>
    <n v="8"/>
    <n v="16"/>
    <n v="12"/>
    <n v="2"/>
    <n v="2"/>
    <n v="8"/>
    <n v="4"/>
    <n v="4"/>
    <n v="6"/>
    <n v="6"/>
    <n v="2"/>
    <n v="10"/>
    <n v="14"/>
    <n v="1"/>
    <n v="6"/>
    <n v="9"/>
    <n v="5"/>
    <n v="8"/>
    <n v="5"/>
    <n v="1"/>
    <n v="1"/>
    <n v="2"/>
    <n v="4"/>
    <n v="2"/>
    <n v="0"/>
    <n v="1"/>
    <n v="8"/>
    <n v="6"/>
    <n v="7"/>
    <n v="9"/>
    <n v="4"/>
    <n v="8"/>
    <n v="3"/>
    <n v="9"/>
    <n v="20"/>
    <n v="12"/>
    <n v="3"/>
    <n v="6"/>
    <n v="9"/>
    <n v="6"/>
  </r>
  <r>
    <n v="8"/>
    <s v="Biobío"/>
    <n v="270103004"/>
    <n v="270103"/>
    <s v="Delitos Violentos"/>
    <s v="Secuestro Con Homicidio, Violación O Lesiones"/>
    <x v="42"/>
    <x v="42"/>
    <s v="Secuestro Con Homicidio, Violación O Lesiones"/>
    <n v="41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17"/>
    <n v="270102"/>
    <s v="Delitos Sexuales"/>
    <s v="Violación Con Homicidio O Femicidio"/>
    <x v="42"/>
    <x v="42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14"/>
    <n v="270102"/>
    <s v="Delitos Sexuales"/>
    <s v="Violación De Mayor De 14 Años"/>
    <x v="42"/>
    <x v="42"/>
    <s v="Violación De Mayor De 14 Años"/>
    <n v="476"/>
    <n v="2"/>
    <n v="0"/>
    <n v="1"/>
    <n v="0"/>
    <n v="0"/>
    <n v="2"/>
    <n v="0"/>
    <n v="1"/>
    <n v="0"/>
    <n v="1"/>
    <n v="0"/>
    <n v="0"/>
    <n v="0"/>
    <n v="0"/>
    <n v="0"/>
    <n v="0"/>
    <n v="2"/>
    <n v="0"/>
    <n v="1"/>
    <n v="1"/>
    <n v="0"/>
    <n v="1"/>
    <n v="1"/>
    <n v="0"/>
    <n v="0"/>
    <n v="0"/>
    <n v="0"/>
    <n v="0"/>
    <n v="0"/>
    <n v="0"/>
    <n v="0"/>
    <n v="0"/>
    <n v="0"/>
    <n v="1"/>
    <n v="1"/>
    <n v="2"/>
    <n v="0"/>
    <n v="1"/>
    <n v="1"/>
    <n v="0"/>
    <n v="0"/>
    <n v="2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0"/>
    <n v="0"/>
    <n v="1"/>
    <n v="1"/>
    <n v="0"/>
    <n v="0"/>
    <n v="2"/>
    <n v="0"/>
    <n v="0"/>
    <n v="2"/>
    <n v="0"/>
    <n v="0"/>
    <n v="1"/>
    <n v="0"/>
    <n v="2"/>
    <n v="1"/>
    <n v="1"/>
    <n v="0"/>
    <n v="2"/>
    <n v="0"/>
    <n v="0"/>
    <n v="0"/>
    <n v="0"/>
    <n v="0"/>
  </r>
  <r>
    <n v="8"/>
    <s v="Biobío"/>
    <n v="270102015"/>
    <n v="270102"/>
    <s v="Delitos Sexuales"/>
    <s v="Violación De Menor De 14 Años"/>
    <x v="42"/>
    <x v="42"/>
    <s v="Violación De Menor De 14 Años"/>
    <n v="477"/>
    <n v="0"/>
    <n v="0"/>
    <n v="3"/>
    <n v="1"/>
    <n v="1"/>
    <n v="3"/>
    <n v="1"/>
    <n v="0"/>
    <n v="1"/>
    <n v="1"/>
    <n v="2"/>
    <n v="0"/>
    <n v="0"/>
    <n v="0"/>
    <n v="2"/>
    <n v="1"/>
    <n v="0"/>
    <n v="0"/>
    <n v="0"/>
    <n v="1"/>
    <n v="0"/>
    <n v="0"/>
    <n v="0"/>
    <n v="0"/>
    <n v="2"/>
    <n v="0"/>
    <n v="0"/>
    <n v="1"/>
    <n v="1"/>
    <n v="0"/>
    <n v="1"/>
    <n v="0"/>
    <n v="1"/>
    <n v="0"/>
    <n v="0"/>
    <n v="0"/>
    <n v="0"/>
    <n v="0"/>
    <n v="0"/>
    <n v="0"/>
    <n v="3"/>
    <n v="0"/>
    <n v="1"/>
    <n v="0"/>
    <n v="0"/>
    <n v="0"/>
    <n v="0"/>
    <n v="0"/>
    <n v="1"/>
    <n v="2"/>
    <n v="3"/>
    <n v="0"/>
    <n v="0"/>
    <n v="1"/>
    <n v="1"/>
    <n v="1"/>
    <n v="0"/>
    <n v="1"/>
    <n v="0"/>
    <n v="0"/>
    <n v="0"/>
    <n v="2"/>
    <n v="0"/>
    <n v="1"/>
    <n v="0"/>
    <n v="0"/>
    <n v="0"/>
    <n v="3"/>
    <n v="0"/>
    <n v="0"/>
    <n v="1"/>
    <n v="0"/>
    <n v="2"/>
    <n v="1"/>
    <n v="2"/>
    <n v="2"/>
    <n v="1"/>
    <n v="0"/>
    <n v="3"/>
    <n v="2"/>
    <n v="1"/>
    <n v="1"/>
    <n v="2"/>
    <n v="1"/>
  </r>
  <r>
    <n v="8"/>
    <s v="Biobío"/>
    <n v="270105002"/>
    <n v="270105"/>
    <s v="Delitos Contra la Vida, Integridad o Dignidad Personal"/>
    <s v="Aborto Consentido Causales No Reguladas"/>
    <x v="43"/>
    <x v="43"/>
    <s v="Aborto Consentido Causales No Reguladas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2006"/>
    <n v="270102"/>
    <s v="Delitos Sexuales"/>
    <s v="Abuso Sexual Con Contacto De Menor De 14 Años"/>
    <x v="43"/>
    <x v="43"/>
    <s v="Abuso Sexual Con Contacto De Menor De 14 Años"/>
    <n v="15"/>
    <n v="0"/>
    <n v="1"/>
    <n v="0"/>
    <n v="2"/>
    <n v="0"/>
    <n v="0"/>
    <n v="0"/>
    <n v="3"/>
    <n v="0"/>
    <n v="0"/>
    <n v="0"/>
    <n v="1"/>
    <n v="0"/>
    <n v="0"/>
    <n v="0"/>
    <n v="2"/>
    <n v="0"/>
    <n v="0"/>
    <n v="0"/>
    <n v="0"/>
    <n v="0"/>
    <n v="0"/>
    <n v="3"/>
    <n v="0"/>
    <n v="0"/>
    <n v="0"/>
    <n v="0"/>
    <n v="0"/>
    <n v="1"/>
    <n v="0"/>
    <n v="2"/>
    <n v="0"/>
    <n v="1"/>
    <n v="1"/>
    <n v="0"/>
    <n v="1"/>
    <n v="1"/>
    <n v="1"/>
    <n v="2"/>
    <n v="0"/>
    <n v="2"/>
    <n v="1"/>
    <n v="3"/>
    <n v="0"/>
    <n v="0"/>
    <n v="2"/>
    <n v="0"/>
    <n v="2"/>
    <n v="1"/>
    <n v="0"/>
    <n v="0"/>
    <n v="3"/>
    <n v="1"/>
    <n v="1"/>
    <n v="1"/>
    <n v="0"/>
    <n v="0"/>
    <n v="1"/>
    <n v="0"/>
    <n v="1"/>
    <n v="1"/>
    <n v="0"/>
    <n v="0"/>
    <n v="0"/>
    <n v="0"/>
    <n v="1"/>
    <n v="0"/>
    <n v="0"/>
    <n v="0"/>
    <n v="4"/>
    <n v="0"/>
    <n v="2"/>
    <n v="5"/>
    <n v="2"/>
    <n v="1"/>
    <n v="1"/>
    <n v="1"/>
    <n v="2"/>
    <n v="1"/>
    <n v="1"/>
    <n v="1"/>
    <n v="1"/>
    <n v="1"/>
    <n v="1"/>
  </r>
  <r>
    <n v="8"/>
    <s v="Biobío"/>
    <n v="270102007"/>
    <n v="270102"/>
    <s v="Delitos Sexuales"/>
    <s v="Abuso Sexual De 14 Años A Menor De 18 Años Con Circunstancia Estupro"/>
    <x v="43"/>
    <x v="43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8"/>
    <s v="Biobío"/>
    <n v="270102008"/>
    <n v="270102"/>
    <s v="Delitos Sexuales"/>
    <s v="Abuso Sexual De Mayor De 14 (Con Circunstancias De Violación)"/>
    <x v="43"/>
    <x v="43"/>
    <s v="Abuso Sexual De Mayor De 14 (Con Circunstancias De Violación)"/>
    <n v="17"/>
    <n v="0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0"/>
    <n v="0"/>
    <n v="1"/>
    <n v="0"/>
    <n v="1"/>
  </r>
  <r>
    <n v="8"/>
    <s v="Biobío"/>
    <n v="270102010"/>
    <n v="270102"/>
    <s v="Delitos Sexuales"/>
    <s v="Abuso Sexual Sin Contacto"/>
    <x v="43"/>
    <x v="43"/>
    <s v="Abuso Sexual Sin Contacto"/>
    <n v="19"/>
    <n v="1"/>
    <n v="0"/>
    <n v="1"/>
    <n v="0"/>
    <n v="0"/>
    <n v="0"/>
    <n v="0"/>
    <n v="0"/>
    <n v="0"/>
    <n v="2"/>
    <n v="0"/>
    <n v="0"/>
    <n v="0"/>
    <n v="0"/>
    <n v="0"/>
    <n v="2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0"/>
    <n v="1"/>
    <n v="0"/>
    <n v="1"/>
    <n v="0"/>
    <n v="0"/>
    <n v="2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1"/>
    <n v="0"/>
    <n v="0"/>
  </r>
  <r>
    <n v="8"/>
    <s v="Biobío"/>
    <n v="270101001"/>
    <n v="270101"/>
    <s v="Delitos Cometidos por Empleados y Funcionarios Públicos"/>
    <s v="Apremios Ilegítimos Violación, Abuso Sexual Agravado, Otros"/>
    <x v="43"/>
    <x v="43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8"/>
    <s v="Biobío"/>
    <n v="270102001"/>
    <n v="270102"/>
    <s v="Delitos Sexuales"/>
    <s v="Estupro"/>
    <x v="43"/>
    <x v="43"/>
    <s v="Estupro"/>
    <n v="176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8"/>
    <s v="Biobío"/>
    <n v="270103002"/>
    <n v="270103"/>
    <s v="Delitos Violentos"/>
    <s v="Femicidio Intimo"/>
    <x v="43"/>
    <x v="43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n v="270104001"/>
    <n v="270104"/>
    <s v="Delitos Contra el Estado Civil y la Familia"/>
    <s v="Maltrato Habitual (Violencia Intrafamiliar)"/>
    <x v="43"/>
    <x v="43"/>
    <s v="Maltrato Habitual (Violencia Intrafamiliar)"/>
    <n v="298"/>
    <n v="0"/>
    <n v="0"/>
    <n v="1"/>
    <n v="0"/>
    <n v="0"/>
    <n v="2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3"/>
  </r>
  <r>
    <n v="8"/>
    <s v="Biobío"/>
    <n v="270102014"/>
    <n v="270102"/>
    <s v="Delitos Sexuales"/>
    <s v="Violación De Mayor De 14 Años"/>
    <x v="43"/>
    <x v="43"/>
    <s v="Violación De Mayor De 14 Años"/>
    <n v="476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</r>
  <r>
    <n v="8"/>
    <s v="Biobío"/>
    <n v="270102015"/>
    <n v="270102"/>
    <s v="Delitos Sexuales"/>
    <s v="Violación De Menor De 14 Años"/>
    <x v="43"/>
    <x v="43"/>
    <s v="Violación De Menor De 14 Años"/>
    <n v="477"/>
    <n v="2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2"/>
    <n v="0"/>
    <n v="0"/>
    <n v="3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</r>
  <r>
    <n v="9"/>
    <s v="Araucanía"/>
    <n v="270105002"/>
    <n v="270105"/>
    <s v="Delitos Contra la Vida, Integridad o Dignidad Personal"/>
    <s v="Aborto Consentido Causales No Reguladas"/>
    <x v="44"/>
    <x v="44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05"/>
    <n v="270102"/>
    <s v="Delitos Sexuales"/>
    <s v="Abuso Sexual Calificado c/Introduccion Objetos O Uso Animal"/>
    <x v="44"/>
    <x v="44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06"/>
    <n v="270102"/>
    <s v="Delitos Sexuales"/>
    <s v="Abuso Sexual Con Contacto De Menor De 14 Años"/>
    <x v="44"/>
    <x v="44"/>
    <s v="Abuso Sexual Con Contacto De Menor De 14 Años"/>
    <n v="15"/>
    <n v="3"/>
    <n v="0"/>
    <n v="2"/>
    <n v="1"/>
    <n v="3"/>
    <n v="0"/>
    <n v="0"/>
    <n v="0"/>
    <n v="0"/>
    <n v="1"/>
    <n v="1"/>
    <n v="1"/>
    <n v="0"/>
    <n v="4"/>
    <n v="0"/>
    <n v="0"/>
    <n v="0"/>
    <n v="0"/>
    <n v="2"/>
    <n v="1"/>
    <n v="0"/>
    <n v="1"/>
    <n v="0"/>
    <n v="2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2"/>
    <n v="1"/>
    <n v="3"/>
    <n v="0"/>
    <n v="1"/>
    <n v="2"/>
    <n v="1"/>
    <n v="0"/>
    <n v="3"/>
    <n v="0"/>
    <n v="1"/>
    <n v="1"/>
    <n v="1"/>
    <n v="1"/>
    <n v="0"/>
    <n v="0"/>
    <n v="2"/>
    <n v="3"/>
    <n v="1"/>
    <n v="0"/>
    <n v="2"/>
    <n v="1"/>
    <n v="0"/>
    <n v="3"/>
    <n v="1"/>
    <n v="4"/>
    <n v="3"/>
    <n v="3"/>
    <n v="0"/>
    <n v="5"/>
    <n v="6"/>
    <n v="2"/>
    <n v="0"/>
    <n v="1"/>
    <n v="2"/>
    <n v="1"/>
    <n v="1"/>
    <n v="2"/>
    <n v="4"/>
    <n v="5"/>
  </r>
  <r>
    <n v="9"/>
    <s v="Araucanía"/>
    <n v="270102007"/>
    <n v="270102"/>
    <s v="Delitos Sexuales"/>
    <s v="Abuso Sexual De 14 Años A Menor De 18 Años Con Circunstancia Estupro"/>
    <x v="44"/>
    <x v="44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2"/>
    <n v="0"/>
    <n v="0"/>
    <n v="1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</r>
  <r>
    <n v="9"/>
    <s v="Araucanía"/>
    <n v="270102008"/>
    <n v="270102"/>
    <s v="Delitos Sexuales"/>
    <s v="Abuso Sexual De Mayor De 14 (Con Circunstancias De Violación)"/>
    <x v="44"/>
    <x v="44"/>
    <s v="Abuso Sexual De Mayor De 14 (Con Circunstancias De Violación)"/>
    <n v="17"/>
    <n v="0"/>
    <n v="0"/>
    <n v="0"/>
    <n v="0"/>
    <n v="0"/>
    <n v="0"/>
    <n v="0"/>
    <n v="2"/>
    <n v="0"/>
    <n v="1"/>
    <n v="0"/>
    <n v="0"/>
    <n v="2"/>
    <n v="0"/>
    <n v="2"/>
    <n v="0"/>
    <n v="0"/>
    <n v="0"/>
    <n v="1"/>
    <n v="1"/>
    <n v="1"/>
    <n v="0"/>
    <n v="0"/>
    <n v="0"/>
    <n v="0"/>
    <n v="0"/>
    <n v="0"/>
    <n v="0"/>
    <n v="0"/>
    <n v="0"/>
    <n v="0"/>
    <n v="2"/>
    <n v="1"/>
    <n v="2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1"/>
    <n v="2"/>
    <n v="3"/>
    <n v="0"/>
    <n v="1"/>
    <n v="0"/>
    <n v="0"/>
    <n v="1"/>
    <n v="1"/>
    <n v="0"/>
    <n v="0"/>
    <n v="0"/>
    <n v="2"/>
    <n v="0"/>
    <n v="0"/>
    <n v="1"/>
    <n v="0"/>
    <n v="0"/>
    <n v="2"/>
    <n v="0"/>
    <n v="2"/>
    <n v="0"/>
    <n v="1"/>
    <n v="1"/>
    <n v="2"/>
    <n v="0"/>
    <n v="1"/>
    <n v="0"/>
    <n v="1"/>
    <n v="0"/>
    <n v="1"/>
    <n v="0"/>
  </r>
  <r>
    <n v="9"/>
    <s v="Araucanía"/>
    <n v="270102009"/>
    <n v="270102"/>
    <s v="Delitos Sexuales"/>
    <s v="Abuso Sexual Mayor 14 /Sorpresa Sin Consentimiento"/>
    <x v="44"/>
    <x v="4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n v="270102010"/>
    <n v="270102"/>
    <s v="Delitos Sexuales"/>
    <s v="Abuso Sexual Sin Contacto"/>
    <x v="44"/>
    <x v="44"/>
    <s v="Abuso Sexual Sin Contacto"/>
    <n v="19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2"/>
    <n v="1"/>
    <n v="0"/>
    <n v="0"/>
    <n v="0"/>
    <n v="0"/>
    <n v="0"/>
    <n v="1"/>
    <n v="0"/>
    <n v="0"/>
    <n v="0"/>
    <n v="0"/>
    <n v="1"/>
    <n v="1"/>
    <n v="2"/>
    <n v="1"/>
    <n v="0"/>
    <n v="0"/>
    <n v="0"/>
    <n v="0"/>
    <n v="0"/>
    <n v="1"/>
    <n v="0"/>
    <n v="0"/>
    <n v="1"/>
    <n v="1"/>
    <n v="2"/>
    <n v="0"/>
    <n v="0"/>
    <n v="2"/>
    <n v="2"/>
    <n v="1"/>
    <n v="0"/>
    <n v="0"/>
    <n v="0"/>
    <n v="2"/>
    <n v="2"/>
    <n v="0"/>
    <n v="0"/>
    <n v="0"/>
    <n v="0"/>
    <n v="0"/>
    <n v="1"/>
    <n v="2"/>
    <n v="0"/>
    <n v="0"/>
    <n v="0"/>
    <n v="0"/>
    <n v="0"/>
    <n v="0"/>
    <n v="2"/>
    <n v="1"/>
    <n v="1"/>
    <n v="0"/>
    <n v="0"/>
    <n v="1"/>
    <n v="0"/>
    <n v="1"/>
    <n v="1"/>
    <n v="0"/>
    <n v="0"/>
    <n v="2"/>
    <n v="1"/>
    <n v="1"/>
    <n v="2"/>
    <n v="0"/>
  </r>
  <r>
    <n v="9"/>
    <s v="Araucanía"/>
    <n v="270102016"/>
    <n v="270102"/>
    <s v="Delitos Sexuales"/>
    <s v="Acoso Sexual Lugares Públicos /Libre Acceso Público"/>
    <x v="44"/>
    <x v="4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n v="270102001"/>
    <n v="270102"/>
    <s v="Delitos Sexuales"/>
    <s v="Estupro"/>
    <x v="44"/>
    <x v="44"/>
    <s v="Estupro"/>
    <n v="17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9"/>
    <s v="Araucanía"/>
    <n v="270103002"/>
    <n v="270103"/>
    <s v="Delitos Violentos"/>
    <s v="Femicidio Intimo"/>
    <x v="44"/>
    <x v="44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n v="9"/>
    <s v="Araucanía"/>
    <n v="270104001"/>
    <n v="270104"/>
    <s v="Delitos Contra el Estado Civil y la Familia"/>
    <s v="Maltrato Habitual (Violencia Intrafamiliar)"/>
    <x v="44"/>
    <x v="44"/>
    <s v="Maltrato Habitual (Violencia Intrafamiliar)"/>
    <n v="298"/>
    <n v="0"/>
    <n v="0"/>
    <n v="1"/>
    <n v="0"/>
    <n v="0"/>
    <n v="1"/>
    <n v="0"/>
    <n v="0"/>
    <n v="2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1"/>
    <n v="1"/>
    <n v="1"/>
    <n v="0"/>
    <n v="0"/>
    <n v="1"/>
    <n v="0"/>
    <n v="0"/>
    <n v="0"/>
    <n v="0"/>
    <n v="0"/>
    <n v="0"/>
    <n v="0"/>
    <n v="0"/>
    <n v="0"/>
    <n v="0"/>
    <n v="1"/>
    <n v="2"/>
    <n v="0"/>
    <n v="2"/>
    <n v="0"/>
    <n v="0"/>
    <n v="1"/>
    <n v="0"/>
    <n v="0"/>
    <n v="1"/>
    <n v="0"/>
    <n v="0"/>
    <n v="0"/>
    <n v="0"/>
    <n v="0"/>
    <n v="0"/>
    <n v="0"/>
    <n v="0"/>
    <n v="0"/>
    <n v="0"/>
    <n v="0"/>
  </r>
  <r>
    <n v="9"/>
    <s v="Araucanía"/>
    <n v="270103004"/>
    <n v="270103"/>
    <s v="Delitos Violentos"/>
    <s v="Secuestro Con Homicidio, Violación O Lesiones"/>
    <x v="44"/>
    <x v="44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3003"/>
    <n v="270103"/>
    <s v="Delitos Violentos"/>
    <s v="Secuestro Con Violación"/>
    <x v="44"/>
    <x v="44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9"/>
    <s v="Araucanía"/>
    <n v="270102014"/>
    <n v="270102"/>
    <s v="Delitos Sexuales"/>
    <s v="Violación De Mayor De 14 Años"/>
    <x v="44"/>
    <x v="44"/>
    <s v="Violación De Mayor De 14 Años"/>
    <n v="476"/>
    <n v="0"/>
    <n v="0"/>
    <n v="2"/>
    <n v="0"/>
    <n v="1"/>
    <n v="1"/>
    <n v="0"/>
    <n v="1"/>
    <n v="1"/>
    <n v="1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3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1"/>
    <n v="0"/>
    <n v="1"/>
    <n v="2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1"/>
    <n v="0"/>
    <n v="0"/>
    <n v="1"/>
    <n v="0"/>
    <n v="1"/>
    <n v="0"/>
    <n v="0"/>
  </r>
  <r>
    <n v="9"/>
    <s v="Araucanía"/>
    <n v="270102015"/>
    <n v="270102"/>
    <s v="Delitos Sexuales"/>
    <s v="Violación De Menor De 14 Años"/>
    <x v="44"/>
    <x v="44"/>
    <s v="Violación De Menor De 14 Años"/>
    <n v="477"/>
    <n v="0"/>
    <n v="1"/>
    <n v="1"/>
    <n v="1"/>
    <n v="1"/>
    <n v="0"/>
    <n v="1"/>
    <n v="0"/>
    <n v="0"/>
    <n v="0"/>
    <n v="0"/>
    <n v="1"/>
    <n v="1"/>
    <n v="0"/>
    <n v="0"/>
    <n v="0"/>
    <n v="0"/>
    <n v="0"/>
    <n v="0"/>
    <n v="0"/>
    <n v="1"/>
    <n v="1"/>
    <n v="0"/>
    <n v="1"/>
    <n v="1"/>
    <n v="0"/>
    <n v="0"/>
    <n v="1"/>
    <n v="1"/>
    <n v="0"/>
    <n v="0"/>
    <n v="0"/>
    <n v="1"/>
    <n v="1"/>
    <n v="0"/>
    <n v="1"/>
    <n v="1"/>
    <n v="0"/>
    <n v="0"/>
    <n v="0"/>
    <n v="0"/>
    <n v="0"/>
    <n v="0"/>
    <n v="2"/>
    <n v="3"/>
    <n v="0"/>
    <n v="1"/>
    <n v="0"/>
    <n v="1"/>
    <n v="0"/>
    <n v="0"/>
    <n v="0"/>
    <n v="1"/>
    <n v="0"/>
    <n v="0"/>
    <n v="1"/>
    <n v="2"/>
    <n v="0"/>
    <n v="0"/>
    <n v="0"/>
    <n v="0"/>
    <n v="0"/>
    <n v="1"/>
    <n v="0"/>
    <n v="0"/>
    <n v="0"/>
    <n v="0"/>
    <n v="1"/>
    <n v="2"/>
    <n v="1"/>
    <n v="0"/>
    <n v="0"/>
    <n v="1"/>
    <n v="0"/>
    <n v="0"/>
    <n v="0"/>
    <n v="0"/>
    <n v="1"/>
    <n v="0"/>
    <n v="0"/>
    <n v="0"/>
    <n v="0"/>
    <n v="0"/>
    <n v="1"/>
  </r>
  <r>
    <n v="9"/>
    <s v="Araucanía"/>
    <n v="270105002"/>
    <n v="270105"/>
    <s v="Delitos Contra la Vida, Integridad o Dignidad Personal"/>
    <s v="Aborto Consentido Causales No Reguladas"/>
    <x v="45"/>
    <x v="45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05"/>
    <n v="270102"/>
    <s v="Delitos Sexuales"/>
    <s v="Abuso Sexual Calificado c/Introduccion Objetos O Uso Animal"/>
    <x v="45"/>
    <x v="45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06"/>
    <n v="270102"/>
    <s v="Delitos Sexuales"/>
    <s v="Abuso Sexual Con Contacto De Menor De 14 Años"/>
    <x v="45"/>
    <x v="45"/>
    <s v="Abuso Sexual Con Contacto De Menor De 14 Años"/>
    <n v="15"/>
    <n v="2"/>
    <n v="2"/>
    <n v="0"/>
    <n v="2"/>
    <n v="0"/>
    <n v="2"/>
    <n v="1"/>
    <n v="0"/>
    <n v="1"/>
    <n v="1"/>
    <n v="2"/>
    <n v="2"/>
    <n v="1"/>
    <n v="1"/>
    <n v="0"/>
    <n v="3"/>
    <n v="2"/>
    <n v="0"/>
    <n v="1"/>
    <n v="1"/>
    <n v="0"/>
    <n v="3"/>
    <n v="2"/>
    <n v="0"/>
    <n v="1"/>
    <n v="1"/>
    <n v="1"/>
    <n v="0"/>
    <n v="0"/>
    <n v="0"/>
    <n v="0"/>
    <n v="0"/>
    <n v="0"/>
    <n v="0"/>
    <n v="0"/>
    <n v="1"/>
    <n v="2"/>
    <n v="1"/>
    <n v="0"/>
    <n v="1"/>
    <n v="0"/>
    <n v="0"/>
    <n v="1"/>
    <n v="0"/>
    <n v="0"/>
    <n v="4"/>
    <n v="1"/>
    <n v="2"/>
    <n v="0"/>
    <n v="0"/>
    <n v="0"/>
    <n v="0"/>
    <n v="1"/>
    <n v="0"/>
    <n v="1"/>
    <n v="0"/>
    <n v="1"/>
    <n v="1"/>
    <n v="2"/>
    <n v="0"/>
    <n v="1"/>
    <n v="2"/>
    <n v="3"/>
    <n v="0"/>
    <n v="3"/>
    <n v="3"/>
    <n v="3"/>
    <n v="1"/>
    <n v="0"/>
    <n v="2"/>
    <n v="1"/>
    <n v="0"/>
    <n v="0"/>
    <n v="2"/>
    <n v="1"/>
    <n v="0"/>
    <n v="1"/>
    <n v="0"/>
    <n v="0"/>
    <n v="0"/>
    <n v="2"/>
    <n v="1"/>
    <n v="2"/>
    <n v="0"/>
  </r>
  <r>
    <n v="9"/>
    <s v="Araucanía"/>
    <n v="270102007"/>
    <n v="270102"/>
    <s v="Delitos Sexuales"/>
    <s v="Abuso Sexual De 14 Años A Menor De 18 Años Con Circunstancia Estupro"/>
    <x v="45"/>
    <x v="45"/>
    <s v="Abuso Sexual De 14 Años A Menor De 18 Años Con Circunstancia Estupro"/>
    <n v="16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08"/>
    <n v="270102"/>
    <s v="Delitos Sexuales"/>
    <s v="Abuso Sexual De Mayor De 14 (Con Circunstancias De Violación)"/>
    <x v="45"/>
    <x v="45"/>
    <s v="Abuso Sexual De Mayor De 14 (Con Circunstancias De Violación)"/>
    <n v="17"/>
    <n v="1"/>
    <n v="0"/>
    <n v="2"/>
    <n v="0"/>
    <n v="0"/>
    <n v="0"/>
    <n v="0"/>
    <n v="0"/>
    <n v="1"/>
    <n v="0"/>
    <n v="0"/>
    <n v="2"/>
    <n v="1"/>
    <n v="1"/>
    <n v="0"/>
    <n v="0"/>
    <n v="1"/>
    <n v="0"/>
    <n v="1"/>
    <n v="1"/>
    <n v="0"/>
    <n v="2"/>
    <n v="2"/>
    <n v="0"/>
    <n v="0"/>
    <n v="0"/>
    <n v="0"/>
    <n v="2"/>
    <n v="2"/>
    <n v="0"/>
    <n v="1"/>
    <n v="0"/>
    <n v="0"/>
    <n v="1"/>
    <n v="0"/>
    <n v="0"/>
    <n v="1"/>
    <n v="0"/>
    <n v="0"/>
    <n v="1"/>
    <n v="0"/>
    <n v="0"/>
    <n v="1"/>
    <n v="1"/>
    <n v="0"/>
    <n v="0"/>
    <n v="2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2"/>
    <n v="0"/>
    <n v="1"/>
    <n v="2"/>
    <n v="0"/>
    <n v="1"/>
    <n v="1"/>
    <n v="0"/>
    <n v="0"/>
    <n v="0"/>
    <n v="0"/>
    <n v="0"/>
    <n v="0"/>
    <n v="0"/>
    <n v="0"/>
    <n v="1"/>
    <n v="0"/>
    <n v="2"/>
  </r>
  <r>
    <n v="9"/>
    <s v="Araucanía"/>
    <n v="270102010"/>
    <n v="270102"/>
    <s v="Delitos Sexuales"/>
    <s v="Abuso Sexual Sin Contacto"/>
    <x v="45"/>
    <x v="45"/>
    <s v="Abuso Sexual Sin Contacto"/>
    <n v="19"/>
    <n v="0"/>
    <n v="0"/>
    <n v="0"/>
    <n v="0"/>
    <n v="0"/>
    <n v="1"/>
    <n v="1"/>
    <n v="0"/>
    <n v="0"/>
    <n v="1"/>
    <n v="0"/>
    <n v="1"/>
    <n v="2"/>
    <n v="0"/>
    <n v="0"/>
    <n v="0"/>
    <n v="0"/>
    <n v="0"/>
    <n v="1"/>
    <n v="0"/>
    <n v="0"/>
    <n v="0"/>
    <n v="1"/>
    <n v="1"/>
    <n v="0"/>
    <n v="1"/>
    <n v="0"/>
    <n v="2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2"/>
    <n v="0"/>
    <n v="0"/>
    <n v="1"/>
    <n v="2"/>
    <n v="0"/>
    <n v="0"/>
    <n v="0"/>
    <n v="0"/>
    <n v="1"/>
    <n v="0"/>
    <n v="1"/>
    <n v="0"/>
    <n v="0"/>
  </r>
  <r>
    <n v="9"/>
    <s v="Araucanía"/>
    <n v="270102001"/>
    <n v="270102"/>
    <s v="Delitos Sexuales"/>
    <s v="Estupro"/>
    <x v="45"/>
    <x v="45"/>
    <s v="Estupro"/>
    <n v="176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2"/>
    <n v="0"/>
    <n v="1"/>
    <n v="0"/>
    <n v="1"/>
    <n v="0"/>
    <n v="0"/>
    <n v="0"/>
    <n v="2"/>
    <n v="1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9"/>
    <s v="Araucanía"/>
    <n v="270103002"/>
    <n v="270103"/>
    <s v="Delitos Violentos"/>
    <s v="Femicidio Intimo"/>
    <x v="45"/>
    <x v="45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</r>
  <r>
    <n v="9"/>
    <s v="Araucanía"/>
    <n v="270104001"/>
    <n v="270104"/>
    <s v="Delitos Contra el Estado Civil y la Familia"/>
    <s v="Maltrato Habitual (Violencia Intrafamiliar)"/>
    <x v="45"/>
    <x v="45"/>
    <s v="Maltrato Habitual (Violencia Intrafamiliar)"/>
    <n v="298"/>
    <n v="0"/>
    <n v="0"/>
    <n v="0"/>
    <n v="4"/>
    <n v="0"/>
    <n v="1"/>
    <n v="0"/>
    <n v="0"/>
    <n v="0"/>
    <n v="1"/>
    <n v="0"/>
    <n v="0"/>
    <n v="0"/>
    <n v="1"/>
    <n v="0"/>
    <n v="0"/>
    <n v="1"/>
    <n v="1"/>
    <n v="0"/>
    <n v="0"/>
    <n v="1"/>
    <n v="1"/>
    <n v="1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</r>
  <r>
    <n v="9"/>
    <s v="Araucanía"/>
    <n v="270102014"/>
    <n v="270102"/>
    <s v="Delitos Sexuales"/>
    <s v="Violación De Mayor De 14 Años"/>
    <x v="45"/>
    <x v="45"/>
    <s v="Violación De Mayor De 14 Años"/>
    <n v="476"/>
    <n v="0"/>
    <n v="0"/>
    <n v="0"/>
    <n v="0"/>
    <n v="2"/>
    <n v="1"/>
    <n v="0"/>
    <n v="0"/>
    <n v="0"/>
    <n v="0"/>
    <n v="4"/>
    <n v="0"/>
    <n v="0"/>
    <n v="1"/>
    <n v="0"/>
    <n v="0"/>
    <n v="0"/>
    <n v="1"/>
    <n v="2"/>
    <n v="0"/>
    <n v="1"/>
    <n v="0"/>
    <n v="0"/>
    <n v="0"/>
    <n v="1"/>
    <n v="0"/>
    <n v="1"/>
    <n v="1"/>
    <n v="0"/>
    <n v="1"/>
    <n v="2"/>
    <n v="0"/>
    <n v="0"/>
    <n v="1"/>
    <n v="1"/>
    <n v="1"/>
    <n v="0"/>
    <n v="1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1"/>
    <n v="0"/>
    <n v="1"/>
    <n v="1"/>
    <n v="1"/>
    <n v="1"/>
    <n v="0"/>
    <n v="0"/>
    <n v="0"/>
    <n v="0"/>
    <n v="0"/>
    <n v="0"/>
  </r>
  <r>
    <n v="9"/>
    <s v="Araucanía"/>
    <n v="270102015"/>
    <n v="270102"/>
    <s v="Delitos Sexuales"/>
    <s v="Violación De Menor De 14 Años"/>
    <x v="45"/>
    <x v="45"/>
    <s v="Violación De Menor De 14 Años"/>
    <n v="477"/>
    <n v="1"/>
    <n v="0"/>
    <n v="1"/>
    <n v="0"/>
    <n v="0"/>
    <n v="0"/>
    <n v="1"/>
    <n v="1"/>
    <n v="0"/>
    <n v="0"/>
    <n v="1"/>
    <n v="1"/>
    <n v="0"/>
    <n v="3"/>
    <n v="0"/>
    <n v="0"/>
    <n v="0"/>
    <n v="0"/>
    <n v="0"/>
    <n v="0"/>
    <n v="1"/>
    <n v="1"/>
    <n v="0"/>
    <n v="0"/>
    <n v="1"/>
    <n v="0"/>
    <n v="0"/>
    <n v="0"/>
    <n v="0"/>
    <n v="0"/>
    <n v="1"/>
    <n v="2"/>
    <n v="0"/>
    <n v="0"/>
    <n v="0"/>
    <n v="0"/>
    <n v="0"/>
    <n v="0"/>
    <n v="0"/>
    <n v="0"/>
    <n v="0"/>
    <n v="1"/>
    <n v="0"/>
    <n v="0"/>
    <n v="1"/>
    <n v="2"/>
    <n v="3"/>
    <n v="2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1"/>
    <n v="0"/>
  </r>
  <r>
    <n v="9"/>
    <s v="Araucanía"/>
    <n v="270105002"/>
    <n v="270105"/>
    <s v="Delitos Contra la Vida, Integridad o Dignidad Personal"/>
    <s v="Aborto Consentido Causales No Reguladas"/>
    <x v="46"/>
    <x v="46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9"/>
    <s v="Araucanía"/>
    <n v="270102006"/>
    <n v="270102"/>
    <s v="Delitos Sexuales"/>
    <s v="Abuso Sexual Con Contacto De Menor De 14 Años"/>
    <x v="46"/>
    <x v="46"/>
    <s v="Abuso Sexual Con Contacto De Menor De 14 Años"/>
    <n v="15"/>
    <n v="0"/>
    <n v="0"/>
    <n v="0"/>
    <n v="1"/>
    <n v="0"/>
    <n v="1"/>
    <n v="1"/>
    <n v="1"/>
    <n v="1"/>
    <n v="0"/>
    <n v="0"/>
    <n v="1"/>
    <n v="0"/>
    <n v="1"/>
    <n v="1"/>
    <n v="1"/>
    <n v="0"/>
    <n v="1"/>
    <n v="1"/>
    <n v="0"/>
    <n v="0"/>
    <n v="0"/>
    <n v="2"/>
    <n v="2"/>
    <n v="0"/>
    <n v="0"/>
    <n v="0"/>
    <n v="1"/>
    <n v="1"/>
    <n v="1"/>
    <n v="0"/>
    <n v="0"/>
    <n v="0"/>
    <n v="1"/>
    <n v="2"/>
    <n v="0"/>
    <n v="0"/>
    <n v="0"/>
    <n v="0"/>
    <n v="1"/>
    <n v="0"/>
    <n v="0"/>
    <n v="0"/>
    <n v="1"/>
    <n v="0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2"/>
    <n v="0"/>
    <n v="0"/>
    <n v="0"/>
    <n v="0"/>
  </r>
  <r>
    <n v="9"/>
    <s v="Araucanía"/>
    <n v="270102007"/>
    <n v="270102"/>
    <s v="Delitos Sexuales"/>
    <s v="Abuso Sexual De 14 Años A Menor De 18 Años Con Circunstancia Estupro"/>
    <x v="46"/>
    <x v="46"/>
    <s v="Abuso Sexual De 14 Años A Menor De 18 Años Con Circunstancia Estupro"/>
    <n v="1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</r>
  <r>
    <n v="9"/>
    <s v="Araucanía"/>
    <n v="270102008"/>
    <n v="270102"/>
    <s v="Delitos Sexuales"/>
    <s v="Abuso Sexual De Mayor De 14 (Con Circunstancias De Violación)"/>
    <x v="46"/>
    <x v="46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2"/>
    <n v="0"/>
    <n v="0"/>
    <n v="0"/>
    <n v="0"/>
    <n v="1"/>
    <n v="0"/>
    <n v="0"/>
    <n v="0"/>
    <n v="0"/>
    <n v="0"/>
    <n v="0"/>
    <n v="0"/>
    <n v="0"/>
    <n v="0"/>
    <n v="2"/>
  </r>
  <r>
    <n v="9"/>
    <s v="Araucanía"/>
    <n v="270102009"/>
    <n v="270102"/>
    <s v="Delitos Sexuales"/>
    <s v="Abuso Sexual Mayor 14 /Sorpresa Sin Consentimiento"/>
    <x v="46"/>
    <x v="46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"/>
    <s v="Araucanía"/>
    <n v="270102010"/>
    <n v="270102"/>
    <s v="Delitos Sexuales"/>
    <s v="Abuso Sexual Sin Contacto"/>
    <x v="46"/>
    <x v="46"/>
    <s v="Abuso Sexual Sin Contacto"/>
    <n v="1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2"/>
    <n v="0"/>
    <n v="0"/>
    <n v="0"/>
    <n v="0"/>
    <n v="0"/>
    <n v="0"/>
    <n v="2"/>
    <n v="0"/>
    <n v="0"/>
    <n v="0"/>
    <n v="0"/>
    <n v="0"/>
    <n v="1"/>
    <n v="0"/>
    <n v="0"/>
    <n v="2"/>
    <n v="0"/>
    <n v="0"/>
    <n v="1"/>
    <n v="0"/>
    <n v="0"/>
    <n v="0"/>
    <n v="0"/>
    <n v="0"/>
    <n v="0"/>
    <n v="0"/>
    <n v="0"/>
    <n v="0"/>
    <n v="0"/>
    <n v="0"/>
    <n v="0"/>
    <n v="2"/>
    <n v="1"/>
    <n v="2"/>
    <n v="0"/>
    <n v="0"/>
    <n v="0"/>
    <n v="0"/>
    <n v="1"/>
    <n v="0"/>
    <n v="0"/>
    <n v="0"/>
    <n v="2"/>
    <n v="0"/>
    <n v="1"/>
    <n v="2"/>
    <n v="0"/>
    <n v="0"/>
    <n v="1"/>
    <n v="2"/>
    <n v="0"/>
    <n v="0"/>
    <n v="0"/>
    <n v="0"/>
    <n v="1"/>
    <n v="0"/>
  </r>
  <r>
    <n v="9"/>
    <s v="Araucanía"/>
    <n v="270102001"/>
    <n v="270102"/>
    <s v="Delitos Sexuales"/>
    <s v="Estupro"/>
    <x v="46"/>
    <x v="46"/>
    <s v="Estupro"/>
    <n v="176"/>
    <n v="1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n v="9"/>
    <s v="Araucanía"/>
    <n v="270104001"/>
    <n v="270104"/>
    <s v="Delitos Contra el Estado Civil y la Familia"/>
    <s v="Maltrato Habitual (Violencia Intrafamiliar)"/>
    <x v="46"/>
    <x v="46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1"/>
    <n v="0"/>
    <n v="0"/>
    <n v="0"/>
    <n v="0"/>
    <n v="0"/>
    <n v="0"/>
    <n v="0"/>
  </r>
  <r>
    <n v="9"/>
    <s v="Araucanía"/>
    <n v="270102014"/>
    <n v="270102"/>
    <s v="Delitos Sexuales"/>
    <s v="Violación De Mayor De 14 Años"/>
    <x v="46"/>
    <x v="46"/>
    <s v="Violación De Mayor De 14 Años"/>
    <n v="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0"/>
    <n v="2"/>
    <n v="2"/>
    <n v="1"/>
    <n v="0"/>
    <n v="0"/>
    <n v="1"/>
    <n v="0"/>
    <n v="0"/>
    <n v="0"/>
    <n v="1"/>
    <n v="0"/>
    <n v="0"/>
    <n v="0"/>
    <n v="0"/>
    <n v="1"/>
    <n v="0"/>
    <n v="0"/>
    <n v="2"/>
    <n v="0"/>
  </r>
  <r>
    <n v="9"/>
    <s v="Araucanía"/>
    <n v="270102015"/>
    <n v="270102"/>
    <s v="Delitos Sexuales"/>
    <s v="Violación De Menor De 14 Años"/>
    <x v="46"/>
    <x v="46"/>
    <s v="Violación De Menor De 14 Años"/>
    <n v="477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</r>
  <r>
    <n v="9"/>
    <s v="Araucanía"/>
    <n v="270105002"/>
    <n v="270105"/>
    <s v="Delitos Contra la Vida, Integridad o Dignidad Personal"/>
    <s v="Aborto Consentido Causales No Reguladas"/>
    <x v="47"/>
    <x v="47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5003"/>
    <n v="270105"/>
    <s v="Delitos Contra la Vida, Integridad o Dignidad Personal"/>
    <s v="Aborto Sin Consentimiento"/>
    <x v="47"/>
    <x v="47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06"/>
    <n v="270102"/>
    <s v="Delitos Sexuales"/>
    <s v="Abuso Sexual Con Contacto De Menor De 14 Años"/>
    <x v="47"/>
    <x v="47"/>
    <s v="Abuso Sexual Con Contacto De Menor De 14 Años"/>
    <n v="15"/>
    <n v="0"/>
    <n v="1"/>
    <n v="0"/>
    <n v="1"/>
    <n v="2"/>
    <n v="0"/>
    <n v="1"/>
    <n v="1"/>
    <n v="3"/>
    <n v="0"/>
    <n v="2"/>
    <n v="1"/>
    <n v="1"/>
    <n v="0"/>
    <n v="2"/>
    <n v="0"/>
    <n v="0"/>
    <n v="0"/>
    <n v="1"/>
    <n v="1"/>
    <n v="1"/>
    <n v="0"/>
    <n v="1"/>
    <n v="2"/>
    <n v="0"/>
    <n v="2"/>
    <n v="0"/>
    <n v="0"/>
    <n v="1"/>
    <n v="4"/>
    <n v="0"/>
    <n v="2"/>
    <n v="2"/>
    <n v="1"/>
    <n v="2"/>
    <n v="0"/>
    <n v="0"/>
    <n v="1"/>
    <n v="0"/>
    <n v="3"/>
    <n v="0"/>
    <n v="0"/>
    <n v="0"/>
    <n v="1"/>
    <n v="2"/>
    <n v="2"/>
    <n v="0"/>
    <n v="0"/>
    <n v="2"/>
    <n v="0"/>
    <n v="1"/>
    <n v="1"/>
    <n v="1"/>
    <n v="2"/>
    <n v="0"/>
    <n v="1"/>
    <n v="2"/>
    <n v="2"/>
    <n v="1"/>
    <n v="0"/>
    <n v="0"/>
    <n v="3"/>
    <n v="2"/>
    <n v="1"/>
    <n v="0"/>
    <n v="1"/>
    <n v="0"/>
    <n v="1"/>
    <n v="1"/>
    <n v="1"/>
    <n v="0"/>
    <n v="0"/>
    <n v="0"/>
    <n v="1"/>
    <n v="2"/>
    <n v="2"/>
    <n v="1"/>
    <n v="1"/>
    <n v="1"/>
    <n v="2"/>
    <n v="2"/>
    <n v="0"/>
    <n v="3"/>
    <n v="1"/>
  </r>
  <r>
    <n v="9"/>
    <s v="Araucanía"/>
    <n v="270102007"/>
    <n v="270102"/>
    <s v="Delitos Sexuales"/>
    <s v="Abuso Sexual De 14 Años A Menor De 18 Años Con Circunstancia Estupro"/>
    <x v="47"/>
    <x v="47"/>
    <s v="Abuso Sexual De 14 Años A Menor De 18 Años Con Circunstancia Estupro"/>
    <n v="16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n v="9"/>
    <s v="Araucanía"/>
    <n v="270102008"/>
    <n v="270102"/>
    <s v="Delitos Sexuales"/>
    <s v="Abuso Sexual De Mayor De 14 (Con Circunstancias De Violación)"/>
    <x v="47"/>
    <x v="47"/>
    <s v="Abuso Sexual De Mayor De 14 (Con Circunstancias De Violación)"/>
    <n v="17"/>
    <n v="0"/>
    <n v="0"/>
    <n v="0"/>
    <n v="1"/>
    <n v="0"/>
    <n v="0"/>
    <n v="2"/>
    <n v="1"/>
    <n v="2"/>
    <n v="0"/>
    <n v="1"/>
    <n v="1"/>
    <n v="0"/>
    <n v="0"/>
    <n v="1"/>
    <n v="1"/>
    <n v="0"/>
    <n v="0"/>
    <n v="1"/>
    <n v="1"/>
    <n v="1"/>
    <n v="1"/>
    <n v="0"/>
    <n v="2"/>
    <n v="0"/>
    <n v="0"/>
    <n v="0"/>
    <n v="0"/>
    <n v="0"/>
    <n v="0"/>
    <n v="0"/>
    <n v="1"/>
    <n v="0"/>
    <n v="0"/>
    <n v="1"/>
    <n v="0"/>
    <n v="0"/>
    <n v="0"/>
    <n v="0"/>
    <n v="0"/>
    <n v="0"/>
    <n v="2"/>
    <n v="1"/>
    <n v="0"/>
    <n v="1"/>
    <n v="2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0"/>
    <n v="1"/>
    <n v="1"/>
    <n v="0"/>
    <n v="0"/>
    <n v="0"/>
    <n v="0"/>
    <n v="0"/>
    <n v="0"/>
    <n v="0"/>
    <n v="2"/>
    <n v="1"/>
    <n v="0"/>
    <n v="0"/>
    <n v="0"/>
  </r>
  <r>
    <n v="9"/>
    <s v="Araucanía"/>
    <n v="270102010"/>
    <n v="270102"/>
    <s v="Delitos Sexuales"/>
    <s v="Abuso Sexual Sin Contacto"/>
    <x v="47"/>
    <x v="47"/>
    <s v="Abuso Sexual Sin Contacto"/>
    <n v="19"/>
    <n v="0"/>
    <n v="1"/>
    <n v="2"/>
    <n v="1"/>
    <n v="0"/>
    <n v="1"/>
    <n v="1"/>
    <n v="0"/>
    <n v="0"/>
    <n v="0"/>
    <n v="2"/>
    <n v="1"/>
    <n v="0"/>
    <n v="1"/>
    <n v="0"/>
    <n v="0"/>
    <n v="1"/>
    <n v="1"/>
    <n v="0"/>
    <n v="1"/>
    <n v="1"/>
    <n v="1"/>
    <n v="1"/>
    <n v="1"/>
    <n v="1"/>
    <n v="0"/>
    <n v="1"/>
    <n v="1"/>
    <n v="2"/>
    <n v="0"/>
    <n v="1"/>
    <n v="1"/>
    <n v="1"/>
    <n v="0"/>
    <n v="0"/>
    <n v="0"/>
    <n v="0"/>
    <n v="0"/>
    <n v="0"/>
    <n v="1"/>
    <n v="0"/>
    <n v="0"/>
    <n v="0"/>
    <n v="1"/>
    <n v="0"/>
    <n v="0"/>
    <n v="1"/>
    <n v="1"/>
    <n v="1"/>
    <n v="1"/>
    <n v="0"/>
    <n v="0"/>
    <n v="0"/>
    <n v="0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2"/>
    <n v="1"/>
    <n v="0"/>
  </r>
  <r>
    <n v="9"/>
    <s v="Araucanía"/>
    <n v="270102001"/>
    <n v="270102"/>
    <s v="Delitos Sexuales"/>
    <s v="Estupro"/>
    <x v="47"/>
    <x v="47"/>
    <s v="Estupro"/>
    <n v="176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"/>
    <n v="0"/>
    <n v="1"/>
    <n v="0"/>
    <n v="0"/>
    <n v="1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3002"/>
    <n v="270103"/>
    <s v="Delitos Violentos"/>
    <s v="Femicidio Intimo"/>
    <x v="47"/>
    <x v="47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4001"/>
    <n v="270104"/>
    <s v="Delitos Contra el Estado Civil y la Familia"/>
    <s v="Maltrato Habitual (Violencia Intrafamiliar)"/>
    <x v="47"/>
    <x v="47"/>
    <s v="Maltrato Habitual (Violencia Intrafamiliar)"/>
    <n v="298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1"/>
    <n v="0"/>
    <n v="1"/>
    <n v="0"/>
    <n v="0"/>
    <n v="0"/>
    <n v="0"/>
  </r>
  <r>
    <n v="9"/>
    <s v="Araucanía"/>
    <n v="270102014"/>
    <n v="270102"/>
    <s v="Delitos Sexuales"/>
    <s v="Violación De Mayor De 14 Años"/>
    <x v="47"/>
    <x v="47"/>
    <s v="Violación De Mayor De 14 Años"/>
    <n v="476"/>
    <n v="1"/>
    <n v="0"/>
    <n v="2"/>
    <n v="0"/>
    <n v="0"/>
    <n v="1"/>
    <n v="2"/>
    <n v="0"/>
    <n v="0"/>
    <n v="1"/>
    <n v="0"/>
    <n v="0"/>
    <n v="0"/>
    <n v="0"/>
    <n v="1"/>
    <n v="0"/>
    <n v="1"/>
    <n v="0"/>
    <n v="0"/>
    <n v="0"/>
    <n v="0"/>
    <n v="3"/>
    <n v="1"/>
    <n v="0"/>
    <n v="1"/>
    <n v="0"/>
    <n v="0"/>
    <n v="1"/>
    <n v="0"/>
    <n v="0"/>
    <n v="1"/>
    <n v="1"/>
    <n v="0"/>
    <n v="1"/>
    <n v="2"/>
    <n v="1"/>
    <n v="1"/>
    <n v="2"/>
    <n v="0"/>
    <n v="0"/>
    <n v="0"/>
    <n v="1"/>
    <n v="0"/>
    <n v="0"/>
    <n v="3"/>
    <n v="0"/>
    <n v="0"/>
    <n v="0"/>
    <n v="0"/>
    <n v="0"/>
    <n v="1"/>
    <n v="1"/>
    <n v="0"/>
    <n v="0"/>
    <n v="0"/>
    <n v="0"/>
    <n v="0"/>
    <n v="1"/>
    <n v="1"/>
    <n v="0"/>
    <n v="0"/>
    <n v="1"/>
    <n v="0"/>
    <n v="1"/>
    <n v="0"/>
    <n v="0"/>
    <n v="1"/>
    <n v="1"/>
    <n v="0"/>
    <n v="2"/>
    <n v="0"/>
    <n v="0"/>
    <n v="2"/>
    <n v="0"/>
    <n v="2"/>
    <n v="0"/>
    <n v="0"/>
    <n v="0"/>
    <n v="0"/>
    <n v="0"/>
    <n v="0"/>
    <n v="1"/>
    <n v="1"/>
    <n v="1"/>
  </r>
  <r>
    <n v="9"/>
    <s v="Araucanía"/>
    <n v="270102015"/>
    <n v="270102"/>
    <s v="Delitos Sexuales"/>
    <s v="Violación De Menor De 14 Años"/>
    <x v="47"/>
    <x v="47"/>
    <s v="Violación De Menor De 14 Años"/>
    <n v="477"/>
    <n v="1"/>
    <n v="1"/>
    <n v="1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1"/>
    <n v="1"/>
    <n v="1"/>
    <n v="0"/>
    <n v="0"/>
    <n v="0"/>
    <n v="0"/>
    <n v="1"/>
    <n v="2"/>
    <n v="0"/>
    <n v="0"/>
    <n v="0"/>
    <n v="1"/>
    <n v="0"/>
    <n v="0"/>
    <n v="1"/>
    <n v="1"/>
    <n v="1"/>
    <n v="0"/>
    <n v="0"/>
    <n v="0"/>
    <n v="1"/>
    <n v="0"/>
    <n v="1"/>
    <n v="0"/>
    <n v="0"/>
    <n v="0"/>
    <n v="1"/>
    <n v="0"/>
    <n v="1"/>
    <n v="0"/>
    <n v="0"/>
    <n v="2"/>
    <n v="1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1"/>
    <n v="0"/>
    <n v="3"/>
  </r>
  <r>
    <n v="9"/>
    <s v="Araucanía"/>
    <n v="270105002"/>
    <n v="270105"/>
    <s v="Delitos Contra la Vida, Integridad o Dignidad Personal"/>
    <s v="Aborto Consentido Causales No Reguladas"/>
    <x v="48"/>
    <x v="48"/>
    <s v="Aborto Consentido Causales No Reguladas"/>
    <n v="8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06"/>
    <n v="270102"/>
    <s v="Delitos Sexuales"/>
    <s v="Abuso Sexual Con Contacto De Menor De 14 Años"/>
    <x v="48"/>
    <x v="48"/>
    <s v="Abuso Sexual Con Contacto De Menor De 14 Años"/>
    <n v="15"/>
    <n v="0"/>
    <n v="0"/>
    <n v="0"/>
    <n v="0"/>
    <n v="0"/>
    <n v="1"/>
    <n v="0"/>
    <n v="2"/>
    <n v="0"/>
    <n v="0"/>
    <n v="1"/>
    <n v="0"/>
    <n v="1"/>
    <n v="0"/>
    <n v="1"/>
    <n v="0"/>
    <n v="0"/>
    <n v="0"/>
    <n v="0"/>
    <n v="2"/>
    <n v="0"/>
    <n v="0"/>
    <n v="0"/>
    <n v="1"/>
    <n v="1"/>
    <n v="0"/>
    <n v="2"/>
    <n v="0"/>
    <n v="0"/>
    <n v="0"/>
    <n v="0"/>
    <n v="1"/>
    <n v="0"/>
    <n v="0"/>
    <n v="3"/>
    <n v="0"/>
    <n v="1"/>
    <n v="1"/>
    <n v="0"/>
    <n v="2"/>
    <n v="1"/>
    <n v="0"/>
    <n v="2"/>
    <n v="0"/>
    <n v="1"/>
    <n v="0"/>
    <n v="0"/>
    <n v="0"/>
    <n v="0"/>
    <n v="3"/>
    <n v="1"/>
    <n v="1"/>
    <n v="2"/>
    <n v="0"/>
    <n v="1"/>
    <n v="0"/>
    <n v="0"/>
    <n v="4"/>
    <n v="1"/>
    <n v="1"/>
    <n v="2"/>
    <n v="3"/>
    <n v="1"/>
    <n v="1"/>
    <n v="2"/>
    <n v="1"/>
    <n v="1"/>
    <n v="3"/>
    <n v="5"/>
    <n v="1"/>
    <n v="5"/>
    <n v="1"/>
    <n v="1"/>
    <n v="1"/>
    <n v="2"/>
    <n v="2"/>
    <n v="1"/>
    <n v="4"/>
    <n v="3"/>
    <n v="2"/>
    <n v="6"/>
    <n v="0"/>
    <n v="2"/>
    <n v="0"/>
  </r>
  <r>
    <n v="9"/>
    <s v="Araucanía"/>
    <n v="270102007"/>
    <n v="270102"/>
    <s v="Delitos Sexuales"/>
    <s v="Abuso Sexual De 14 Años A Menor De 18 Años Con Circunstancia Estupro"/>
    <x v="48"/>
    <x v="4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n v="0"/>
    <n v="1"/>
    <n v="0"/>
    <n v="2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</r>
  <r>
    <n v="9"/>
    <s v="Araucanía"/>
    <n v="270102008"/>
    <n v="270102"/>
    <s v="Delitos Sexuales"/>
    <s v="Abuso Sexual De Mayor De 14 (Con Circunstancias De Violación)"/>
    <x v="48"/>
    <x v="48"/>
    <s v="Abuso Sexual De Mayor De 14 (Con Circunstancias De Violación)"/>
    <n v="17"/>
    <n v="0"/>
    <n v="0"/>
    <n v="1"/>
    <n v="0"/>
    <n v="1"/>
    <n v="1"/>
    <n v="0"/>
    <n v="1"/>
    <n v="1"/>
    <n v="0"/>
    <n v="1"/>
    <n v="0"/>
    <n v="2"/>
    <n v="0"/>
    <n v="0"/>
    <n v="1"/>
    <n v="0"/>
    <n v="0"/>
    <n v="0"/>
    <n v="0"/>
    <n v="0"/>
    <n v="0"/>
    <n v="2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1"/>
    <n v="0"/>
    <n v="1"/>
    <n v="1"/>
    <n v="0"/>
    <n v="1"/>
    <n v="0"/>
    <n v="1"/>
    <n v="0"/>
    <n v="2"/>
    <n v="1"/>
    <n v="0"/>
    <n v="0"/>
    <n v="2"/>
    <n v="1"/>
    <n v="1"/>
    <n v="1"/>
    <n v="0"/>
    <n v="1"/>
    <n v="2"/>
    <n v="0"/>
    <n v="0"/>
    <n v="1"/>
    <n v="2"/>
    <n v="0"/>
    <n v="0"/>
    <n v="0"/>
    <n v="1"/>
    <n v="1"/>
    <n v="3"/>
  </r>
  <r>
    <n v="9"/>
    <s v="Araucanía"/>
    <n v="270102009"/>
    <n v="270102"/>
    <s v="Delitos Sexuales"/>
    <s v="Abuso Sexual Mayor 14 /Sorpresa Sin Consentimiento"/>
    <x v="48"/>
    <x v="4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n v="270102010"/>
    <n v="270102"/>
    <s v="Delitos Sexuales"/>
    <s v="Abuso Sexual Sin Contacto"/>
    <x v="48"/>
    <x v="48"/>
    <s v="Abuso Sexual Sin Contacto"/>
    <n v="19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2"/>
    <n v="0"/>
    <n v="1"/>
    <n v="0"/>
    <n v="1"/>
    <n v="0"/>
    <n v="0"/>
    <n v="0"/>
    <n v="1"/>
    <n v="1"/>
    <n v="0"/>
    <n v="0"/>
    <n v="0"/>
    <n v="0"/>
    <n v="1"/>
    <n v="0"/>
    <n v="1"/>
    <n v="0"/>
    <n v="1"/>
    <n v="0"/>
    <n v="0"/>
    <n v="1"/>
    <n v="0"/>
  </r>
  <r>
    <n v="9"/>
    <s v="Araucanía"/>
    <n v="270102016"/>
    <n v="270102"/>
    <s v="Delitos Sexuales"/>
    <s v="Acoso Sexual Lugares Públicos /Libre Acceso Público"/>
    <x v="48"/>
    <x v="48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2"/>
  </r>
  <r>
    <n v="9"/>
    <s v="Araucanía"/>
    <n v="270102001"/>
    <n v="270102"/>
    <s v="Delitos Sexuales"/>
    <s v="Estupro"/>
    <x v="48"/>
    <x v="48"/>
    <s v="Estupro"/>
    <n v="176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9"/>
    <s v="Araucanía"/>
    <n v="270103002"/>
    <n v="270103"/>
    <s v="Delitos Violentos"/>
    <s v="Femicidio Intimo"/>
    <x v="48"/>
    <x v="48"/>
    <s v="Femicidio Intimo"/>
    <n v="204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9"/>
    <s v="Araucanía"/>
    <n v="270104001"/>
    <n v="270104"/>
    <s v="Delitos Contra el Estado Civil y la Familia"/>
    <s v="Maltrato Habitual (Violencia Intrafamiliar)"/>
    <x v="48"/>
    <x v="48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3004"/>
    <n v="270103"/>
    <s v="Delitos Violentos"/>
    <s v="Secuestro Con Homicidio, Violación O Lesiones"/>
    <x v="48"/>
    <x v="48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02"/>
    <n v="270102"/>
    <s v="Delitos Sexuales"/>
    <s v="Violación"/>
    <x v="48"/>
    <x v="48"/>
    <s v="Violación"/>
    <n v="47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14"/>
    <n v="270102"/>
    <s v="Delitos Sexuales"/>
    <s v="Violación De Mayor De 14 Años"/>
    <x v="48"/>
    <x v="48"/>
    <s v="Violación De Mayor De 14 Años"/>
    <n v="476"/>
    <n v="2"/>
    <n v="1"/>
    <n v="1"/>
    <n v="0"/>
    <n v="1"/>
    <n v="0"/>
    <n v="1"/>
    <n v="0"/>
    <n v="2"/>
    <n v="0"/>
    <n v="0"/>
    <n v="0"/>
    <n v="0"/>
    <n v="1"/>
    <n v="1"/>
    <n v="1"/>
    <n v="0"/>
    <n v="0"/>
    <n v="0"/>
    <n v="1"/>
    <n v="0"/>
    <n v="0"/>
    <n v="0"/>
    <n v="0"/>
    <n v="0"/>
    <n v="1"/>
    <n v="1"/>
    <n v="0"/>
    <n v="0"/>
    <n v="1"/>
    <n v="0"/>
    <n v="0"/>
    <n v="0"/>
    <n v="1"/>
    <n v="0"/>
    <n v="0"/>
    <n v="1"/>
    <n v="0"/>
    <n v="2"/>
    <n v="0"/>
    <n v="0"/>
    <n v="0"/>
    <n v="0"/>
    <n v="0"/>
    <n v="0"/>
    <n v="1"/>
    <n v="1"/>
    <n v="1"/>
    <n v="0"/>
    <n v="0"/>
    <n v="1"/>
    <n v="1"/>
    <n v="2"/>
    <n v="0"/>
    <n v="0"/>
    <n v="1"/>
    <n v="0"/>
    <n v="1"/>
    <n v="0"/>
    <n v="0"/>
    <n v="1"/>
    <n v="0"/>
    <n v="0"/>
    <n v="2"/>
    <n v="1"/>
    <n v="0"/>
    <n v="0"/>
    <n v="3"/>
    <n v="1"/>
    <n v="0"/>
    <n v="0"/>
    <n v="1"/>
    <n v="1"/>
    <n v="2"/>
    <n v="2"/>
    <n v="0"/>
    <n v="0"/>
    <n v="1"/>
    <n v="0"/>
    <n v="1"/>
    <n v="0"/>
    <n v="0"/>
    <n v="0"/>
    <n v="2"/>
  </r>
  <r>
    <n v="9"/>
    <s v="Araucanía"/>
    <n v="270102015"/>
    <n v="270102"/>
    <s v="Delitos Sexuales"/>
    <s v="Violación De Menor De 14 Años"/>
    <x v="48"/>
    <x v="48"/>
    <s v="Violación De Menor De 14 Años"/>
    <n v="477"/>
    <n v="0"/>
    <n v="1"/>
    <n v="0"/>
    <n v="0"/>
    <n v="1"/>
    <n v="0"/>
    <n v="0"/>
    <n v="0"/>
    <n v="0"/>
    <n v="0"/>
    <n v="0"/>
    <n v="1"/>
    <n v="1"/>
    <n v="1"/>
    <n v="0"/>
    <n v="0"/>
    <n v="1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1"/>
    <n v="1"/>
    <n v="1"/>
    <n v="0"/>
    <n v="1"/>
    <n v="0"/>
    <n v="0"/>
    <n v="2"/>
    <n v="0"/>
    <n v="0"/>
    <n v="0"/>
    <n v="1"/>
    <n v="1"/>
    <n v="1"/>
    <n v="1"/>
    <n v="0"/>
    <n v="0"/>
    <n v="0"/>
    <n v="0"/>
    <n v="0"/>
    <n v="1"/>
    <n v="0"/>
    <n v="1"/>
    <n v="2"/>
    <n v="0"/>
    <n v="1"/>
    <n v="0"/>
    <n v="0"/>
    <n v="0"/>
    <n v="2"/>
    <n v="1"/>
    <n v="1"/>
    <n v="0"/>
    <n v="0"/>
    <n v="1"/>
    <n v="0"/>
    <n v="0"/>
  </r>
  <r>
    <n v="9"/>
    <s v="Araucanía"/>
    <n v="270105002"/>
    <n v="270105"/>
    <s v="Delitos Contra la Vida, Integridad o Dignidad Personal"/>
    <s v="Aborto Consentido Causales No Reguladas"/>
    <x v="49"/>
    <x v="49"/>
    <s v="Aborto Consentido Causales No Reguladas"/>
    <n v="8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5003"/>
    <n v="270105"/>
    <s v="Delitos Contra la Vida, Integridad o Dignidad Personal"/>
    <s v="Aborto Sin Consentimiento"/>
    <x v="49"/>
    <x v="49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"/>
    <s v="Araucanía"/>
    <n v="270102004"/>
    <n v="270102"/>
    <s v="Delitos Sexuales"/>
    <s v="Abuso Sexual Adulto"/>
    <x v="49"/>
    <x v="49"/>
    <s v="Abuso Sexual Adulto"/>
    <n v="1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05"/>
    <n v="270102"/>
    <s v="Delitos Sexuales"/>
    <s v="Abuso Sexual Calificado c/Introduccion Objetos O Uso Animal"/>
    <x v="49"/>
    <x v="49"/>
    <s v="Abuso Sexual Calificado c/Introduccion Objetos O Uso Animal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2"/>
  </r>
  <r>
    <n v="9"/>
    <s v="Araucanía"/>
    <n v="270102006"/>
    <n v="270102"/>
    <s v="Delitos Sexuales"/>
    <s v="Abuso Sexual Con Contacto De Menor De 14 Años"/>
    <x v="49"/>
    <x v="49"/>
    <s v="Abuso Sexual Con Contacto De Menor De 14 Años"/>
    <n v="15"/>
    <n v="4"/>
    <n v="6"/>
    <n v="1"/>
    <n v="3"/>
    <n v="4"/>
    <n v="11"/>
    <n v="9"/>
    <n v="3"/>
    <n v="11"/>
    <n v="4"/>
    <n v="9"/>
    <n v="8"/>
    <n v="4"/>
    <n v="3"/>
    <n v="9"/>
    <n v="3"/>
    <n v="4"/>
    <n v="12"/>
    <n v="6"/>
    <n v="7"/>
    <n v="10"/>
    <n v="7"/>
    <n v="5"/>
    <n v="7"/>
    <n v="5"/>
    <n v="8"/>
    <n v="6"/>
    <n v="9"/>
    <n v="2"/>
    <n v="1"/>
    <n v="6"/>
    <n v="8"/>
    <n v="6"/>
    <n v="8"/>
    <n v="5"/>
    <n v="3"/>
    <n v="7"/>
    <n v="6"/>
    <n v="5"/>
    <n v="4"/>
    <n v="6"/>
    <n v="1"/>
    <n v="4"/>
    <n v="6"/>
    <n v="6"/>
    <n v="7"/>
    <n v="7"/>
    <n v="3"/>
    <n v="4"/>
    <n v="4"/>
    <n v="10"/>
    <n v="5"/>
    <n v="6"/>
    <n v="9"/>
    <n v="6"/>
    <n v="6"/>
    <n v="8"/>
    <n v="10"/>
    <n v="3"/>
    <n v="7"/>
    <n v="13"/>
    <n v="18"/>
    <n v="11"/>
    <n v="11"/>
    <n v="4"/>
    <n v="16"/>
    <n v="6"/>
    <n v="15"/>
    <n v="10"/>
    <n v="5"/>
    <n v="9"/>
    <n v="7"/>
    <n v="7"/>
    <n v="16"/>
    <n v="6"/>
    <n v="13"/>
    <n v="8"/>
    <n v="16"/>
    <n v="8"/>
    <n v="13"/>
    <n v="15"/>
    <n v="11"/>
    <n v="10"/>
    <n v="15"/>
  </r>
  <r>
    <n v="9"/>
    <s v="Araucanía"/>
    <n v="270102007"/>
    <n v="270102"/>
    <s v="Delitos Sexuales"/>
    <s v="Abuso Sexual De 14 Años A Menor De 18 Años Con Circunstancia Estupro"/>
    <x v="49"/>
    <x v="49"/>
    <s v="Abuso Sexual De 14 Años A Menor De 18 Años Con Circunstancia Estupro"/>
    <n v="16"/>
    <n v="1"/>
    <n v="0"/>
    <n v="1"/>
    <n v="1"/>
    <n v="0"/>
    <n v="1"/>
    <n v="1"/>
    <n v="0"/>
    <n v="1"/>
    <n v="0"/>
    <n v="0"/>
    <n v="0"/>
    <n v="0"/>
    <n v="0"/>
    <n v="1"/>
    <n v="1"/>
    <n v="0"/>
    <n v="0"/>
    <n v="1"/>
    <n v="0"/>
    <n v="0"/>
    <n v="0"/>
    <n v="1"/>
    <n v="0"/>
    <n v="2"/>
    <n v="0"/>
    <n v="0"/>
    <n v="1"/>
    <n v="0"/>
    <n v="0"/>
    <n v="0"/>
    <n v="0"/>
    <n v="0"/>
    <n v="0"/>
    <n v="2"/>
    <n v="0"/>
    <n v="2"/>
    <n v="1"/>
    <n v="2"/>
    <n v="1"/>
    <n v="0"/>
    <n v="0"/>
    <n v="2"/>
    <n v="0"/>
    <n v="0"/>
    <n v="2"/>
    <n v="1"/>
    <n v="0"/>
    <n v="2"/>
    <n v="2"/>
    <n v="0"/>
    <n v="0"/>
    <n v="0"/>
    <n v="1"/>
    <n v="1"/>
    <n v="0"/>
    <n v="0"/>
    <n v="0"/>
    <n v="2"/>
    <n v="0"/>
    <n v="1"/>
    <n v="1"/>
    <n v="1"/>
    <n v="0"/>
    <n v="0"/>
    <n v="5"/>
    <n v="1"/>
    <n v="0"/>
    <n v="1"/>
    <n v="1"/>
    <n v="1"/>
    <n v="2"/>
    <n v="0"/>
    <n v="2"/>
    <n v="0"/>
    <n v="0"/>
    <n v="3"/>
    <n v="1"/>
    <n v="1"/>
    <n v="2"/>
    <n v="1"/>
    <n v="3"/>
    <n v="0"/>
    <n v="0"/>
  </r>
  <r>
    <n v="9"/>
    <s v="Araucanía"/>
    <n v="270102008"/>
    <n v="270102"/>
    <s v="Delitos Sexuales"/>
    <s v="Abuso Sexual De Mayor De 14 (Con Circunstancias De Violación)"/>
    <x v="49"/>
    <x v="49"/>
    <s v="Abuso Sexual De Mayor De 14 (Con Circunstancias De Violación)"/>
    <n v="17"/>
    <n v="5"/>
    <n v="4"/>
    <n v="4"/>
    <n v="4"/>
    <n v="2"/>
    <n v="4"/>
    <n v="2"/>
    <n v="2"/>
    <n v="5"/>
    <n v="3"/>
    <n v="0"/>
    <n v="2"/>
    <n v="3"/>
    <n v="6"/>
    <n v="5"/>
    <n v="2"/>
    <n v="4"/>
    <n v="3"/>
    <n v="3"/>
    <n v="3"/>
    <n v="2"/>
    <n v="2"/>
    <n v="3"/>
    <n v="1"/>
    <n v="1"/>
    <n v="1"/>
    <n v="2"/>
    <n v="3"/>
    <n v="0"/>
    <n v="2"/>
    <n v="4"/>
    <n v="3"/>
    <n v="1"/>
    <n v="0"/>
    <n v="2"/>
    <n v="3"/>
    <n v="1"/>
    <n v="3"/>
    <n v="1"/>
    <n v="1"/>
    <n v="0"/>
    <n v="0"/>
    <n v="2"/>
    <n v="3"/>
    <n v="1"/>
    <n v="7"/>
    <n v="4"/>
    <n v="0"/>
    <n v="2"/>
    <n v="2"/>
    <n v="3"/>
    <n v="2"/>
    <n v="3"/>
    <n v="2"/>
    <n v="4"/>
    <n v="3"/>
    <n v="1"/>
    <n v="2"/>
    <n v="3"/>
    <n v="1"/>
    <n v="2"/>
    <n v="3"/>
    <n v="3"/>
    <n v="4"/>
    <n v="1"/>
    <n v="6"/>
    <n v="2"/>
    <n v="4"/>
    <n v="7"/>
    <n v="2"/>
    <n v="1"/>
    <n v="2"/>
    <n v="0"/>
    <n v="7"/>
    <n v="4"/>
    <n v="5"/>
    <n v="3"/>
    <n v="4"/>
    <n v="4"/>
    <n v="3"/>
    <n v="10"/>
    <n v="2"/>
    <n v="4"/>
    <n v="7"/>
  </r>
  <r>
    <n v="9"/>
    <s v="Araucanía"/>
    <n v="270102009"/>
    <n v="270102"/>
    <s v="Delitos Sexuales"/>
    <s v="Abuso Sexual Mayor 14 /Sorpresa Sin Consentimiento"/>
    <x v="49"/>
    <x v="4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1"/>
    <n v="1"/>
    <n v="0"/>
  </r>
  <r>
    <n v="9"/>
    <s v="Araucanía"/>
    <n v="270102010"/>
    <n v="270102"/>
    <s v="Delitos Sexuales"/>
    <s v="Abuso Sexual Sin Contacto"/>
    <x v="49"/>
    <x v="49"/>
    <s v="Abuso Sexual Sin Contacto"/>
    <n v="19"/>
    <n v="5"/>
    <n v="6"/>
    <n v="0"/>
    <n v="5"/>
    <n v="0"/>
    <n v="5"/>
    <n v="7"/>
    <n v="11"/>
    <n v="5"/>
    <n v="4"/>
    <n v="2"/>
    <n v="5"/>
    <n v="3"/>
    <n v="8"/>
    <n v="6"/>
    <n v="3"/>
    <n v="2"/>
    <n v="2"/>
    <n v="4"/>
    <n v="10"/>
    <n v="8"/>
    <n v="2"/>
    <n v="4"/>
    <n v="4"/>
    <n v="6"/>
    <n v="4"/>
    <n v="2"/>
    <n v="0"/>
    <n v="2"/>
    <n v="0"/>
    <n v="4"/>
    <n v="5"/>
    <n v="3"/>
    <n v="8"/>
    <n v="3"/>
    <n v="8"/>
    <n v="4"/>
    <n v="4"/>
    <n v="4"/>
    <n v="1"/>
    <n v="3"/>
    <n v="1"/>
    <n v="2"/>
    <n v="4"/>
    <n v="3"/>
    <n v="4"/>
    <n v="1"/>
    <n v="3"/>
    <n v="2"/>
    <n v="6"/>
    <n v="3"/>
    <n v="4"/>
    <n v="7"/>
    <n v="4"/>
    <n v="8"/>
    <n v="7"/>
    <n v="5"/>
    <n v="9"/>
    <n v="2"/>
    <n v="4"/>
    <n v="3"/>
    <n v="2"/>
    <n v="8"/>
    <n v="3"/>
    <n v="1"/>
    <n v="3"/>
    <n v="3"/>
    <n v="5"/>
    <n v="3"/>
    <n v="3"/>
    <n v="5"/>
    <n v="3"/>
    <n v="3"/>
    <n v="2"/>
    <n v="2"/>
    <n v="4"/>
    <n v="3"/>
    <n v="9"/>
    <n v="3"/>
    <n v="5"/>
    <n v="9"/>
    <n v="5"/>
    <n v="4"/>
    <n v="3"/>
  </r>
  <r>
    <n v="9"/>
    <s v="Araucanía"/>
    <n v="270102016"/>
    <n v="270102"/>
    <s v="Delitos Sexuales"/>
    <s v="Acoso Sexual Lugares Públicos /Libre Acceso Público"/>
    <x v="49"/>
    <x v="49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9"/>
    <s v="Araucanía"/>
    <n v="270102001"/>
    <n v="270102"/>
    <s v="Delitos Sexuales"/>
    <s v="Estupro"/>
    <x v="49"/>
    <x v="49"/>
    <s v="Estupro"/>
    <n v="176"/>
    <n v="2"/>
    <n v="2"/>
    <n v="1"/>
    <n v="0"/>
    <n v="1"/>
    <n v="1"/>
    <n v="0"/>
    <n v="2"/>
    <n v="1"/>
    <n v="1"/>
    <n v="1"/>
    <n v="2"/>
    <n v="0"/>
    <n v="2"/>
    <n v="2"/>
    <n v="0"/>
    <n v="0"/>
    <n v="0"/>
    <n v="0"/>
    <n v="0"/>
    <n v="1"/>
    <n v="3"/>
    <n v="0"/>
    <n v="0"/>
    <n v="1"/>
    <n v="1"/>
    <n v="0"/>
    <n v="1"/>
    <n v="0"/>
    <n v="1"/>
    <n v="0"/>
    <n v="0"/>
    <n v="0"/>
    <n v="0"/>
    <n v="0"/>
    <n v="0"/>
    <n v="1"/>
    <n v="0"/>
    <n v="0"/>
    <n v="1"/>
    <n v="1"/>
    <n v="1"/>
    <n v="0"/>
    <n v="1"/>
    <n v="0"/>
    <n v="2"/>
    <n v="0"/>
    <n v="0"/>
    <n v="0"/>
    <n v="0"/>
    <n v="0"/>
    <n v="0"/>
    <n v="2"/>
    <n v="0"/>
    <n v="1"/>
    <n v="0"/>
    <n v="0"/>
    <n v="0"/>
    <n v="1"/>
    <n v="0"/>
    <n v="1"/>
    <n v="1"/>
    <n v="0"/>
    <n v="0"/>
    <n v="0"/>
    <n v="1"/>
    <n v="0"/>
    <n v="2"/>
    <n v="0"/>
    <n v="2"/>
    <n v="0"/>
    <n v="1"/>
    <n v="1"/>
    <n v="0"/>
    <n v="0"/>
    <n v="0"/>
    <n v="0"/>
    <n v="0"/>
    <n v="0"/>
    <n v="0"/>
    <n v="0"/>
    <n v="0"/>
    <n v="0"/>
    <n v="0"/>
  </r>
  <r>
    <n v="9"/>
    <s v="Araucanía"/>
    <n v="270103002"/>
    <n v="270103"/>
    <s v="Delitos Violentos"/>
    <s v="Femicidio Intimo"/>
    <x v="49"/>
    <x v="49"/>
    <s v="Femicidio Intimo"/>
    <n v="204"/>
    <n v="0"/>
    <n v="0"/>
    <n v="0"/>
    <n v="0"/>
    <n v="0"/>
    <n v="1"/>
    <n v="0"/>
    <n v="0"/>
    <n v="0"/>
    <n v="2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1"/>
    <n v="2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1"/>
    <n v="1"/>
    <n v="0"/>
    <n v="2"/>
    <n v="0"/>
    <n v="0"/>
    <n v="0"/>
    <n v="0"/>
    <n v="0"/>
    <n v="0"/>
    <n v="0"/>
    <n v="0"/>
    <n v="0"/>
    <n v="1"/>
    <n v="0"/>
    <n v="1"/>
    <n v="0"/>
    <n v="1"/>
    <n v="0"/>
    <n v="2"/>
    <n v="0"/>
    <n v="0"/>
    <n v="0"/>
    <n v="0"/>
  </r>
  <r>
    <n v="9"/>
    <s v="Araucanía"/>
    <n v="270104001"/>
    <n v="270104"/>
    <s v="Delitos Contra el Estado Civil y la Familia"/>
    <s v="Maltrato Habitual (Violencia Intrafamiliar)"/>
    <x v="49"/>
    <x v="49"/>
    <s v="Maltrato Habitual (Violencia Intrafamiliar)"/>
    <n v="298"/>
    <n v="9"/>
    <n v="1"/>
    <n v="5"/>
    <n v="4"/>
    <n v="2"/>
    <n v="4"/>
    <n v="9"/>
    <n v="3"/>
    <n v="5"/>
    <n v="1"/>
    <n v="5"/>
    <n v="6"/>
    <n v="1"/>
    <n v="2"/>
    <n v="2"/>
    <n v="3"/>
    <n v="4"/>
    <n v="1"/>
    <n v="2"/>
    <n v="3"/>
    <n v="2"/>
    <n v="2"/>
    <n v="0"/>
    <n v="0"/>
    <n v="0"/>
    <n v="4"/>
    <n v="0"/>
    <n v="1"/>
    <n v="0"/>
    <n v="0"/>
    <n v="1"/>
    <n v="2"/>
    <n v="0"/>
    <n v="1"/>
    <n v="0"/>
    <n v="0"/>
    <n v="2"/>
    <n v="1"/>
    <n v="1"/>
    <n v="2"/>
    <n v="0"/>
    <n v="4"/>
    <n v="1"/>
    <n v="1"/>
    <n v="0"/>
    <n v="0"/>
    <n v="2"/>
    <n v="7"/>
    <n v="1"/>
    <n v="0"/>
    <n v="3"/>
    <n v="1"/>
    <n v="0"/>
    <n v="0"/>
    <n v="0"/>
    <n v="0"/>
    <n v="4"/>
    <n v="0"/>
    <n v="0"/>
    <n v="0"/>
    <n v="0"/>
    <n v="0"/>
    <n v="0"/>
    <n v="1"/>
    <n v="1"/>
    <n v="0"/>
    <n v="1"/>
    <n v="0"/>
    <n v="0"/>
    <n v="3"/>
    <n v="2"/>
    <n v="1"/>
    <n v="0"/>
    <n v="0"/>
    <n v="2"/>
    <n v="0"/>
    <n v="0"/>
    <n v="1"/>
    <n v="1"/>
    <n v="3"/>
    <n v="3"/>
    <n v="0"/>
    <n v="0"/>
    <n v="0"/>
  </r>
  <r>
    <n v="9"/>
    <s v="Araucanía"/>
    <n v="270103004"/>
    <n v="270103"/>
    <s v="Delitos Violentos"/>
    <s v="Secuestro Con Homicidio, Violación O Lesiones"/>
    <x v="49"/>
    <x v="49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3003"/>
    <n v="270103"/>
    <s v="Delitos Violentos"/>
    <s v="Secuestro Con Violación"/>
    <x v="49"/>
    <x v="49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17"/>
    <n v="270102"/>
    <s v="Delitos Sexuales"/>
    <s v="Violación Con Homicidio O Femicidio"/>
    <x v="49"/>
    <x v="49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14"/>
    <n v="270102"/>
    <s v="Delitos Sexuales"/>
    <s v="Violación De Mayor De 14 Años"/>
    <x v="49"/>
    <x v="49"/>
    <s v="Violación De Mayor De 14 Años"/>
    <n v="476"/>
    <n v="2"/>
    <n v="1"/>
    <n v="1"/>
    <n v="0"/>
    <n v="3"/>
    <n v="1"/>
    <n v="1"/>
    <n v="4"/>
    <n v="3"/>
    <n v="2"/>
    <n v="2"/>
    <n v="1"/>
    <n v="2"/>
    <n v="3"/>
    <n v="2"/>
    <n v="2"/>
    <n v="2"/>
    <n v="2"/>
    <n v="0"/>
    <n v="2"/>
    <n v="3"/>
    <n v="1"/>
    <n v="6"/>
    <n v="3"/>
    <n v="0"/>
    <n v="2"/>
    <n v="0"/>
    <n v="2"/>
    <n v="2"/>
    <n v="1"/>
    <n v="2"/>
    <n v="3"/>
    <n v="2"/>
    <n v="0"/>
    <n v="2"/>
    <n v="3"/>
    <n v="2"/>
    <n v="4"/>
    <n v="1"/>
    <n v="2"/>
    <n v="1"/>
    <n v="0"/>
    <n v="1"/>
    <n v="0"/>
    <n v="3"/>
    <n v="2"/>
    <n v="4"/>
    <n v="0"/>
    <n v="3"/>
    <n v="2"/>
    <n v="1"/>
    <n v="2"/>
    <n v="2"/>
    <n v="3"/>
    <n v="5"/>
    <n v="1"/>
    <n v="2"/>
    <n v="1"/>
    <n v="3"/>
    <n v="3"/>
    <n v="2"/>
    <n v="1"/>
    <n v="3"/>
    <n v="3"/>
    <n v="2"/>
    <n v="4"/>
    <n v="2"/>
    <n v="3"/>
    <n v="2"/>
    <n v="3"/>
    <n v="2"/>
    <n v="3"/>
    <n v="1"/>
    <n v="3"/>
    <n v="4"/>
    <n v="2"/>
    <n v="1"/>
    <n v="2"/>
    <n v="6"/>
    <n v="3"/>
    <n v="3"/>
    <n v="1"/>
    <n v="5"/>
    <n v="5"/>
  </r>
  <r>
    <n v="9"/>
    <s v="Araucanía"/>
    <n v="270102015"/>
    <n v="270102"/>
    <s v="Delitos Sexuales"/>
    <s v="Violación De Menor De 14 Años"/>
    <x v="49"/>
    <x v="49"/>
    <s v="Violación De Menor De 14 Años"/>
    <n v="477"/>
    <n v="3"/>
    <n v="2"/>
    <n v="3"/>
    <n v="0"/>
    <n v="2"/>
    <n v="1"/>
    <n v="1"/>
    <n v="2"/>
    <n v="2"/>
    <n v="1"/>
    <n v="5"/>
    <n v="2"/>
    <n v="3"/>
    <n v="2"/>
    <n v="4"/>
    <n v="3"/>
    <n v="1"/>
    <n v="2"/>
    <n v="2"/>
    <n v="2"/>
    <n v="3"/>
    <n v="3"/>
    <n v="3"/>
    <n v="3"/>
    <n v="6"/>
    <n v="3"/>
    <n v="3"/>
    <n v="2"/>
    <n v="1"/>
    <n v="0"/>
    <n v="3"/>
    <n v="5"/>
    <n v="1"/>
    <n v="5"/>
    <n v="2"/>
    <n v="1"/>
    <n v="2"/>
    <n v="1"/>
    <n v="2"/>
    <n v="7"/>
    <n v="4"/>
    <n v="4"/>
    <n v="3"/>
    <n v="5"/>
    <n v="1"/>
    <n v="4"/>
    <n v="2"/>
    <n v="0"/>
    <n v="5"/>
    <n v="3"/>
    <n v="0"/>
    <n v="2"/>
    <n v="0"/>
    <n v="2"/>
    <n v="1"/>
    <n v="1"/>
    <n v="4"/>
    <n v="0"/>
    <n v="5"/>
    <n v="0"/>
    <n v="3"/>
    <n v="2"/>
    <n v="3"/>
    <n v="1"/>
    <n v="1"/>
    <n v="4"/>
    <n v="3"/>
    <n v="2"/>
    <n v="4"/>
    <n v="2"/>
    <n v="3"/>
    <n v="2"/>
    <n v="3"/>
    <n v="2"/>
    <n v="5"/>
    <n v="0"/>
    <n v="2"/>
    <n v="5"/>
    <n v="2"/>
    <n v="2"/>
    <n v="3"/>
    <n v="2"/>
    <n v="2"/>
    <n v="3"/>
  </r>
  <r>
    <n v="9"/>
    <s v="Araucanía"/>
    <n v="270105001"/>
    <n v="270105"/>
    <s v="Delitos Contra la Vida, Integridad o Dignidad Personal"/>
    <s v="Aborto Cometido Por Facultativo Por Causales No Reguladas"/>
    <x v="50"/>
    <x v="50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5002"/>
    <n v="270105"/>
    <s v="Delitos Contra la Vida, Integridad o Dignidad Personal"/>
    <s v="Aborto Consentido Causales No Reguladas"/>
    <x v="50"/>
    <x v="50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5003"/>
    <n v="270105"/>
    <s v="Delitos Contra la Vida, Integridad o Dignidad Personal"/>
    <s v="Aborto Sin Consentimiento"/>
    <x v="50"/>
    <x v="50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05"/>
    <n v="270102"/>
    <s v="Delitos Sexuales"/>
    <s v="Abuso Sexual Calificado c/Introduccion Objetos O Uso Animal"/>
    <x v="50"/>
    <x v="50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2006"/>
    <n v="270102"/>
    <s v="Delitos Sexuales"/>
    <s v="Abuso Sexual Con Contacto De Menor De 14 Años"/>
    <x v="50"/>
    <x v="50"/>
    <s v="Abuso Sexual Con Contacto De Menor De 14 Años"/>
    <n v="15"/>
    <n v="0"/>
    <n v="0"/>
    <n v="1"/>
    <n v="0"/>
    <n v="2"/>
    <n v="1"/>
    <n v="0"/>
    <n v="0"/>
    <n v="2"/>
    <n v="1"/>
    <n v="2"/>
    <n v="0"/>
    <n v="0"/>
    <n v="0"/>
    <n v="0"/>
    <n v="0"/>
    <n v="0"/>
    <n v="1"/>
    <n v="0"/>
    <n v="1"/>
    <n v="1"/>
    <n v="0"/>
    <n v="1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1"/>
    <n v="0"/>
    <n v="3"/>
    <n v="0"/>
    <n v="0"/>
    <n v="0"/>
    <n v="0"/>
    <n v="1"/>
    <n v="1"/>
    <n v="1"/>
    <n v="1"/>
    <n v="0"/>
    <n v="0"/>
    <n v="1"/>
    <n v="1"/>
    <n v="1"/>
    <n v="1"/>
  </r>
  <r>
    <n v="9"/>
    <s v="Araucanía"/>
    <n v="270102007"/>
    <n v="270102"/>
    <s v="Delitos Sexuales"/>
    <s v="Abuso Sexual De 14 Años A Menor De 18 Años Con Circunstancia Estupro"/>
    <x v="50"/>
    <x v="5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</r>
  <r>
    <n v="9"/>
    <s v="Araucanía"/>
    <n v="270102008"/>
    <n v="270102"/>
    <s v="Delitos Sexuales"/>
    <s v="Abuso Sexual De Mayor De 14 (Con Circunstancias De Violación)"/>
    <x v="50"/>
    <x v="50"/>
    <s v="Abuso Sexual De Mayor De 14 (Con Circunstancias De Violación)"/>
    <n v="17"/>
    <n v="2"/>
    <n v="1"/>
    <n v="0"/>
    <n v="2"/>
    <n v="1"/>
    <n v="0"/>
    <n v="0"/>
    <n v="0"/>
    <n v="2"/>
    <n v="2"/>
    <n v="0"/>
    <n v="1"/>
    <n v="0"/>
    <n v="0"/>
    <n v="0"/>
    <n v="0"/>
    <n v="1"/>
    <n v="0"/>
    <n v="0"/>
    <n v="0"/>
    <n v="1"/>
    <n v="1"/>
    <n v="0"/>
    <n v="0"/>
    <n v="2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1"/>
    <n v="1"/>
    <n v="2"/>
    <n v="0"/>
    <n v="0"/>
    <n v="1"/>
    <n v="1"/>
    <n v="3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1"/>
    <n v="0"/>
    <n v="0"/>
    <n v="1"/>
    <n v="0"/>
    <n v="0"/>
    <n v="0"/>
    <n v="0"/>
    <n v="0"/>
  </r>
  <r>
    <n v="9"/>
    <s v="Araucanía"/>
    <n v="270102010"/>
    <n v="270102"/>
    <s v="Delitos Sexuales"/>
    <s v="Abuso Sexual Sin Contacto"/>
    <x v="50"/>
    <x v="50"/>
    <s v="Abuso Sexual Sin Contacto"/>
    <n v="19"/>
    <n v="1"/>
    <n v="0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1"/>
    <n v="2"/>
    <n v="0"/>
    <n v="0"/>
    <n v="1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  <n v="0"/>
  </r>
  <r>
    <n v="9"/>
    <s v="Araucanía"/>
    <n v="270102001"/>
    <n v="270102"/>
    <s v="Delitos Sexuales"/>
    <s v="Estupro"/>
    <x v="50"/>
    <x v="50"/>
    <s v="Estupro"/>
    <n v="176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3002"/>
    <n v="270103"/>
    <s v="Delitos Violentos"/>
    <s v="Femicidio Intimo"/>
    <x v="50"/>
    <x v="50"/>
    <s v="Femicidio Intimo"/>
    <n v="204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4001"/>
    <n v="270104"/>
    <s v="Delitos Contra el Estado Civil y la Familia"/>
    <s v="Maltrato Habitual (Violencia Intrafamiliar)"/>
    <x v="50"/>
    <x v="50"/>
    <s v="Maltrato Habitual (Violencia Intrafamiliar)"/>
    <n v="298"/>
    <n v="0"/>
    <n v="0"/>
    <n v="0"/>
    <n v="0"/>
    <n v="0"/>
    <n v="0"/>
    <n v="0"/>
    <n v="0"/>
    <n v="4"/>
    <n v="0"/>
    <n v="0"/>
    <n v="1"/>
    <n v="1"/>
    <n v="1"/>
    <n v="0"/>
    <n v="0"/>
    <n v="1"/>
    <n v="0"/>
    <n v="1"/>
    <n v="2"/>
    <n v="0"/>
    <n v="1"/>
    <n v="0"/>
    <n v="0"/>
    <n v="1"/>
    <n v="2"/>
    <n v="0"/>
    <n v="1"/>
    <n v="0"/>
    <n v="0"/>
    <n v="0"/>
    <n v="3"/>
    <n v="0"/>
    <n v="1"/>
    <n v="2"/>
    <n v="0"/>
    <n v="0"/>
    <n v="0"/>
    <n v="0"/>
    <n v="0"/>
    <n v="0"/>
    <n v="2"/>
    <n v="0"/>
    <n v="0"/>
    <n v="4"/>
    <n v="0"/>
    <n v="0"/>
    <n v="3"/>
    <n v="1"/>
    <n v="0"/>
    <n v="2"/>
    <n v="0"/>
    <n v="0"/>
    <n v="0"/>
    <n v="0"/>
    <n v="2"/>
    <n v="1"/>
    <n v="1"/>
    <n v="0"/>
    <n v="0"/>
    <n v="0"/>
    <n v="0"/>
    <n v="0"/>
    <n v="1"/>
    <n v="1"/>
    <n v="2"/>
    <n v="1"/>
    <n v="0"/>
    <n v="0"/>
    <n v="0"/>
    <n v="0"/>
    <n v="1"/>
    <n v="0"/>
    <n v="2"/>
    <n v="1"/>
    <n v="0"/>
    <n v="0"/>
    <n v="0"/>
    <n v="2"/>
    <n v="0"/>
    <n v="1"/>
    <n v="0"/>
    <n v="0"/>
    <n v="0"/>
  </r>
  <r>
    <n v="9"/>
    <s v="Araucanía"/>
    <n v="270102014"/>
    <n v="270102"/>
    <s v="Delitos Sexuales"/>
    <s v="Violación De Mayor De 14 Años"/>
    <x v="50"/>
    <x v="50"/>
    <s v="Violación De Mayor De 14 Años"/>
    <n v="476"/>
    <n v="0"/>
    <n v="1"/>
    <n v="0"/>
    <n v="0"/>
    <n v="0"/>
    <n v="1"/>
    <n v="0"/>
    <n v="0"/>
    <n v="0"/>
    <n v="0"/>
    <n v="0"/>
    <n v="1"/>
    <n v="1"/>
    <n v="0"/>
    <n v="0"/>
    <n v="1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</r>
  <r>
    <n v="9"/>
    <s v="Araucanía"/>
    <n v="270102015"/>
    <n v="270102"/>
    <s v="Delitos Sexuales"/>
    <s v="Violación De Menor De 14 Años"/>
    <x v="50"/>
    <x v="50"/>
    <s v="Violación De Menor De 14 Años"/>
    <n v="477"/>
    <n v="1"/>
    <n v="1"/>
    <n v="1"/>
    <n v="1"/>
    <n v="0"/>
    <n v="2"/>
    <n v="0"/>
    <n v="0"/>
    <n v="0"/>
    <n v="0"/>
    <n v="0"/>
    <n v="0"/>
    <n v="2"/>
    <n v="0"/>
    <n v="0"/>
    <n v="0"/>
    <n v="0"/>
    <n v="0"/>
    <n v="0"/>
    <n v="0"/>
    <n v="0"/>
    <n v="1"/>
    <n v="1"/>
    <n v="2"/>
    <n v="0"/>
    <n v="0"/>
    <n v="1"/>
    <n v="0"/>
    <n v="0"/>
    <n v="0"/>
    <n v="0"/>
    <n v="1"/>
    <n v="0"/>
    <n v="0"/>
    <n v="0"/>
    <n v="0"/>
    <n v="1"/>
    <n v="0"/>
    <n v="0"/>
    <n v="2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1"/>
    <n v="0"/>
    <n v="0"/>
  </r>
  <r>
    <n v="9"/>
    <s v="Araucanía"/>
    <n v="270105002"/>
    <n v="270105"/>
    <s v="Delitos Contra la Vida, Integridad o Dignidad Personal"/>
    <s v="Aborto Consentido Causales No Reguladas"/>
    <x v="51"/>
    <x v="51"/>
    <s v="Aborto Consentido Causales No Reguladas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9"/>
    <s v="Araucanía"/>
    <n v="270102005"/>
    <n v="270102"/>
    <s v="Delitos Sexuales"/>
    <s v="Abuso Sexual Calificado c/Introduccion Objetos O Uso Animal"/>
    <x v="51"/>
    <x v="51"/>
    <s v="Abuso Sexual Calificado c/Introduccion Objetos O Uso Animal"/>
    <n v="1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n v="270102006"/>
    <n v="270102"/>
    <s v="Delitos Sexuales"/>
    <s v="Abuso Sexual Con Contacto De Menor De 14 Años"/>
    <x v="51"/>
    <x v="51"/>
    <s v="Abuso Sexual Con Contacto De Menor De 14 Años"/>
    <n v="15"/>
    <n v="3"/>
    <n v="3"/>
    <n v="5"/>
    <n v="2"/>
    <n v="1"/>
    <n v="1"/>
    <n v="2"/>
    <n v="2"/>
    <n v="0"/>
    <n v="1"/>
    <n v="2"/>
    <n v="0"/>
    <n v="2"/>
    <n v="2"/>
    <n v="2"/>
    <n v="3"/>
    <n v="1"/>
    <n v="0"/>
    <n v="0"/>
    <n v="0"/>
    <n v="1"/>
    <n v="1"/>
    <n v="0"/>
    <n v="0"/>
    <n v="0"/>
    <n v="1"/>
    <n v="1"/>
    <n v="0"/>
    <n v="2"/>
    <n v="0"/>
    <n v="0"/>
    <n v="1"/>
    <n v="1"/>
    <n v="2"/>
    <n v="4"/>
    <n v="2"/>
    <n v="0"/>
    <n v="5"/>
    <n v="0"/>
    <n v="0"/>
    <n v="0"/>
    <n v="0"/>
    <n v="0"/>
    <n v="1"/>
    <n v="1"/>
    <n v="2"/>
    <n v="0"/>
    <n v="2"/>
    <n v="1"/>
    <n v="2"/>
    <n v="1"/>
    <n v="0"/>
    <n v="0"/>
    <n v="1"/>
    <n v="2"/>
    <n v="0"/>
    <n v="1"/>
    <n v="3"/>
    <n v="1"/>
    <n v="1"/>
    <n v="0"/>
    <n v="0"/>
    <n v="2"/>
    <n v="0"/>
    <n v="1"/>
    <n v="2"/>
    <n v="3"/>
    <n v="1"/>
    <n v="0"/>
    <n v="0"/>
    <n v="0"/>
    <n v="1"/>
    <n v="0"/>
    <n v="4"/>
    <n v="2"/>
    <n v="0"/>
    <n v="0"/>
    <n v="1"/>
    <n v="1"/>
    <n v="1"/>
    <n v="3"/>
    <n v="1"/>
    <n v="2"/>
    <n v="2"/>
  </r>
  <r>
    <n v="9"/>
    <s v="Araucanía"/>
    <n v="270102007"/>
    <n v="270102"/>
    <s v="Delitos Sexuales"/>
    <s v="Abuso Sexual De 14 Años A Menor De 18 Años Con Circunstancia Estupro"/>
    <x v="51"/>
    <x v="51"/>
    <s v="Abuso Sexual De 14 Años A Menor De 18 Años Con Circunstancia Estupro"/>
    <n v="16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n v="9"/>
    <s v="Araucanía"/>
    <n v="270102008"/>
    <n v="270102"/>
    <s v="Delitos Sexuales"/>
    <s v="Abuso Sexual De Mayor De 14 (Con Circunstancias De Violación)"/>
    <x v="51"/>
    <x v="51"/>
    <s v="Abuso Sexual De Mayor De 14 (Con Circunstancias De Violación)"/>
    <n v="17"/>
    <n v="0"/>
    <n v="0"/>
    <n v="2"/>
    <n v="0"/>
    <n v="0"/>
    <n v="0"/>
    <n v="0"/>
    <n v="0"/>
    <n v="0"/>
    <n v="0"/>
    <n v="1"/>
    <n v="0"/>
    <n v="1"/>
    <n v="1"/>
    <n v="0"/>
    <n v="2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1"/>
    <n v="0"/>
    <n v="0"/>
    <n v="1"/>
    <n v="1"/>
    <n v="0"/>
    <n v="0"/>
    <n v="0"/>
    <n v="1"/>
    <n v="0"/>
    <n v="0"/>
    <n v="2"/>
    <n v="2"/>
    <n v="0"/>
    <n v="0"/>
    <n v="2"/>
    <n v="0"/>
    <n v="1"/>
    <n v="2"/>
    <n v="0"/>
    <n v="0"/>
    <n v="0"/>
    <n v="1"/>
    <n v="1"/>
    <n v="1"/>
    <n v="1"/>
    <n v="1"/>
    <n v="0"/>
    <n v="1"/>
    <n v="0"/>
    <n v="0"/>
    <n v="0"/>
    <n v="2"/>
    <n v="1"/>
    <n v="0"/>
    <n v="2"/>
    <n v="1"/>
    <n v="1"/>
    <n v="0"/>
    <n v="3"/>
    <n v="0"/>
    <n v="1"/>
    <n v="0"/>
    <n v="1"/>
    <n v="1"/>
    <n v="1"/>
  </r>
  <r>
    <n v="9"/>
    <s v="Araucanía"/>
    <n v="270102009"/>
    <n v="270102"/>
    <s v="Delitos Sexuales"/>
    <s v="Abuso Sexual Mayor 14 /Sorpresa Sin Consentimiento"/>
    <x v="51"/>
    <x v="5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"/>
    <s v="Araucanía"/>
    <n v="270102010"/>
    <n v="270102"/>
    <s v="Delitos Sexuales"/>
    <s v="Abuso Sexual Sin Contacto"/>
    <x v="51"/>
    <x v="51"/>
    <s v="Abuso Sexual Sin Contacto"/>
    <n v="19"/>
    <n v="1"/>
    <n v="0"/>
    <n v="0"/>
    <n v="9"/>
    <n v="0"/>
    <n v="0"/>
    <n v="2"/>
    <n v="0"/>
    <n v="1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0"/>
    <n v="0"/>
    <n v="1"/>
    <n v="1"/>
    <n v="1"/>
    <n v="0"/>
    <n v="1"/>
    <n v="1"/>
    <n v="0"/>
    <n v="0"/>
    <n v="0"/>
    <n v="0"/>
    <n v="0"/>
    <n v="0"/>
    <n v="0"/>
    <n v="0"/>
    <n v="2"/>
    <n v="0"/>
    <n v="0"/>
    <n v="0"/>
    <n v="1"/>
    <n v="0"/>
    <n v="1"/>
    <n v="1"/>
    <n v="0"/>
    <n v="0"/>
    <n v="1"/>
    <n v="0"/>
    <n v="2"/>
    <n v="1"/>
    <n v="0"/>
    <n v="1"/>
    <n v="0"/>
    <n v="1"/>
    <n v="1"/>
    <n v="0"/>
    <n v="0"/>
    <n v="0"/>
    <n v="1"/>
    <n v="2"/>
    <n v="0"/>
    <n v="1"/>
    <n v="0"/>
    <n v="0"/>
    <n v="0"/>
    <n v="0"/>
    <n v="0"/>
    <n v="0"/>
    <n v="0"/>
    <n v="3"/>
    <n v="2"/>
    <n v="0"/>
    <n v="0"/>
  </r>
  <r>
    <n v="9"/>
    <s v="Araucanía"/>
    <n v="270102016"/>
    <n v="270102"/>
    <s v="Delitos Sexuales"/>
    <s v="Acoso Sexual Lugares Públicos /Libre Acceso Público"/>
    <x v="51"/>
    <x v="5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n v="270102001"/>
    <n v="270102"/>
    <s v="Delitos Sexuales"/>
    <s v="Estupro"/>
    <x v="51"/>
    <x v="51"/>
    <s v="Estupro"/>
    <n v="17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n v="270103002"/>
    <n v="270103"/>
    <s v="Delitos Violentos"/>
    <s v="Femicidio Intimo"/>
    <x v="51"/>
    <x v="51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9"/>
    <s v="Araucanía"/>
    <n v="270104001"/>
    <n v="270104"/>
    <s v="Delitos Contra el Estado Civil y la Familia"/>
    <s v="Maltrato Habitual (Violencia Intrafamiliar)"/>
    <x v="51"/>
    <x v="51"/>
    <s v="Maltrato Habitual (Violencia Intrafamiliar)"/>
    <n v="298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9"/>
    <s v="Araucanía"/>
    <n v="270102014"/>
    <n v="270102"/>
    <s v="Delitos Sexuales"/>
    <s v="Violación De Mayor De 14 Años"/>
    <x v="51"/>
    <x v="51"/>
    <s v="Violación De Mayor De 14 Años"/>
    <n v="476"/>
    <n v="0"/>
    <n v="0"/>
    <n v="2"/>
    <n v="1"/>
    <n v="0"/>
    <n v="0"/>
    <n v="0"/>
    <n v="1"/>
    <n v="1"/>
    <n v="0"/>
    <n v="0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2"/>
    <n v="1"/>
    <n v="0"/>
    <n v="1"/>
    <n v="0"/>
    <n v="0"/>
    <n v="0"/>
    <n v="1"/>
    <n v="0"/>
    <n v="1"/>
    <n v="1"/>
    <n v="2"/>
    <n v="0"/>
    <n v="1"/>
    <n v="0"/>
    <n v="0"/>
    <n v="0"/>
    <n v="2"/>
    <n v="0"/>
    <n v="0"/>
    <n v="0"/>
    <n v="4"/>
    <n v="3"/>
    <n v="0"/>
    <n v="0"/>
    <n v="0"/>
    <n v="1"/>
    <n v="0"/>
    <n v="1"/>
    <n v="1"/>
    <n v="0"/>
    <n v="1"/>
    <n v="0"/>
    <n v="1"/>
    <n v="1"/>
    <n v="0"/>
    <n v="0"/>
    <n v="1"/>
    <n v="1"/>
    <n v="0"/>
    <n v="0"/>
    <n v="0"/>
    <n v="0"/>
    <n v="0"/>
    <n v="0"/>
    <n v="2"/>
    <n v="0"/>
    <n v="0"/>
    <n v="0"/>
    <n v="0"/>
  </r>
  <r>
    <n v="9"/>
    <s v="Araucanía"/>
    <n v="270102015"/>
    <n v="270102"/>
    <s v="Delitos Sexuales"/>
    <s v="Violación De Menor De 14 Años"/>
    <x v="51"/>
    <x v="51"/>
    <s v="Violación De Menor De 14 Años"/>
    <n v="477"/>
    <n v="1"/>
    <n v="1"/>
    <n v="0"/>
    <n v="1"/>
    <n v="0"/>
    <n v="0"/>
    <n v="0"/>
    <n v="1"/>
    <n v="0"/>
    <n v="1"/>
    <n v="0"/>
    <n v="1"/>
    <n v="1"/>
    <n v="1"/>
    <n v="1"/>
    <n v="2"/>
    <n v="1"/>
    <n v="3"/>
    <n v="0"/>
    <n v="0"/>
    <n v="0"/>
    <n v="0"/>
    <n v="0"/>
    <n v="1"/>
    <n v="0"/>
    <n v="0"/>
    <n v="0"/>
    <n v="0"/>
    <n v="1"/>
    <n v="0"/>
    <n v="0"/>
    <n v="0"/>
    <n v="2"/>
    <n v="0"/>
    <n v="4"/>
    <n v="1"/>
    <n v="0"/>
    <n v="1"/>
    <n v="0"/>
    <n v="0"/>
    <n v="0"/>
    <n v="1"/>
    <n v="0"/>
    <n v="1"/>
    <n v="2"/>
    <n v="0"/>
    <n v="0"/>
    <n v="0"/>
    <n v="0"/>
    <n v="1"/>
    <n v="1"/>
    <n v="0"/>
    <n v="1"/>
    <n v="0"/>
    <n v="0"/>
    <n v="0"/>
    <n v="1"/>
    <n v="0"/>
    <n v="0"/>
    <n v="1"/>
    <n v="0"/>
    <n v="0"/>
    <n v="1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1"/>
    <n v="3"/>
    <n v="0"/>
  </r>
  <r>
    <n v="10"/>
    <s v="Los Lagos"/>
    <n v="270105002"/>
    <n v="270105"/>
    <s v="Delitos Contra la Vida, Integridad o Dignidad Personal"/>
    <s v="Aborto Consentido Causales No Reguladas"/>
    <x v="52"/>
    <x v="52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5003"/>
    <n v="270105"/>
    <s v="Delitos Contra la Vida, Integridad o Dignidad Personal"/>
    <s v="Aborto Sin Consentimiento"/>
    <x v="52"/>
    <x v="52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2006"/>
    <n v="270102"/>
    <s v="Delitos Sexuales"/>
    <s v="Abuso Sexual Con Contacto De Menor De 14 Años"/>
    <x v="52"/>
    <x v="52"/>
    <s v="Abuso Sexual Con Contacto De Menor De 14 Años"/>
    <n v="15"/>
    <n v="0"/>
    <n v="1"/>
    <n v="1"/>
    <n v="1"/>
    <n v="1"/>
    <n v="3"/>
    <n v="4"/>
    <n v="0"/>
    <n v="0"/>
    <n v="6"/>
    <n v="2"/>
    <n v="1"/>
    <n v="1"/>
    <n v="1"/>
    <n v="3"/>
    <n v="1"/>
    <n v="0"/>
    <n v="2"/>
    <n v="0"/>
    <n v="0"/>
    <n v="1"/>
    <n v="2"/>
    <n v="2"/>
    <n v="0"/>
    <n v="1"/>
    <n v="1"/>
    <n v="1"/>
    <n v="1"/>
    <n v="3"/>
    <n v="1"/>
    <n v="1"/>
    <n v="0"/>
    <n v="2"/>
    <n v="2"/>
    <n v="0"/>
    <n v="1"/>
    <n v="2"/>
    <n v="0"/>
    <n v="0"/>
    <n v="1"/>
    <n v="2"/>
    <n v="5"/>
    <n v="1"/>
    <n v="4"/>
    <n v="3"/>
    <n v="0"/>
    <n v="0"/>
    <n v="3"/>
    <n v="0"/>
    <n v="0"/>
    <n v="4"/>
    <n v="3"/>
    <n v="3"/>
    <n v="0"/>
    <n v="7"/>
    <n v="4"/>
    <n v="2"/>
    <n v="2"/>
    <n v="2"/>
    <n v="2"/>
    <n v="2"/>
    <n v="1"/>
    <n v="4"/>
    <n v="4"/>
    <n v="0"/>
    <n v="0"/>
    <n v="3"/>
    <n v="2"/>
    <n v="1"/>
    <n v="1"/>
    <n v="0"/>
    <n v="4"/>
    <n v="4"/>
    <n v="3"/>
    <n v="1"/>
    <n v="0"/>
    <n v="4"/>
    <n v="2"/>
    <n v="2"/>
    <n v="0"/>
    <n v="3"/>
    <n v="4"/>
    <n v="0"/>
    <n v="2"/>
  </r>
  <r>
    <n v="10"/>
    <s v="Los Lagos"/>
    <n v="270102007"/>
    <n v="270102"/>
    <s v="Delitos Sexuales"/>
    <s v="Abuso Sexual De 14 Años A Menor De 18 Años Con Circunstancia Estupro"/>
    <x v="52"/>
    <x v="52"/>
    <s v="Abuso Sexual De 14 Años A Menor De 18 Años Con Circunstancia Estupro"/>
    <n v="16"/>
    <n v="0"/>
    <n v="0"/>
    <n v="0"/>
    <n v="2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1"/>
    <n v="1"/>
    <n v="2"/>
    <n v="0"/>
    <n v="1"/>
    <n v="0"/>
    <n v="2"/>
    <n v="1"/>
    <n v="1"/>
  </r>
  <r>
    <n v="10"/>
    <s v="Los Lagos"/>
    <n v="270102008"/>
    <n v="270102"/>
    <s v="Delitos Sexuales"/>
    <s v="Abuso Sexual De Mayor De 14 (Con Circunstancias De Violación)"/>
    <x v="52"/>
    <x v="52"/>
    <s v="Abuso Sexual De Mayor De 14 (Con Circunstancias De Violación)"/>
    <n v="17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1"/>
    <n v="0"/>
    <n v="0"/>
    <n v="0"/>
    <n v="2"/>
    <n v="0"/>
    <n v="1"/>
    <n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2"/>
    <n v="0"/>
    <n v="0"/>
    <n v="1"/>
    <n v="0"/>
    <n v="0"/>
    <n v="0"/>
    <n v="2"/>
    <n v="1"/>
    <n v="1"/>
    <n v="0"/>
    <n v="0"/>
    <n v="2"/>
    <n v="1"/>
    <n v="0"/>
    <n v="0"/>
    <n v="0"/>
    <n v="0"/>
    <n v="0"/>
    <n v="1"/>
    <n v="1"/>
    <n v="0"/>
    <n v="0"/>
    <n v="1"/>
    <n v="0"/>
    <n v="1"/>
    <n v="0"/>
    <n v="0"/>
    <n v="0"/>
    <n v="1"/>
    <n v="0"/>
    <n v="0"/>
    <n v="1"/>
    <n v="1"/>
    <n v="0"/>
    <n v="1"/>
    <n v="0"/>
  </r>
  <r>
    <n v="10"/>
    <s v="Los Lagos"/>
    <n v="270102009"/>
    <n v="270102"/>
    <s v="Delitos Sexuales"/>
    <s v="Abuso Sexual Mayor 14 /Sorpresa Sin Consentimiento"/>
    <x v="52"/>
    <x v="52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0"/>
    <s v="Los Lagos"/>
    <n v="270102010"/>
    <n v="270102"/>
    <s v="Delitos Sexuales"/>
    <s v="Abuso Sexual Sin Contacto"/>
    <x v="52"/>
    <x v="52"/>
    <s v="Abuso Sexual Sin Contacto"/>
    <n v="19"/>
    <n v="3"/>
    <n v="0"/>
    <n v="0"/>
    <n v="5"/>
    <n v="2"/>
    <n v="1"/>
    <n v="1"/>
    <n v="0"/>
    <n v="0"/>
    <n v="2"/>
    <n v="1"/>
    <n v="1"/>
    <n v="0"/>
    <n v="0"/>
    <n v="2"/>
    <n v="0"/>
    <n v="0"/>
    <n v="1"/>
    <n v="0"/>
    <n v="1"/>
    <n v="0"/>
    <n v="0"/>
    <n v="3"/>
    <n v="1"/>
    <n v="1"/>
    <n v="1"/>
    <n v="0"/>
    <n v="0"/>
    <n v="3"/>
    <n v="0"/>
    <n v="1"/>
    <n v="0"/>
    <n v="2"/>
    <n v="1"/>
    <n v="2"/>
    <n v="2"/>
    <n v="1"/>
    <n v="0"/>
    <n v="0"/>
    <n v="1"/>
    <n v="0"/>
    <n v="1"/>
    <n v="1"/>
    <n v="2"/>
    <n v="0"/>
    <n v="2"/>
    <n v="0"/>
    <n v="0"/>
    <n v="1"/>
    <n v="0"/>
    <n v="0"/>
    <n v="1"/>
    <n v="2"/>
    <n v="2"/>
    <n v="1"/>
    <n v="3"/>
    <n v="0"/>
    <n v="0"/>
    <n v="1"/>
    <n v="0"/>
    <n v="1"/>
    <n v="1"/>
    <n v="1"/>
    <n v="1"/>
    <n v="1"/>
    <n v="0"/>
    <n v="0"/>
    <n v="1"/>
    <n v="0"/>
    <n v="2"/>
    <n v="1"/>
    <n v="0"/>
    <n v="1"/>
    <n v="0"/>
    <n v="0"/>
    <n v="0"/>
    <n v="0"/>
    <n v="2"/>
    <n v="0"/>
    <n v="1"/>
    <n v="0"/>
    <n v="0"/>
    <n v="0"/>
    <n v="0"/>
  </r>
  <r>
    <n v="10"/>
    <s v="Los Lagos"/>
    <n v="270102016"/>
    <n v="270102"/>
    <s v="Delitos Sexuales"/>
    <s v="Acoso Sexual Lugares Públicos /Libre Acceso Público"/>
    <x v="52"/>
    <x v="52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0"/>
    <s v="Los Lagos"/>
    <n v="270102001"/>
    <n v="270102"/>
    <s v="Delitos Sexuales"/>
    <s v="Estupro"/>
    <x v="52"/>
    <x v="52"/>
    <s v="Estupro"/>
    <n v="176"/>
    <n v="0"/>
    <n v="2"/>
    <n v="3"/>
    <n v="0"/>
    <n v="0"/>
    <n v="2"/>
    <n v="1"/>
    <n v="0"/>
    <n v="0"/>
    <n v="1"/>
    <n v="0"/>
    <n v="0"/>
    <n v="2"/>
    <n v="0"/>
    <n v="1"/>
    <n v="2"/>
    <n v="0"/>
    <n v="2"/>
    <n v="0"/>
    <n v="2"/>
    <n v="0"/>
    <n v="0"/>
    <n v="0"/>
    <n v="0"/>
    <n v="1"/>
    <n v="0"/>
    <n v="0"/>
    <n v="0"/>
    <n v="2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2"/>
    <n v="1"/>
    <n v="0"/>
    <n v="0"/>
    <n v="1"/>
    <n v="2"/>
    <n v="1"/>
    <n v="0"/>
    <n v="0"/>
    <n v="0"/>
    <n v="2"/>
    <n v="0"/>
    <n v="0"/>
    <n v="1"/>
    <n v="0"/>
    <n v="0"/>
    <n v="0"/>
    <n v="1"/>
    <n v="0"/>
    <n v="1"/>
    <n v="0"/>
    <n v="1"/>
    <n v="0"/>
    <n v="0"/>
    <n v="0"/>
    <n v="0"/>
    <n v="0"/>
    <n v="2"/>
    <n v="0"/>
    <n v="0"/>
    <n v="0"/>
    <n v="1"/>
    <n v="0"/>
    <n v="0"/>
    <n v="0"/>
    <n v="0"/>
    <n v="0"/>
  </r>
  <r>
    <n v="10"/>
    <s v="Los Lagos"/>
    <n v="270103002"/>
    <n v="270103"/>
    <s v="Delitos Violentos"/>
    <s v="Femicidio Intimo"/>
    <x v="52"/>
    <x v="52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n v="10"/>
    <s v="Los Lagos"/>
    <n v="270104001"/>
    <n v="270104"/>
    <s v="Delitos Contra el Estado Civil y la Familia"/>
    <s v="Maltrato Habitual (Violencia Intrafamiliar)"/>
    <x v="52"/>
    <x v="52"/>
    <s v="Maltrato Habitual (Violencia Intrafamiliar)"/>
    <n v="298"/>
    <n v="9"/>
    <n v="5"/>
    <n v="6"/>
    <n v="6"/>
    <n v="9"/>
    <n v="5"/>
    <n v="1"/>
    <n v="5"/>
    <n v="4"/>
    <n v="6"/>
    <n v="6"/>
    <n v="4"/>
    <n v="4"/>
    <n v="4"/>
    <n v="1"/>
    <n v="10"/>
    <n v="4"/>
    <n v="17"/>
    <n v="5"/>
    <n v="8"/>
    <n v="3"/>
    <n v="1"/>
    <n v="1"/>
    <n v="3"/>
    <n v="0"/>
    <n v="2"/>
    <n v="3"/>
    <n v="0"/>
    <n v="1"/>
    <n v="6"/>
    <n v="1"/>
    <n v="0"/>
    <n v="1"/>
    <n v="2"/>
    <n v="1"/>
    <n v="1"/>
    <n v="0"/>
    <n v="2"/>
    <n v="0"/>
    <n v="1"/>
    <n v="3"/>
    <n v="0"/>
    <n v="1"/>
    <n v="1"/>
    <n v="2"/>
    <n v="0"/>
    <n v="3"/>
    <n v="1"/>
    <n v="0"/>
    <n v="1"/>
    <n v="0"/>
    <n v="0"/>
    <n v="0"/>
    <n v="0"/>
    <n v="1"/>
    <n v="0"/>
    <n v="1"/>
    <n v="1"/>
    <n v="0"/>
    <n v="0"/>
    <n v="2"/>
    <n v="0"/>
    <n v="1"/>
    <n v="0"/>
    <n v="1"/>
    <n v="0"/>
    <n v="1"/>
    <n v="1"/>
    <n v="0"/>
    <n v="0"/>
    <n v="1"/>
    <n v="1"/>
    <n v="0"/>
    <n v="0"/>
    <n v="0"/>
    <n v="0"/>
    <n v="1"/>
    <n v="1"/>
    <n v="1"/>
    <n v="2"/>
    <n v="0"/>
    <n v="0"/>
    <n v="1"/>
    <n v="1"/>
  </r>
  <r>
    <n v="10"/>
    <s v="Los Lagos"/>
    <n v="270102014"/>
    <n v="270102"/>
    <s v="Delitos Sexuales"/>
    <s v="Violación De Mayor De 14 Años"/>
    <x v="52"/>
    <x v="52"/>
    <s v="Violación De Mayor De 14 Años"/>
    <n v="476"/>
    <n v="0"/>
    <n v="0"/>
    <n v="0"/>
    <n v="1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2"/>
    <n v="0"/>
    <n v="0"/>
    <n v="0"/>
    <n v="0"/>
    <n v="1"/>
    <n v="1"/>
    <n v="2"/>
    <n v="1"/>
    <n v="0"/>
    <n v="0"/>
    <n v="0"/>
    <n v="1"/>
    <n v="0"/>
    <n v="0"/>
    <n v="0"/>
    <n v="1"/>
    <n v="0"/>
    <n v="2"/>
    <n v="0"/>
    <n v="1"/>
    <n v="0"/>
    <n v="0"/>
    <n v="0"/>
    <n v="1"/>
    <n v="0"/>
    <n v="0"/>
    <n v="0"/>
    <n v="1"/>
    <n v="0"/>
    <n v="0"/>
    <n v="0"/>
    <n v="1"/>
    <n v="1"/>
    <n v="1"/>
    <n v="0"/>
    <n v="1"/>
    <n v="0"/>
    <n v="2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2"/>
  </r>
  <r>
    <n v="10"/>
    <s v="Los Lagos"/>
    <n v="270102015"/>
    <n v="270102"/>
    <s v="Delitos Sexuales"/>
    <s v="Violación De Menor De 14 Años"/>
    <x v="52"/>
    <x v="52"/>
    <s v="Violación De Menor De 14 Años"/>
    <n v="477"/>
    <n v="0"/>
    <n v="0"/>
    <n v="2"/>
    <n v="0"/>
    <n v="0"/>
    <n v="0"/>
    <n v="0"/>
    <n v="0"/>
    <n v="0"/>
    <n v="1"/>
    <n v="0"/>
    <n v="2"/>
    <n v="0"/>
    <n v="1"/>
    <n v="2"/>
    <n v="0"/>
    <n v="1"/>
    <n v="1"/>
    <n v="0"/>
    <n v="1"/>
    <n v="0"/>
    <n v="0"/>
    <n v="1"/>
    <n v="0"/>
    <n v="0"/>
    <n v="1"/>
    <n v="0"/>
    <n v="1"/>
    <n v="0"/>
    <n v="2"/>
    <n v="0"/>
    <n v="0"/>
    <n v="3"/>
    <n v="0"/>
    <n v="0"/>
    <n v="0"/>
    <n v="0"/>
    <n v="0"/>
    <n v="0"/>
    <n v="0"/>
    <n v="0"/>
    <n v="1"/>
    <n v="1"/>
    <n v="0"/>
    <n v="2"/>
    <n v="0"/>
    <n v="0"/>
    <n v="1"/>
    <n v="1"/>
    <n v="0"/>
    <n v="3"/>
    <n v="0"/>
    <n v="0"/>
    <n v="0"/>
    <n v="2"/>
    <n v="0"/>
    <n v="0"/>
    <n v="0"/>
    <n v="1"/>
    <n v="0"/>
    <n v="1"/>
    <n v="1"/>
    <n v="0"/>
    <n v="2"/>
    <n v="1"/>
    <n v="0"/>
    <n v="1"/>
    <n v="2"/>
    <n v="0"/>
    <n v="0"/>
    <n v="0"/>
    <n v="1"/>
    <n v="0"/>
    <n v="0"/>
    <n v="0"/>
    <n v="0"/>
    <n v="1"/>
    <n v="1"/>
    <n v="0"/>
    <n v="0"/>
    <n v="1"/>
    <n v="0"/>
    <n v="1"/>
    <n v="0"/>
  </r>
  <r>
    <n v="10"/>
    <s v="Los Lagos"/>
    <n v="270102005"/>
    <n v="270102"/>
    <s v="Delitos Sexuales"/>
    <s v="Abuso Sexual Calificado c/Introduccion Objetos O Uso Animal"/>
    <x v="53"/>
    <x v="53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2006"/>
    <n v="270102"/>
    <s v="Delitos Sexuales"/>
    <s v="Abuso Sexual Con Contacto De Menor De 14 Años"/>
    <x v="53"/>
    <x v="53"/>
    <s v="Abuso Sexual Con Contacto De Menor De 14 Años"/>
    <n v="15"/>
    <n v="1"/>
    <n v="2"/>
    <n v="6"/>
    <n v="4"/>
    <n v="0"/>
    <n v="2"/>
    <n v="0"/>
    <n v="1"/>
    <n v="1"/>
    <n v="2"/>
    <n v="1"/>
    <n v="2"/>
    <n v="4"/>
    <n v="2"/>
    <n v="1"/>
    <n v="1"/>
    <n v="1"/>
    <n v="1"/>
    <n v="1"/>
    <n v="2"/>
    <n v="3"/>
    <n v="1"/>
    <n v="2"/>
    <n v="0"/>
    <n v="1"/>
    <n v="2"/>
    <n v="1"/>
    <n v="2"/>
    <n v="1"/>
    <n v="2"/>
    <n v="3"/>
    <n v="1"/>
    <n v="3"/>
    <n v="1"/>
    <n v="1"/>
    <n v="0"/>
    <n v="4"/>
    <n v="1"/>
    <n v="1"/>
    <n v="0"/>
    <n v="4"/>
    <n v="2"/>
    <n v="1"/>
    <n v="2"/>
    <n v="4"/>
    <n v="0"/>
    <n v="2"/>
    <n v="5"/>
    <n v="0"/>
    <n v="0"/>
    <n v="1"/>
    <n v="1"/>
    <n v="2"/>
    <n v="2"/>
    <n v="1"/>
    <n v="2"/>
    <n v="3"/>
    <n v="3"/>
    <n v="1"/>
    <n v="0"/>
    <n v="1"/>
    <n v="3"/>
    <n v="2"/>
    <n v="3"/>
    <n v="2"/>
    <n v="2"/>
    <n v="2"/>
    <n v="2"/>
    <n v="5"/>
    <n v="1"/>
    <n v="1"/>
    <n v="4"/>
    <n v="2"/>
    <n v="4"/>
    <n v="3"/>
    <n v="1"/>
    <n v="1"/>
    <n v="1"/>
    <n v="5"/>
    <n v="0"/>
    <n v="2"/>
    <n v="4"/>
    <n v="0"/>
    <n v="0"/>
  </r>
  <r>
    <n v="10"/>
    <s v="Los Lagos"/>
    <n v="270102007"/>
    <n v="270102"/>
    <s v="Delitos Sexuales"/>
    <s v="Abuso Sexual De 14 Años A Menor De 18 Años Con Circunstancia Estupro"/>
    <x v="53"/>
    <x v="53"/>
    <s v="Abuso Sexual De 14 Años A Menor De 18 Años Con Circunstancia Estupro"/>
    <n v="1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2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1"/>
    <n v="1"/>
    <n v="0"/>
    <n v="1"/>
    <n v="2"/>
    <n v="1"/>
    <n v="1"/>
    <n v="2"/>
    <n v="2"/>
    <n v="0"/>
  </r>
  <r>
    <n v="10"/>
    <s v="Los Lagos"/>
    <n v="270102008"/>
    <n v="270102"/>
    <s v="Delitos Sexuales"/>
    <s v="Abuso Sexual De Mayor De 14 (Con Circunstancias De Violación)"/>
    <x v="53"/>
    <x v="53"/>
    <s v="Abuso Sexual De Mayor De 14 (Con Circunstancias De Violación)"/>
    <n v="17"/>
    <n v="0"/>
    <n v="0"/>
    <n v="0"/>
    <n v="0"/>
    <n v="1"/>
    <n v="1"/>
    <n v="0"/>
    <n v="0"/>
    <n v="0"/>
    <n v="2"/>
    <n v="0"/>
    <n v="0"/>
    <n v="0"/>
    <n v="1"/>
    <n v="0"/>
    <n v="2"/>
    <n v="1"/>
    <n v="1"/>
    <n v="1"/>
    <n v="0"/>
    <n v="1"/>
    <n v="0"/>
    <n v="0"/>
    <n v="0"/>
    <n v="2"/>
    <n v="0"/>
    <n v="1"/>
    <n v="0"/>
    <n v="1"/>
    <n v="0"/>
    <n v="1"/>
    <n v="0"/>
    <n v="0"/>
    <n v="0"/>
    <n v="0"/>
    <n v="0"/>
    <n v="2"/>
    <n v="2"/>
    <n v="0"/>
    <n v="1"/>
    <n v="2"/>
    <n v="1"/>
    <n v="0"/>
    <n v="1"/>
    <n v="0"/>
    <n v="1"/>
    <n v="0"/>
    <n v="2"/>
    <n v="0"/>
    <n v="1"/>
    <n v="0"/>
    <n v="0"/>
    <n v="0"/>
    <n v="0"/>
    <n v="1"/>
    <n v="0"/>
    <n v="1"/>
    <n v="1"/>
    <n v="0"/>
    <n v="0"/>
    <n v="0"/>
    <n v="2"/>
    <n v="1"/>
    <n v="0"/>
    <n v="0"/>
    <n v="0"/>
    <n v="0"/>
    <n v="1"/>
    <n v="2"/>
    <n v="1"/>
    <n v="1"/>
    <n v="0"/>
    <n v="1"/>
    <n v="1"/>
    <n v="3"/>
    <n v="0"/>
    <n v="1"/>
    <n v="1"/>
    <n v="1"/>
    <n v="2"/>
    <n v="1"/>
    <n v="1"/>
    <n v="1"/>
    <n v="1"/>
  </r>
  <r>
    <n v="10"/>
    <s v="Los Lagos"/>
    <n v="270102009"/>
    <n v="270102"/>
    <s v="Delitos Sexuales"/>
    <s v="Abuso Sexual Mayor 14 /Sorpresa Sin Consentimiento"/>
    <x v="53"/>
    <x v="5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n v="10"/>
    <s v="Los Lagos"/>
    <n v="270102010"/>
    <n v="270102"/>
    <s v="Delitos Sexuales"/>
    <s v="Abuso Sexual Sin Contacto"/>
    <x v="53"/>
    <x v="53"/>
    <s v="Abuso Sexual Sin Contacto"/>
    <n v="19"/>
    <n v="1"/>
    <n v="0"/>
    <n v="2"/>
    <n v="2"/>
    <n v="0"/>
    <n v="0"/>
    <n v="0"/>
    <n v="0"/>
    <n v="1"/>
    <n v="0"/>
    <n v="2"/>
    <n v="0"/>
    <n v="0"/>
    <n v="2"/>
    <n v="1"/>
    <n v="1"/>
    <n v="2"/>
    <n v="3"/>
    <n v="0"/>
    <n v="0"/>
    <n v="2"/>
    <n v="1"/>
    <n v="1"/>
    <n v="0"/>
    <n v="1"/>
    <n v="0"/>
    <n v="5"/>
    <n v="1"/>
    <n v="3"/>
    <n v="0"/>
    <n v="0"/>
    <n v="0"/>
    <n v="3"/>
    <n v="0"/>
    <n v="0"/>
    <n v="0"/>
    <n v="6"/>
    <n v="0"/>
    <n v="1"/>
    <n v="0"/>
    <n v="5"/>
    <n v="1"/>
    <n v="0"/>
    <n v="1"/>
    <n v="0"/>
    <n v="0"/>
    <n v="0"/>
    <n v="3"/>
    <n v="0"/>
    <n v="0"/>
    <n v="1"/>
    <n v="0"/>
    <n v="0"/>
    <n v="1"/>
    <n v="3"/>
    <n v="3"/>
    <n v="5"/>
    <n v="2"/>
    <n v="0"/>
    <n v="0"/>
    <n v="2"/>
    <n v="3"/>
    <n v="2"/>
    <n v="3"/>
    <n v="0"/>
    <n v="0"/>
    <n v="2"/>
    <n v="1"/>
    <n v="3"/>
    <n v="1"/>
    <n v="0"/>
    <n v="1"/>
    <n v="3"/>
    <n v="4"/>
    <n v="0"/>
    <n v="2"/>
    <n v="6"/>
    <n v="4"/>
    <n v="9"/>
    <n v="4"/>
    <n v="1"/>
    <n v="7"/>
    <n v="1"/>
    <n v="3"/>
  </r>
  <r>
    <n v="10"/>
    <s v="Los Lagos"/>
    <n v="270102001"/>
    <n v="270102"/>
    <s v="Delitos Sexuales"/>
    <s v="Estupro"/>
    <x v="53"/>
    <x v="53"/>
    <s v="Estupro"/>
    <n v="176"/>
    <n v="4"/>
    <n v="1"/>
    <n v="4"/>
    <n v="2"/>
    <n v="2"/>
    <n v="1"/>
    <n v="1"/>
    <n v="2"/>
    <n v="0"/>
    <n v="1"/>
    <n v="1"/>
    <n v="1"/>
    <n v="2"/>
    <n v="0"/>
    <n v="0"/>
    <n v="1"/>
    <n v="0"/>
    <n v="0"/>
    <n v="0"/>
    <n v="2"/>
    <n v="1"/>
    <n v="1"/>
    <n v="1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2"/>
    <n v="0"/>
    <n v="0"/>
    <n v="0"/>
    <n v="1"/>
    <n v="1"/>
    <n v="0"/>
    <n v="0"/>
    <n v="0"/>
    <n v="0"/>
    <n v="2"/>
    <n v="0"/>
    <n v="1"/>
    <n v="0"/>
    <n v="0"/>
    <n v="0"/>
    <n v="0"/>
    <n v="2"/>
    <n v="0"/>
    <n v="0"/>
    <n v="0"/>
    <n v="1"/>
    <n v="1"/>
    <n v="0"/>
    <n v="1"/>
    <n v="0"/>
    <n v="0"/>
    <n v="0"/>
    <n v="4"/>
    <n v="0"/>
    <n v="1"/>
    <n v="0"/>
  </r>
  <r>
    <n v="10"/>
    <s v="Los Lagos"/>
    <n v="270103002"/>
    <n v="270103"/>
    <s v="Delitos Violentos"/>
    <s v="Femicidio Intimo"/>
    <x v="53"/>
    <x v="53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0"/>
    <s v="Los Lagos"/>
    <n v="270104001"/>
    <n v="270104"/>
    <s v="Delitos Contra el Estado Civil y la Familia"/>
    <s v="Maltrato Habitual (Violencia Intrafamiliar)"/>
    <x v="53"/>
    <x v="53"/>
    <s v="Maltrato Habitual (Violencia Intrafamiliar)"/>
    <n v="298"/>
    <n v="4"/>
    <n v="2"/>
    <n v="3"/>
    <n v="0"/>
    <n v="8"/>
    <n v="3"/>
    <n v="3"/>
    <n v="0"/>
    <n v="1"/>
    <n v="1"/>
    <n v="4"/>
    <n v="3"/>
    <n v="5"/>
    <n v="11"/>
    <n v="2"/>
    <n v="6"/>
    <n v="6"/>
    <n v="6"/>
    <n v="5"/>
    <n v="2"/>
    <n v="1"/>
    <n v="4"/>
    <n v="1"/>
    <n v="0"/>
    <n v="3"/>
    <n v="1"/>
    <n v="2"/>
    <n v="2"/>
    <n v="1"/>
    <n v="0"/>
    <n v="0"/>
    <n v="0"/>
    <n v="2"/>
    <n v="4"/>
    <n v="2"/>
    <n v="1"/>
    <n v="1"/>
    <n v="5"/>
    <n v="0"/>
    <n v="1"/>
    <n v="2"/>
    <n v="1"/>
    <n v="3"/>
    <n v="2"/>
    <n v="2"/>
    <n v="1"/>
    <n v="2"/>
    <n v="6"/>
    <n v="1"/>
    <n v="1"/>
    <n v="1"/>
    <n v="2"/>
    <n v="3"/>
    <n v="3"/>
    <n v="0"/>
    <n v="1"/>
    <n v="0"/>
    <n v="1"/>
    <n v="0"/>
    <n v="0"/>
    <n v="2"/>
    <n v="3"/>
    <n v="2"/>
    <n v="0"/>
    <n v="0"/>
    <n v="5"/>
    <n v="1"/>
    <n v="3"/>
    <n v="4"/>
    <n v="1"/>
    <n v="3"/>
    <n v="2"/>
    <n v="5"/>
    <n v="1"/>
    <n v="3"/>
    <n v="2"/>
    <n v="2"/>
    <n v="7"/>
    <n v="0"/>
    <n v="5"/>
    <n v="2"/>
    <n v="1"/>
    <n v="2"/>
    <n v="1"/>
  </r>
  <r>
    <n v="10"/>
    <s v="Los Lagos"/>
    <n v="270103003"/>
    <n v="270103"/>
    <s v="Delitos Violentos"/>
    <s v="Secuestro Con Violación"/>
    <x v="53"/>
    <x v="53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2017"/>
    <n v="270102"/>
    <s v="Delitos Sexuales"/>
    <s v="Violación Con Homicidio O Femicidio"/>
    <x v="53"/>
    <x v="53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2014"/>
    <n v="270102"/>
    <s v="Delitos Sexuales"/>
    <s v="Violación De Mayor De 14 Años"/>
    <x v="53"/>
    <x v="53"/>
    <s v="Violación De Mayor De 14 Años"/>
    <n v="476"/>
    <n v="1"/>
    <n v="1"/>
    <n v="1"/>
    <n v="1"/>
    <n v="1"/>
    <n v="1"/>
    <n v="1"/>
    <n v="0"/>
    <n v="1"/>
    <n v="0"/>
    <n v="1"/>
    <n v="0"/>
    <n v="2"/>
    <n v="0"/>
    <n v="0"/>
    <n v="0"/>
    <n v="0"/>
    <n v="2"/>
    <n v="0"/>
    <n v="1"/>
    <n v="0"/>
    <n v="0"/>
    <n v="0"/>
    <n v="0"/>
    <n v="1"/>
    <n v="1"/>
    <n v="2"/>
    <n v="0"/>
    <n v="1"/>
    <n v="0"/>
    <n v="1"/>
    <n v="0"/>
    <n v="1"/>
    <n v="0"/>
    <n v="0"/>
    <n v="0"/>
    <n v="2"/>
    <n v="0"/>
    <n v="0"/>
    <n v="2"/>
    <n v="2"/>
    <n v="0"/>
    <n v="1"/>
    <n v="0"/>
    <n v="0"/>
    <n v="0"/>
    <n v="1"/>
    <n v="0"/>
    <n v="0"/>
    <n v="2"/>
    <n v="0"/>
    <n v="2"/>
    <n v="0"/>
    <n v="1"/>
    <n v="2"/>
    <n v="1"/>
    <n v="2"/>
    <n v="0"/>
    <n v="0"/>
    <n v="0"/>
    <n v="3"/>
    <n v="2"/>
    <n v="1"/>
    <n v="3"/>
    <n v="1"/>
    <n v="0"/>
    <n v="1"/>
    <n v="1"/>
    <n v="1"/>
    <n v="1"/>
    <n v="0"/>
    <n v="1"/>
    <n v="3"/>
    <n v="2"/>
    <n v="1"/>
    <n v="2"/>
    <n v="1"/>
    <n v="3"/>
    <n v="2"/>
    <n v="4"/>
    <n v="2"/>
    <n v="2"/>
    <n v="2"/>
    <n v="0"/>
  </r>
  <r>
    <n v="10"/>
    <s v="Los Lagos"/>
    <n v="270102015"/>
    <n v="270102"/>
    <s v="Delitos Sexuales"/>
    <s v="Violación De Menor De 14 Años"/>
    <x v="53"/>
    <x v="53"/>
    <s v="Violación De Menor De 14 Años"/>
    <n v="477"/>
    <n v="1"/>
    <n v="2"/>
    <n v="2"/>
    <n v="0"/>
    <n v="0"/>
    <n v="0"/>
    <n v="1"/>
    <n v="0"/>
    <n v="0"/>
    <n v="0"/>
    <n v="2"/>
    <n v="0"/>
    <n v="0"/>
    <n v="0"/>
    <n v="1"/>
    <n v="1"/>
    <n v="1"/>
    <n v="1"/>
    <n v="1"/>
    <n v="1"/>
    <n v="1"/>
    <n v="0"/>
    <n v="0"/>
    <n v="1"/>
    <n v="1"/>
    <n v="0"/>
    <n v="2"/>
    <n v="2"/>
    <n v="2"/>
    <n v="1"/>
    <n v="1"/>
    <n v="0"/>
    <n v="1"/>
    <n v="0"/>
    <n v="2"/>
    <n v="0"/>
    <n v="1"/>
    <n v="0"/>
    <n v="1"/>
    <n v="1"/>
    <n v="0"/>
    <n v="2"/>
    <n v="1"/>
    <n v="0"/>
    <n v="1"/>
    <n v="0"/>
    <n v="1"/>
    <n v="3"/>
    <n v="1"/>
    <n v="1"/>
    <n v="2"/>
    <n v="0"/>
    <n v="0"/>
    <n v="1"/>
    <n v="0"/>
    <n v="2"/>
    <n v="1"/>
    <n v="1"/>
    <n v="0"/>
    <n v="1"/>
    <n v="1"/>
    <n v="0"/>
    <n v="2"/>
    <n v="2"/>
    <n v="0"/>
    <n v="0"/>
    <n v="1"/>
    <n v="2"/>
    <n v="2"/>
    <n v="0"/>
    <n v="0"/>
    <n v="0"/>
    <n v="3"/>
    <n v="1"/>
    <n v="1"/>
    <n v="0"/>
    <n v="1"/>
    <n v="1"/>
    <n v="1"/>
    <n v="1"/>
    <n v="1"/>
    <n v="1"/>
    <n v="1"/>
    <n v="0"/>
  </r>
  <r>
    <n v="10"/>
    <s v="Los Lagos"/>
    <n v="270105002"/>
    <n v="270105"/>
    <s v="Delitos Contra la Vida, Integridad o Dignidad Personal"/>
    <s v="Aborto Consentido Causales No Reguladas"/>
    <x v="54"/>
    <x v="54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10"/>
    <s v="Los Lagos"/>
    <n v="270102005"/>
    <n v="270102"/>
    <s v="Delitos Sexuales"/>
    <s v="Abuso Sexual Calificado c/Introduccion Objetos O Uso Animal"/>
    <x v="54"/>
    <x v="54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2006"/>
    <n v="270102"/>
    <s v="Delitos Sexuales"/>
    <s v="Abuso Sexual Con Contacto De Menor De 14 Años"/>
    <x v="54"/>
    <x v="54"/>
    <s v="Abuso Sexual Con Contacto De Menor De 14 Años"/>
    <n v="15"/>
    <n v="3"/>
    <n v="1"/>
    <n v="1"/>
    <n v="1"/>
    <n v="0"/>
    <n v="0"/>
    <n v="1"/>
    <n v="2"/>
    <n v="1"/>
    <n v="1"/>
    <n v="0"/>
    <n v="1"/>
    <n v="1"/>
    <n v="3"/>
    <n v="10"/>
    <n v="0"/>
    <n v="0"/>
    <n v="4"/>
    <n v="5"/>
    <n v="1"/>
    <n v="4"/>
    <n v="6"/>
    <n v="4"/>
    <n v="7"/>
    <n v="1"/>
    <n v="2"/>
    <n v="2"/>
    <n v="3"/>
    <n v="3"/>
    <n v="1"/>
    <n v="2"/>
    <n v="3"/>
    <n v="4"/>
    <n v="2"/>
    <n v="0"/>
    <n v="0"/>
    <n v="0"/>
    <n v="2"/>
    <n v="4"/>
    <n v="0"/>
    <n v="0"/>
    <n v="2"/>
    <n v="0"/>
    <n v="1"/>
    <n v="5"/>
    <n v="2"/>
    <n v="3"/>
    <n v="1"/>
    <n v="2"/>
    <n v="2"/>
    <n v="3"/>
    <n v="2"/>
    <n v="2"/>
    <n v="0"/>
    <n v="5"/>
    <n v="11"/>
    <n v="2"/>
    <n v="4"/>
    <n v="5"/>
    <n v="6"/>
    <n v="8"/>
    <n v="3"/>
    <n v="1"/>
    <n v="5"/>
    <n v="2"/>
    <n v="2"/>
    <n v="7"/>
    <n v="2"/>
    <n v="5"/>
    <n v="14"/>
    <n v="9"/>
    <n v="4"/>
    <n v="7"/>
    <n v="3"/>
    <n v="5"/>
    <n v="6"/>
    <n v="10"/>
    <n v="13"/>
    <n v="11"/>
    <n v="3"/>
    <n v="4"/>
    <n v="2"/>
    <n v="4"/>
    <n v="1"/>
  </r>
  <r>
    <n v="10"/>
    <s v="Los Lagos"/>
    <n v="270102007"/>
    <n v="270102"/>
    <s v="Delitos Sexuales"/>
    <s v="Abuso Sexual De 14 Años A Menor De 18 Años Con Circunstancia Estupro"/>
    <x v="54"/>
    <x v="54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3"/>
    <n v="2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2"/>
    <n v="0"/>
    <n v="1"/>
    <n v="0"/>
    <n v="0"/>
    <n v="0"/>
    <n v="0"/>
    <n v="0"/>
    <n v="1"/>
    <n v="0"/>
    <n v="1"/>
    <n v="0"/>
    <n v="0"/>
    <n v="3"/>
    <n v="2"/>
    <n v="1"/>
    <n v="2"/>
    <n v="0"/>
    <n v="1"/>
    <n v="0"/>
    <n v="0"/>
    <n v="0"/>
    <n v="3"/>
    <n v="0"/>
    <n v="0"/>
  </r>
  <r>
    <n v="10"/>
    <s v="Los Lagos"/>
    <n v="270102008"/>
    <n v="270102"/>
    <s v="Delitos Sexuales"/>
    <s v="Abuso Sexual De Mayor De 14 (Con Circunstancias De Violación)"/>
    <x v="54"/>
    <x v="54"/>
    <s v="Abuso Sexual De Mayor De 14 (Con Circunstancias De Violación)"/>
    <n v="17"/>
    <n v="0"/>
    <n v="0"/>
    <n v="0"/>
    <n v="0"/>
    <n v="1"/>
    <n v="1"/>
    <n v="1"/>
    <n v="0"/>
    <n v="1"/>
    <n v="1"/>
    <n v="1"/>
    <n v="0"/>
    <n v="1"/>
    <n v="3"/>
    <n v="1"/>
    <n v="1"/>
    <n v="0"/>
    <n v="3"/>
    <n v="0"/>
    <n v="0"/>
    <n v="0"/>
    <n v="3"/>
    <n v="2"/>
    <n v="2"/>
    <n v="3"/>
    <n v="1"/>
    <n v="1"/>
    <n v="1"/>
    <n v="0"/>
    <n v="3"/>
    <n v="1"/>
    <n v="0"/>
    <n v="2"/>
    <n v="1"/>
    <n v="1"/>
    <n v="0"/>
    <n v="1"/>
    <n v="1"/>
    <n v="0"/>
    <n v="0"/>
    <n v="3"/>
    <n v="0"/>
    <n v="2"/>
    <n v="5"/>
    <n v="0"/>
    <n v="1"/>
    <n v="0"/>
    <n v="2"/>
    <n v="1"/>
    <n v="0"/>
    <n v="1"/>
    <n v="0"/>
    <n v="2"/>
    <n v="2"/>
    <n v="1"/>
    <n v="3"/>
    <n v="0"/>
    <n v="0"/>
    <n v="4"/>
    <n v="0"/>
    <n v="2"/>
    <n v="0"/>
    <n v="1"/>
    <n v="3"/>
    <n v="1"/>
    <n v="0"/>
    <n v="2"/>
    <n v="1"/>
    <n v="0"/>
    <n v="2"/>
    <n v="2"/>
    <n v="1"/>
    <n v="2"/>
    <n v="4"/>
    <n v="0"/>
    <n v="0"/>
    <n v="2"/>
    <n v="0"/>
    <n v="1"/>
    <n v="2"/>
    <n v="2"/>
    <n v="6"/>
    <n v="0"/>
    <n v="0"/>
  </r>
  <r>
    <n v="10"/>
    <s v="Los Lagos"/>
    <n v="270102009"/>
    <n v="270102"/>
    <s v="Delitos Sexuales"/>
    <s v="Abuso Sexual Mayor 14 /Sorpresa Sin Consentimiento"/>
    <x v="54"/>
    <x v="5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10"/>
    <s v="Los Lagos"/>
    <n v="270102010"/>
    <n v="270102"/>
    <s v="Delitos Sexuales"/>
    <s v="Abuso Sexual Sin Contacto"/>
    <x v="54"/>
    <x v="54"/>
    <s v="Abuso Sexual Sin Contacto"/>
    <n v="19"/>
    <n v="1"/>
    <n v="1"/>
    <n v="1"/>
    <n v="2"/>
    <n v="2"/>
    <n v="2"/>
    <n v="1"/>
    <n v="1"/>
    <n v="5"/>
    <n v="3"/>
    <n v="4"/>
    <n v="3"/>
    <n v="1"/>
    <n v="11"/>
    <n v="14"/>
    <n v="0"/>
    <n v="1"/>
    <n v="15"/>
    <n v="3"/>
    <n v="2"/>
    <n v="2"/>
    <n v="13"/>
    <n v="4"/>
    <n v="6"/>
    <n v="2"/>
    <n v="6"/>
    <n v="6"/>
    <n v="3"/>
    <n v="3"/>
    <n v="1"/>
    <n v="5"/>
    <n v="3"/>
    <n v="4"/>
    <n v="6"/>
    <n v="3"/>
    <n v="1"/>
    <n v="1"/>
    <n v="2"/>
    <n v="3"/>
    <n v="1"/>
    <n v="2"/>
    <n v="1"/>
    <n v="1"/>
    <n v="0"/>
    <n v="5"/>
    <n v="7"/>
    <n v="6"/>
    <n v="6"/>
    <n v="3"/>
    <n v="2"/>
    <n v="1"/>
    <n v="2"/>
    <n v="3"/>
    <n v="2"/>
    <n v="4"/>
    <n v="6"/>
    <n v="0"/>
    <n v="1"/>
    <n v="6"/>
    <n v="2"/>
    <n v="3"/>
    <n v="3"/>
    <n v="0"/>
    <n v="6"/>
    <n v="0"/>
    <n v="3"/>
    <n v="0"/>
    <n v="1"/>
    <n v="3"/>
    <n v="2"/>
    <n v="6"/>
    <n v="2"/>
    <n v="2"/>
    <n v="3"/>
    <n v="0"/>
    <n v="0"/>
    <n v="3"/>
    <n v="6"/>
    <n v="3"/>
    <n v="1"/>
    <n v="3"/>
    <n v="3"/>
    <n v="3"/>
    <n v="0"/>
  </r>
  <r>
    <n v="10"/>
    <s v="Los Lagos"/>
    <n v="270102016"/>
    <n v="270102"/>
    <s v="Delitos Sexuales"/>
    <s v="Acoso Sexual Lugares Públicos /Libre Acceso Público"/>
    <x v="54"/>
    <x v="5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0"/>
    <s v="Los Lagos"/>
    <n v="270101001"/>
    <n v="270101"/>
    <s v="Delitos Cometidos por Empleados y Funcionarios Públicos"/>
    <s v="Apremios Ilegítimos Violación, Abuso Sexual Agravado, Otros"/>
    <x v="54"/>
    <x v="54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2001"/>
    <n v="270102"/>
    <s v="Delitos Sexuales"/>
    <s v="Estupro"/>
    <x v="54"/>
    <x v="54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3"/>
    <n v="0"/>
    <n v="0"/>
    <n v="0"/>
    <n v="0"/>
    <n v="1"/>
    <n v="0"/>
    <n v="1"/>
    <n v="0"/>
    <n v="0"/>
    <n v="0"/>
    <n v="0"/>
    <n v="0"/>
    <n v="1"/>
    <n v="0"/>
    <n v="1"/>
    <n v="0"/>
    <n v="1"/>
    <n v="0"/>
    <n v="1"/>
    <n v="1"/>
    <n v="2"/>
    <n v="0"/>
    <n v="0"/>
    <n v="1"/>
    <n v="0"/>
    <n v="0"/>
    <n v="0"/>
    <n v="0"/>
    <n v="1"/>
    <n v="0"/>
    <n v="1"/>
    <n v="0"/>
    <n v="1"/>
    <n v="0"/>
    <n v="0"/>
    <n v="0"/>
    <n v="0"/>
    <n v="0"/>
    <n v="1"/>
    <n v="0"/>
    <n v="1"/>
    <n v="0"/>
    <n v="2"/>
    <n v="0"/>
    <n v="0"/>
    <n v="2"/>
    <n v="0"/>
    <n v="0"/>
    <n v="0"/>
    <n v="1"/>
    <n v="3"/>
    <n v="2"/>
    <n v="0"/>
    <n v="0"/>
    <n v="0"/>
    <n v="0"/>
    <n v="0"/>
  </r>
  <r>
    <n v="10"/>
    <s v="Los Lagos"/>
    <n v="270103002"/>
    <n v="270103"/>
    <s v="Delitos Violentos"/>
    <s v="Femicidio Intimo"/>
    <x v="54"/>
    <x v="54"/>
    <s v="Femicidio Intimo"/>
    <n v="204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1"/>
    <n v="1"/>
    <n v="0"/>
    <n v="0"/>
    <n v="0"/>
  </r>
  <r>
    <n v="10"/>
    <s v="Los Lagos"/>
    <n v="270104001"/>
    <n v="270104"/>
    <s v="Delitos Contra el Estado Civil y la Familia"/>
    <s v="Maltrato Habitual (Violencia Intrafamiliar)"/>
    <x v="54"/>
    <x v="54"/>
    <s v="Maltrato Habitual (Violencia Intrafamiliar)"/>
    <n v="298"/>
    <n v="4"/>
    <n v="2"/>
    <n v="5"/>
    <n v="8"/>
    <n v="0"/>
    <n v="6"/>
    <n v="4"/>
    <n v="6"/>
    <n v="5"/>
    <n v="2"/>
    <n v="2"/>
    <n v="4"/>
    <n v="2"/>
    <n v="3"/>
    <n v="3"/>
    <n v="2"/>
    <n v="2"/>
    <n v="3"/>
    <n v="5"/>
    <n v="4"/>
    <n v="5"/>
    <n v="2"/>
    <n v="2"/>
    <n v="3"/>
    <n v="2"/>
    <n v="3"/>
    <n v="0"/>
    <n v="2"/>
    <n v="0"/>
    <n v="2"/>
    <n v="6"/>
    <n v="2"/>
    <n v="5"/>
    <n v="1"/>
    <n v="2"/>
    <n v="2"/>
    <n v="7"/>
    <n v="1"/>
    <n v="0"/>
    <n v="0"/>
    <n v="2"/>
    <n v="5"/>
    <n v="4"/>
    <n v="0"/>
    <n v="3"/>
    <n v="2"/>
    <n v="6"/>
    <n v="2"/>
    <n v="1"/>
    <n v="1"/>
    <n v="3"/>
    <n v="6"/>
    <n v="1"/>
    <n v="5"/>
    <n v="7"/>
    <n v="6"/>
    <n v="3"/>
    <n v="13"/>
    <n v="5"/>
    <n v="10"/>
    <n v="13"/>
    <n v="5"/>
    <n v="10"/>
    <n v="3"/>
    <n v="6"/>
    <n v="2"/>
    <n v="4"/>
    <n v="11"/>
    <n v="14"/>
    <n v="6"/>
    <n v="2"/>
    <n v="0"/>
    <n v="14"/>
    <n v="14"/>
    <n v="13"/>
    <n v="12"/>
    <n v="5"/>
    <n v="14"/>
    <n v="11"/>
    <n v="8"/>
    <n v="14"/>
    <n v="5"/>
    <n v="9"/>
    <n v="9"/>
  </r>
  <r>
    <n v="10"/>
    <s v="Los Lagos"/>
    <n v="270103004"/>
    <n v="270103"/>
    <s v="Delitos Violentos"/>
    <s v="Secuestro Con Homicidio, Violación O Lesiones"/>
    <x v="54"/>
    <x v="54"/>
    <s v="Secuestro Con Homicidio, Violación O Lesiones"/>
    <n v="4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2014"/>
    <n v="270102"/>
    <s v="Delitos Sexuales"/>
    <s v="Violación De Mayor De 14 Años"/>
    <x v="54"/>
    <x v="54"/>
    <s v="Violación De Mayor De 14 Años"/>
    <n v="476"/>
    <n v="1"/>
    <n v="0"/>
    <n v="2"/>
    <n v="2"/>
    <n v="0"/>
    <n v="0"/>
    <n v="1"/>
    <n v="1"/>
    <n v="1"/>
    <n v="1"/>
    <n v="0"/>
    <n v="0"/>
    <n v="0"/>
    <n v="0"/>
    <n v="1"/>
    <n v="0"/>
    <n v="1"/>
    <n v="2"/>
    <n v="2"/>
    <n v="0"/>
    <n v="1"/>
    <n v="3"/>
    <n v="0"/>
    <n v="3"/>
    <n v="1"/>
    <n v="1"/>
    <n v="0"/>
    <n v="0"/>
    <n v="1"/>
    <n v="3"/>
    <n v="1"/>
    <n v="2"/>
    <n v="2"/>
    <n v="1"/>
    <n v="0"/>
    <n v="1"/>
    <n v="3"/>
    <n v="0"/>
    <n v="1"/>
    <n v="0"/>
    <n v="1"/>
    <n v="1"/>
    <n v="0"/>
    <n v="3"/>
    <n v="1"/>
    <n v="0"/>
    <n v="0"/>
    <n v="0"/>
    <n v="1"/>
    <n v="1"/>
    <n v="3"/>
    <n v="1"/>
    <n v="0"/>
    <n v="0"/>
    <n v="2"/>
    <n v="1"/>
    <n v="1"/>
    <n v="2"/>
    <n v="0"/>
    <n v="3"/>
    <n v="1"/>
    <n v="0"/>
    <n v="0"/>
    <n v="0"/>
    <n v="2"/>
    <n v="0"/>
    <n v="3"/>
    <n v="3"/>
    <n v="0"/>
    <n v="1"/>
    <n v="3"/>
    <n v="1"/>
    <n v="2"/>
    <n v="1"/>
    <n v="1"/>
    <n v="0"/>
    <n v="2"/>
    <n v="1"/>
    <n v="2"/>
    <n v="1"/>
    <n v="2"/>
    <n v="1"/>
    <n v="2"/>
    <n v="0"/>
  </r>
  <r>
    <n v="10"/>
    <s v="Los Lagos"/>
    <n v="270102015"/>
    <n v="270102"/>
    <s v="Delitos Sexuales"/>
    <s v="Violación De Menor De 14 Años"/>
    <x v="54"/>
    <x v="54"/>
    <s v="Violación De Menor De 14 Años"/>
    <n v="477"/>
    <n v="1"/>
    <n v="0"/>
    <n v="1"/>
    <n v="0"/>
    <n v="0"/>
    <n v="1"/>
    <n v="0"/>
    <n v="1"/>
    <n v="0"/>
    <n v="1"/>
    <n v="0"/>
    <n v="0"/>
    <n v="0"/>
    <n v="0"/>
    <n v="5"/>
    <n v="0"/>
    <n v="0"/>
    <n v="2"/>
    <n v="1"/>
    <n v="0"/>
    <n v="2"/>
    <n v="5"/>
    <n v="2"/>
    <n v="4"/>
    <n v="1"/>
    <n v="1"/>
    <n v="2"/>
    <n v="0"/>
    <n v="3"/>
    <n v="1"/>
    <n v="2"/>
    <n v="1"/>
    <n v="4"/>
    <n v="0"/>
    <n v="3"/>
    <n v="0"/>
    <n v="3"/>
    <n v="0"/>
    <n v="0"/>
    <n v="1"/>
    <n v="1"/>
    <n v="2"/>
    <n v="0"/>
    <n v="4"/>
    <n v="3"/>
    <n v="4"/>
    <n v="2"/>
    <n v="3"/>
    <n v="1"/>
    <n v="2"/>
    <n v="2"/>
    <n v="1"/>
    <n v="1"/>
    <n v="1"/>
    <n v="2"/>
    <n v="4"/>
    <n v="1"/>
    <n v="1"/>
    <n v="1"/>
    <n v="0"/>
    <n v="1"/>
    <n v="1"/>
    <n v="0"/>
    <n v="2"/>
    <n v="1"/>
    <n v="1"/>
    <n v="0"/>
    <n v="2"/>
    <n v="0"/>
    <n v="3"/>
    <n v="1"/>
    <n v="0"/>
    <n v="0"/>
    <n v="1"/>
    <n v="2"/>
    <n v="2"/>
    <n v="4"/>
    <n v="5"/>
    <n v="3"/>
    <n v="1"/>
    <n v="1"/>
    <n v="3"/>
    <n v="0"/>
    <n v="0"/>
  </r>
  <r>
    <n v="10"/>
    <s v="Los Lagos"/>
    <n v="270105001"/>
    <n v="270105"/>
    <s v="Delitos Contra la Vida, Integridad o Dignidad Personal"/>
    <s v="Aborto Cometido Por Facultativo Por Causales No Reguladas"/>
    <x v="55"/>
    <x v="55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5002"/>
    <n v="270105"/>
    <s v="Delitos Contra la Vida, Integridad o Dignidad Personal"/>
    <s v="Aborto Consentido Causales No Reguladas"/>
    <x v="55"/>
    <x v="55"/>
    <s v="Aborto Consentido Causales No Reguladas"/>
    <n v="8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0"/>
    <s v="Los Lagos"/>
    <n v="270105003"/>
    <n v="270105"/>
    <s v="Delitos Contra la Vida, Integridad o Dignidad Personal"/>
    <s v="Aborto Sin Consentimiento"/>
    <x v="55"/>
    <x v="55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0"/>
    <s v="Los Lagos"/>
    <n v="270102004"/>
    <n v="270102"/>
    <s v="Delitos Sexuales"/>
    <s v="Abuso Sexual Adulto"/>
    <x v="55"/>
    <x v="55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2005"/>
    <n v="270102"/>
    <s v="Delitos Sexuales"/>
    <s v="Abuso Sexual Calificado c/Introduccion Objetos O Uso Animal"/>
    <x v="55"/>
    <x v="55"/>
    <s v="Abuso Sexual Calificado c/Introduccion Objetos O Uso Animal"/>
    <n v="1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10"/>
    <s v="Los Lagos"/>
    <n v="270102006"/>
    <n v="270102"/>
    <s v="Delitos Sexuales"/>
    <s v="Abuso Sexual Con Contacto De Menor De 14 Años"/>
    <x v="55"/>
    <x v="55"/>
    <s v="Abuso Sexual Con Contacto De Menor De 14 Años"/>
    <n v="15"/>
    <n v="1"/>
    <n v="6"/>
    <n v="3"/>
    <n v="3"/>
    <n v="6"/>
    <n v="0"/>
    <n v="5"/>
    <n v="5"/>
    <n v="7"/>
    <n v="6"/>
    <n v="8"/>
    <n v="2"/>
    <n v="2"/>
    <n v="12"/>
    <n v="5"/>
    <n v="4"/>
    <n v="4"/>
    <n v="3"/>
    <n v="3"/>
    <n v="7"/>
    <n v="2"/>
    <n v="8"/>
    <n v="5"/>
    <n v="11"/>
    <n v="4"/>
    <n v="2"/>
    <n v="8"/>
    <n v="3"/>
    <n v="3"/>
    <n v="7"/>
    <n v="3"/>
    <n v="6"/>
    <n v="5"/>
    <n v="10"/>
    <n v="7"/>
    <n v="0"/>
    <n v="5"/>
    <n v="3"/>
    <n v="12"/>
    <n v="0"/>
    <n v="7"/>
    <n v="1"/>
    <n v="5"/>
    <n v="9"/>
    <n v="6"/>
    <n v="6"/>
    <n v="2"/>
    <n v="4"/>
    <n v="4"/>
    <n v="13"/>
    <n v="17"/>
    <n v="3"/>
    <n v="3"/>
    <n v="8"/>
    <n v="11"/>
    <n v="2"/>
    <n v="8"/>
    <n v="6"/>
    <n v="14"/>
    <n v="17"/>
    <n v="6"/>
    <n v="10"/>
    <n v="8"/>
    <n v="6"/>
    <n v="4"/>
    <n v="9"/>
    <n v="5"/>
    <n v="11"/>
    <n v="9"/>
    <n v="9"/>
    <n v="6"/>
    <n v="5"/>
    <n v="10"/>
    <n v="10"/>
    <n v="9"/>
    <n v="17"/>
    <n v="7"/>
    <n v="18"/>
    <n v="14"/>
    <n v="7"/>
    <n v="15"/>
    <n v="9"/>
    <n v="4"/>
    <n v="10"/>
  </r>
  <r>
    <n v="10"/>
    <s v="Los Lagos"/>
    <n v="270102007"/>
    <n v="270102"/>
    <s v="Delitos Sexuales"/>
    <s v="Abuso Sexual De 14 Años A Menor De 18 Años Con Circunstancia Estupro"/>
    <x v="55"/>
    <x v="55"/>
    <s v="Abuso Sexual De 14 Años A Menor De 18 Años Con Circunstancia Estupro"/>
    <n v="16"/>
    <n v="0"/>
    <n v="1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2"/>
    <n v="0"/>
    <n v="1"/>
    <n v="0"/>
    <n v="1"/>
    <n v="1"/>
    <n v="0"/>
    <n v="0"/>
    <n v="1"/>
    <n v="1"/>
    <n v="0"/>
    <n v="0"/>
    <n v="0"/>
    <n v="1"/>
    <n v="0"/>
    <n v="1"/>
    <n v="0"/>
    <n v="2"/>
    <n v="0"/>
    <n v="0"/>
    <n v="1"/>
    <n v="1"/>
    <n v="0"/>
    <n v="1"/>
    <n v="1"/>
    <n v="1"/>
    <n v="0"/>
    <n v="0"/>
    <n v="1"/>
    <n v="1"/>
    <n v="1"/>
    <n v="0"/>
    <n v="3"/>
    <n v="1"/>
    <n v="0"/>
    <n v="3"/>
    <n v="1"/>
    <n v="3"/>
    <n v="2"/>
    <n v="2"/>
    <n v="1"/>
    <n v="0"/>
    <n v="2"/>
    <n v="1"/>
    <n v="1"/>
    <n v="1"/>
    <n v="1"/>
    <n v="4"/>
    <n v="0"/>
    <n v="2"/>
    <n v="2"/>
    <n v="0"/>
    <n v="0"/>
    <n v="0"/>
    <n v="3"/>
    <n v="4"/>
    <n v="1"/>
    <n v="5"/>
    <n v="2"/>
    <n v="3"/>
    <n v="2"/>
  </r>
  <r>
    <n v="10"/>
    <s v="Los Lagos"/>
    <n v="270102008"/>
    <n v="270102"/>
    <s v="Delitos Sexuales"/>
    <s v="Abuso Sexual De Mayor De 14 (Con Circunstancias De Violación)"/>
    <x v="55"/>
    <x v="55"/>
    <s v="Abuso Sexual De Mayor De 14 (Con Circunstancias De Violación)"/>
    <n v="17"/>
    <n v="1"/>
    <n v="3"/>
    <n v="1"/>
    <n v="1"/>
    <n v="2"/>
    <n v="0"/>
    <n v="1"/>
    <n v="3"/>
    <n v="1"/>
    <n v="1"/>
    <n v="3"/>
    <n v="3"/>
    <n v="0"/>
    <n v="4"/>
    <n v="2"/>
    <n v="0"/>
    <n v="1"/>
    <n v="1"/>
    <n v="0"/>
    <n v="1"/>
    <n v="0"/>
    <n v="1"/>
    <n v="1"/>
    <n v="3"/>
    <n v="1"/>
    <n v="0"/>
    <n v="1"/>
    <n v="2"/>
    <n v="0"/>
    <n v="0"/>
    <n v="1"/>
    <n v="1"/>
    <n v="1"/>
    <n v="6"/>
    <n v="1"/>
    <n v="0"/>
    <n v="3"/>
    <n v="3"/>
    <n v="6"/>
    <n v="0"/>
    <n v="0"/>
    <n v="1"/>
    <n v="2"/>
    <n v="2"/>
    <n v="2"/>
    <n v="1"/>
    <n v="1"/>
    <n v="0"/>
    <n v="1"/>
    <n v="1"/>
    <n v="1"/>
    <n v="2"/>
    <n v="2"/>
    <n v="3"/>
    <n v="0"/>
    <n v="2"/>
    <n v="0"/>
    <n v="2"/>
    <n v="0"/>
    <n v="1"/>
    <n v="0"/>
    <n v="1"/>
    <n v="2"/>
    <n v="3"/>
    <n v="1"/>
    <n v="0"/>
    <n v="0"/>
    <n v="3"/>
    <n v="4"/>
    <n v="1"/>
    <n v="0"/>
    <n v="4"/>
    <n v="5"/>
    <n v="3"/>
    <n v="3"/>
    <n v="3"/>
    <n v="0"/>
    <n v="1"/>
    <n v="3"/>
    <n v="3"/>
    <n v="3"/>
    <n v="2"/>
    <n v="1"/>
    <n v="4"/>
  </r>
  <r>
    <n v="10"/>
    <s v="Los Lagos"/>
    <n v="270102009"/>
    <n v="270102"/>
    <s v="Delitos Sexuales"/>
    <s v="Abuso Sexual Mayor 14 /Sorpresa Sin Consentimiento"/>
    <x v="55"/>
    <x v="55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1"/>
  </r>
  <r>
    <n v="10"/>
    <s v="Los Lagos"/>
    <n v="270102010"/>
    <n v="270102"/>
    <s v="Delitos Sexuales"/>
    <s v="Abuso Sexual Sin Contacto"/>
    <x v="55"/>
    <x v="55"/>
    <s v="Abuso Sexual Sin Contacto"/>
    <n v="19"/>
    <n v="1"/>
    <n v="6"/>
    <n v="0"/>
    <n v="4"/>
    <n v="4"/>
    <n v="4"/>
    <n v="1"/>
    <n v="5"/>
    <n v="1"/>
    <n v="9"/>
    <n v="6"/>
    <n v="3"/>
    <n v="5"/>
    <n v="2"/>
    <n v="4"/>
    <n v="2"/>
    <n v="1"/>
    <n v="3"/>
    <n v="0"/>
    <n v="8"/>
    <n v="0"/>
    <n v="7"/>
    <n v="2"/>
    <n v="4"/>
    <n v="3"/>
    <n v="1"/>
    <n v="2"/>
    <n v="2"/>
    <n v="2"/>
    <n v="2"/>
    <n v="2"/>
    <n v="4"/>
    <n v="1"/>
    <n v="3"/>
    <n v="3"/>
    <n v="1"/>
    <n v="3"/>
    <n v="1"/>
    <n v="7"/>
    <n v="1"/>
    <n v="2"/>
    <n v="1"/>
    <n v="1"/>
    <n v="4"/>
    <n v="2"/>
    <n v="6"/>
    <n v="7"/>
    <n v="0"/>
    <n v="3"/>
    <n v="3"/>
    <n v="2"/>
    <n v="1"/>
    <n v="0"/>
    <n v="3"/>
    <n v="3"/>
    <n v="4"/>
    <n v="6"/>
    <n v="2"/>
    <n v="7"/>
    <n v="11"/>
    <n v="1"/>
    <n v="1"/>
    <n v="3"/>
    <n v="0"/>
    <n v="1"/>
    <n v="1"/>
    <n v="2"/>
    <n v="3"/>
    <n v="4"/>
    <n v="5"/>
    <n v="0"/>
    <n v="4"/>
    <n v="3"/>
    <n v="6"/>
    <n v="9"/>
    <n v="6"/>
    <n v="3"/>
    <n v="2"/>
    <n v="9"/>
    <n v="5"/>
    <n v="5"/>
    <n v="4"/>
    <n v="2"/>
    <n v="1"/>
  </r>
  <r>
    <n v="10"/>
    <s v="Los Lagos"/>
    <n v="270102016"/>
    <n v="270102"/>
    <s v="Delitos Sexuales"/>
    <s v="Acoso Sexual Lugares Públicos /Libre Acceso Público"/>
    <x v="55"/>
    <x v="55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1"/>
  </r>
  <r>
    <n v="10"/>
    <s v="Los Lagos"/>
    <n v="270101001"/>
    <n v="270101"/>
    <s v="Delitos Cometidos por Empleados y Funcionarios Públicos"/>
    <s v="Apremios Ilegítimos Violación, Abuso Sexual Agravado, Otros"/>
    <x v="55"/>
    <x v="55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n v="10"/>
    <s v="Los Lagos"/>
    <n v="270102001"/>
    <n v="270102"/>
    <s v="Delitos Sexuales"/>
    <s v="Estupro"/>
    <x v="55"/>
    <x v="55"/>
    <s v="Estupro"/>
    <n v="176"/>
    <n v="3"/>
    <n v="1"/>
    <n v="0"/>
    <n v="2"/>
    <n v="4"/>
    <n v="1"/>
    <n v="0"/>
    <n v="0"/>
    <n v="1"/>
    <n v="0"/>
    <n v="1"/>
    <n v="0"/>
    <n v="0"/>
    <n v="0"/>
    <n v="0"/>
    <n v="0"/>
    <n v="1"/>
    <n v="1"/>
    <n v="0"/>
    <n v="0"/>
    <n v="0"/>
    <n v="0"/>
    <n v="1"/>
    <n v="2"/>
    <n v="0"/>
    <n v="2"/>
    <n v="2"/>
    <n v="1"/>
    <n v="0"/>
    <n v="0"/>
    <n v="0"/>
    <n v="0"/>
    <n v="0"/>
    <n v="0"/>
    <n v="0"/>
    <n v="1"/>
    <n v="1"/>
    <n v="1"/>
    <n v="1"/>
    <n v="0"/>
    <n v="0"/>
    <n v="0"/>
    <n v="1"/>
    <n v="3"/>
    <n v="0"/>
    <n v="0"/>
    <n v="1"/>
    <n v="0"/>
    <n v="1"/>
    <n v="1"/>
    <n v="0"/>
    <n v="0"/>
    <n v="0"/>
    <n v="1"/>
    <n v="1"/>
    <n v="0"/>
    <n v="1"/>
    <n v="1"/>
    <n v="0"/>
    <n v="0"/>
    <n v="1"/>
    <n v="0"/>
    <n v="1"/>
    <n v="2"/>
    <n v="0"/>
    <n v="0"/>
    <n v="0"/>
    <n v="2"/>
    <n v="1"/>
    <n v="3"/>
    <n v="0"/>
    <n v="0"/>
    <n v="2"/>
    <n v="1"/>
    <n v="3"/>
    <n v="2"/>
    <n v="0"/>
    <n v="1"/>
    <n v="2"/>
    <n v="2"/>
    <n v="2"/>
    <n v="0"/>
    <n v="2"/>
    <n v="2"/>
  </r>
  <r>
    <n v="10"/>
    <s v="Los Lagos"/>
    <n v="270103002"/>
    <n v="270103"/>
    <s v="Delitos Violentos"/>
    <s v="Femicidio Intimo"/>
    <x v="55"/>
    <x v="55"/>
    <s v="Femicidio Intimo"/>
    <n v="20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2"/>
    <n v="0"/>
    <n v="0"/>
    <n v="0"/>
    <n v="1"/>
    <n v="0"/>
    <n v="0"/>
    <n v="0"/>
    <n v="1"/>
    <n v="1"/>
    <n v="2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1"/>
    <n v="0"/>
    <n v="0"/>
    <n v="0"/>
    <n v="0"/>
    <n v="0"/>
    <n v="0"/>
    <n v="1"/>
    <n v="0"/>
    <n v="0"/>
    <n v="1"/>
    <n v="0"/>
    <n v="0"/>
    <n v="0"/>
    <n v="0"/>
    <n v="2"/>
    <n v="0"/>
  </r>
  <r>
    <n v="10"/>
    <s v="Los Lagos"/>
    <n v="270104001"/>
    <n v="270104"/>
    <s v="Delitos Contra el Estado Civil y la Familia"/>
    <s v="Maltrato Habitual (Violencia Intrafamiliar)"/>
    <x v="55"/>
    <x v="55"/>
    <s v="Maltrato Habitual (Violencia Intrafamiliar)"/>
    <n v="298"/>
    <n v="23"/>
    <n v="6"/>
    <n v="5"/>
    <n v="8"/>
    <n v="16"/>
    <n v="4"/>
    <n v="4"/>
    <n v="11"/>
    <n v="9"/>
    <n v="1"/>
    <n v="10"/>
    <n v="7"/>
    <n v="10"/>
    <n v="18"/>
    <n v="6"/>
    <n v="8"/>
    <n v="7"/>
    <n v="2"/>
    <n v="1"/>
    <n v="4"/>
    <n v="9"/>
    <n v="7"/>
    <n v="8"/>
    <n v="5"/>
    <n v="6"/>
    <n v="11"/>
    <n v="5"/>
    <n v="2"/>
    <n v="5"/>
    <n v="3"/>
    <n v="13"/>
    <n v="14"/>
    <n v="9"/>
    <n v="14"/>
    <n v="6"/>
    <n v="4"/>
    <n v="23"/>
    <n v="7"/>
    <n v="6"/>
    <n v="8"/>
    <n v="0"/>
    <n v="7"/>
    <n v="6"/>
    <n v="10"/>
    <n v="24"/>
    <n v="5"/>
    <n v="8"/>
    <n v="4"/>
    <n v="2"/>
    <n v="1"/>
    <n v="2"/>
    <n v="4"/>
    <n v="5"/>
    <n v="1"/>
    <n v="2"/>
    <n v="5"/>
    <n v="4"/>
    <n v="6"/>
    <n v="6"/>
    <n v="1"/>
    <n v="6"/>
    <n v="1"/>
    <n v="5"/>
    <n v="4"/>
    <n v="1"/>
    <n v="4"/>
    <n v="6"/>
    <n v="1"/>
    <n v="3"/>
    <n v="2"/>
    <n v="5"/>
    <n v="7"/>
    <n v="8"/>
    <n v="3"/>
    <n v="4"/>
    <n v="7"/>
    <n v="3"/>
    <n v="22"/>
    <n v="7"/>
    <n v="10"/>
    <n v="5"/>
    <n v="4"/>
    <n v="3"/>
    <n v="5"/>
  </r>
  <r>
    <n v="10"/>
    <s v="Los Lagos"/>
    <n v="270103003"/>
    <n v="270103"/>
    <s v="Delitos Violentos"/>
    <s v="Secuestro Con Violación"/>
    <x v="55"/>
    <x v="55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</r>
  <r>
    <n v="10"/>
    <s v="Los Lagos"/>
    <n v="270102017"/>
    <n v="270102"/>
    <s v="Delitos Sexuales"/>
    <s v="Violación Con Homicidio O Femicidio"/>
    <x v="55"/>
    <x v="55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2014"/>
    <n v="270102"/>
    <s v="Delitos Sexuales"/>
    <s v="Violación De Mayor De 14 Años"/>
    <x v="55"/>
    <x v="55"/>
    <s v="Violación De Mayor De 14 Años"/>
    <n v="476"/>
    <n v="2"/>
    <n v="3"/>
    <n v="1"/>
    <n v="3"/>
    <n v="0"/>
    <n v="0"/>
    <n v="2"/>
    <n v="4"/>
    <n v="0"/>
    <n v="0"/>
    <n v="0"/>
    <n v="1"/>
    <n v="1"/>
    <n v="5"/>
    <n v="5"/>
    <n v="1"/>
    <n v="1"/>
    <n v="1"/>
    <n v="3"/>
    <n v="2"/>
    <n v="0"/>
    <n v="3"/>
    <n v="1"/>
    <n v="2"/>
    <n v="1"/>
    <n v="1"/>
    <n v="3"/>
    <n v="0"/>
    <n v="1"/>
    <n v="1"/>
    <n v="4"/>
    <n v="1"/>
    <n v="2"/>
    <n v="0"/>
    <n v="1"/>
    <n v="1"/>
    <n v="0"/>
    <n v="1"/>
    <n v="0"/>
    <n v="2"/>
    <n v="0"/>
    <n v="0"/>
    <n v="3"/>
    <n v="0"/>
    <n v="0"/>
    <n v="1"/>
    <n v="1"/>
    <n v="2"/>
    <n v="4"/>
    <n v="0"/>
    <n v="4"/>
    <n v="4"/>
    <n v="1"/>
    <n v="1"/>
    <n v="3"/>
    <n v="3"/>
    <n v="2"/>
    <n v="1"/>
    <n v="1"/>
    <n v="2"/>
    <n v="1"/>
    <n v="0"/>
    <n v="4"/>
    <n v="2"/>
    <n v="1"/>
    <n v="1"/>
    <n v="2"/>
    <n v="2"/>
    <n v="1"/>
    <n v="3"/>
    <n v="1"/>
    <n v="2"/>
    <n v="5"/>
    <n v="1"/>
    <n v="3"/>
    <n v="3"/>
    <n v="2"/>
    <n v="2"/>
    <n v="1"/>
    <n v="3"/>
    <n v="2"/>
    <n v="1"/>
    <n v="2"/>
    <n v="4"/>
  </r>
  <r>
    <n v="10"/>
    <s v="Los Lagos"/>
    <n v="270102015"/>
    <n v="270102"/>
    <s v="Delitos Sexuales"/>
    <s v="Violación De Menor De 14 Años"/>
    <x v="55"/>
    <x v="55"/>
    <s v="Violación De Menor De 14 Años"/>
    <n v="477"/>
    <n v="2"/>
    <n v="3"/>
    <n v="2"/>
    <n v="1"/>
    <n v="1"/>
    <n v="2"/>
    <n v="1"/>
    <n v="4"/>
    <n v="3"/>
    <n v="3"/>
    <n v="1"/>
    <n v="0"/>
    <n v="2"/>
    <n v="2"/>
    <n v="1"/>
    <n v="0"/>
    <n v="3"/>
    <n v="0"/>
    <n v="1"/>
    <n v="3"/>
    <n v="1"/>
    <n v="1"/>
    <n v="2"/>
    <n v="5"/>
    <n v="0"/>
    <n v="1"/>
    <n v="1"/>
    <n v="1"/>
    <n v="2"/>
    <n v="1"/>
    <n v="3"/>
    <n v="2"/>
    <n v="2"/>
    <n v="4"/>
    <n v="1"/>
    <n v="0"/>
    <n v="1"/>
    <n v="3"/>
    <n v="3"/>
    <n v="1"/>
    <n v="5"/>
    <n v="2"/>
    <n v="2"/>
    <n v="4"/>
    <n v="1"/>
    <n v="3"/>
    <n v="5"/>
    <n v="2"/>
    <n v="5"/>
    <n v="3"/>
    <n v="5"/>
    <n v="1"/>
    <n v="4"/>
    <n v="3"/>
    <n v="3"/>
    <n v="2"/>
    <n v="5"/>
    <n v="2"/>
    <n v="4"/>
    <n v="6"/>
    <n v="5"/>
    <n v="3"/>
    <n v="1"/>
    <n v="1"/>
    <n v="3"/>
    <n v="1"/>
    <n v="1"/>
    <n v="2"/>
    <n v="4"/>
    <n v="10"/>
    <n v="5"/>
    <n v="5"/>
    <n v="2"/>
    <n v="1"/>
    <n v="5"/>
    <n v="6"/>
    <n v="2"/>
    <n v="2"/>
    <n v="3"/>
    <n v="8"/>
    <n v="3"/>
    <n v="4"/>
    <n v="3"/>
    <n v="6"/>
  </r>
  <r>
    <n v="10"/>
    <s v="Los Lagos"/>
    <n v="270105001"/>
    <n v="270105"/>
    <s v="Delitos Contra la Vida, Integridad o Dignidad Personal"/>
    <s v="Aborto Cometido Por Facultativo Por Causales No Reguladas"/>
    <x v="56"/>
    <x v="56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0"/>
    <s v="Los Lagos"/>
    <n v="270105003"/>
    <n v="270105"/>
    <s v="Delitos Contra la Vida, Integridad o Dignidad Personal"/>
    <s v="Aborto Sin Consentimiento"/>
    <x v="56"/>
    <x v="56"/>
    <s v="Aborto Sin Consentimiento"/>
    <n v="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2005"/>
    <n v="270102"/>
    <s v="Delitos Sexuales"/>
    <s v="Abuso Sexual Calificado c/Introduccion Objetos O Uso Animal"/>
    <x v="56"/>
    <x v="5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2006"/>
    <n v="270102"/>
    <s v="Delitos Sexuales"/>
    <s v="Abuso Sexual Con Contacto De Menor De 14 Años"/>
    <x v="56"/>
    <x v="56"/>
    <s v="Abuso Sexual Con Contacto De Menor De 14 Años"/>
    <n v="15"/>
    <n v="0"/>
    <n v="4"/>
    <n v="4"/>
    <n v="1"/>
    <n v="8"/>
    <n v="0"/>
    <n v="1"/>
    <n v="4"/>
    <n v="0"/>
    <n v="1"/>
    <n v="6"/>
    <n v="1"/>
    <n v="1"/>
    <n v="1"/>
    <n v="1"/>
    <n v="1"/>
    <n v="2"/>
    <n v="0"/>
    <n v="0"/>
    <n v="2"/>
    <n v="1"/>
    <n v="3"/>
    <n v="1"/>
    <n v="3"/>
    <n v="0"/>
    <n v="0"/>
    <n v="1"/>
    <n v="2"/>
    <n v="0"/>
    <n v="3"/>
    <n v="0"/>
    <n v="1"/>
    <n v="0"/>
    <n v="2"/>
    <n v="0"/>
    <n v="1"/>
    <n v="1"/>
    <n v="1"/>
    <n v="2"/>
    <n v="3"/>
    <n v="3"/>
    <n v="1"/>
    <n v="0"/>
    <n v="0"/>
    <n v="2"/>
    <n v="2"/>
    <n v="2"/>
    <n v="3"/>
    <n v="1"/>
    <n v="2"/>
    <n v="3"/>
    <n v="2"/>
    <n v="1"/>
    <n v="0"/>
    <n v="2"/>
    <n v="1"/>
    <n v="3"/>
    <n v="4"/>
    <n v="0"/>
    <n v="1"/>
    <n v="1"/>
    <n v="7"/>
    <n v="0"/>
    <n v="2"/>
    <n v="11"/>
    <n v="1"/>
    <n v="4"/>
    <n v="1"/>
    <n v="0"/>
    <n v="4"/>
    <n v="2"/>
    <n v="2"/>
    <n v="2"/>
    <n v="0"/>
    <n v="0"/>
    <n v="4"/>
    <n v="4"/>
    <n v="2"/>
    <n v="2"/>
    <n v="4"/>
    <n v="2"/>
    <n v="0"/>
    <n v="0"/>
    <n v="0"/>
  </r>
  <r>
    <n v="10"/>
    <s v="Los Lagos"/>
    <n v="270102007"/>
    <n v="270102"/>
    <s v="Delitos Sexuales"/>
    <s v="Abuso Sexual De 14 Años A Menor De 18 Años Con Circunstancia Estupro"/>
    <x v="56"/>
    <x v="56"/>
    <s v="Abuso Sexual De 14 Años A Menor De 18 Años Con Circunstancia Estupro"/>
    <n v="16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0"/>
    <n v="2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0"/>
  </r>
  <r>
    <n v="10"/>
    <s v="Los Lagos"/>
    <n v="270102008"/>
    <n v="270102"/>
    <s v="Delitos Sexuales"/>
    <s v="Abuso Sexual De Mayor De 14 (Con Circunstancias De Violación)"/>
    <x v="56"/>
    <x v="56"/>
    <s v="Abuso Sexual De Mayor De 14 (Con Circunstancias De Violación)"/>
    <n v="17"/>
    <n v="1"/>
    <n v="0"/>
    <n v="0"/>
    <n v="1"/>
    <n v="1"/>
    <n v="1"/>
    <n v="0"/>
    <n v="1"/>
    <n v="1"/>
    <n v="0"/>
    <n v="1"/>
    <n v="0"/>
    <n v="0"/>
    <n v="0"/>
    <n v="0"/>
    <n v="0"/>
    <n v="1"/>
    <n v="1"/>
    <n v="0"/>
    <n v="0"/>
    <n v="0"/>
    <n v="0"/>
    <n v="1"/>
    <n v="3"/>
    <n v="0"/>
    <n v="0"/>
    <n v="1"/>
    <n v="3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2"/>
    <n v="0"/>
    <n v="1"/>
    <n v="2"/>
    <n v="1"/>
    <n v="1"/>
    <n v="0"/>
    <n v="0"/>
    <n v="0"/>
    <n v="0"/>
    <n v="0"/>
    <n v="2"/>
    <n v="1"/>
    <n v="0"/>
    <n v="0"/>
    <n v="2"/>
    <n v="1"/>
    <n v="1"/>
    <n v="0"/>
    <n v="1"/>
    <n v="2"/>
    <n v="0"/>
    <n v="1"/>
    <n v="2"/>
    <n v="0"/>
    <n v="0"/>
    <n v="0"/>
    <n v="1"/>
    <n v="1"/>
    <n v="1"/>
    <n v="2"/>
    <n v="1"/>
    <n v="0"/>
    <n v="0"/>
    <n v="0"/>
  </r>
  <r>
    <n v="10"/>
    <s v="Los Lagos"/>
    <n v="270102010"/>
    <n v="270102"/>
    <s v="Delitos Sexuales"/>
    <s v="Abuso Sexual Sin Contacto"/>
    <x v="56"/>
    <x v="56"/>
    <s v="Abuso Sexual Sin Contacto"/>
    <n v="19"/>
    <n v="1"/>
    <n v="1"/>
    <n v="1"/>
    <n v="2"/>
    <n v="1"/>
    <n v="0"/>
    <n v="0"/>
    <n v="0"/>
    <n v="0"/>
    <n v="0"/>
    <n v="2"/>
    <n v="0"/>
    <n v="1"/>
    <n v="2"/>
    <n v="0"/>
    <n v="1"/>
    <n v="0"/>
    <n v="1"/>
    <n v="0"/>
    <n v="3"/>
    <n v="0"/>
    <n v="1"/>
    <n v="0"/>
    <n v="0"/>
    <n v="0"/>
    <n v="0"/>
    <n v="2"/>
    <n v="3"/>
    <n v="1"/>
    <n v="0"/>
    <n v="0"/>
    <n v="0"/>
    <n v="1"/>
    <n v="1"/>
    <n v="0"/>
    <n v="1"/>
    <n v="2"/>
    <n v="0"/>
    <n v="0"/>
    <n v="1"/>
    <n v="1"/>
    <n v="1"/>
    <n v="0"/>
    <n v="1"/>
    <n v="5"/>
    <n v="0"/>
    <n v="3"/>
    <n v="3"/>
    <n v="2"/>
    <n v="0"/>
    <n v="2"/>
    <n v="1"/>
    <n v="0"/>
    <n v="1"/>
    <n v="0"/>
    <n v="2"/>
    <n v="0"/>
    <n v="2"/>
    <n v="0"/>
    <n v="0"/>
    <n v="2"/>
    <n v="3"/>
    <n v="2"/>
    <n v="3"/>
    <n v="5"/>
    <n v="0"/>
    <n v="0"/>
    <n v="0"/>
    <n v="0"/>
    <n v="1"/>
    <n v="1"/>
    <n v="0"/>
    <n v="1"/>
    <n v="0"/>
    <n v="0"/>
    <n v="1"/>
    <n v="3"/>
    <n v="4"/>
    <n v="0"/>
    <n v="2"/>
    <n v="2"/>
    <n v="0"/>
    <n v="0"/>
    <n v="0"/>
  </r>
  <r>
    <n v="10"/>
    <s v="Los Lagos"/>
    <n v="270102001"/>
    <n v="270102"/>
    <s v="Delitos Sexuales"/>
    <s v="Estupro"/>
    <x v="56"/>
    <x v="56"/>
    <s v="Estupro"/>
    <n v="176"/>
    <n v="1"/>
    <n v="0"/>
    <n v="1"/>
    <n v="1"/>
    <n v="0"/>
    <n v="2"/>
    <n v="0"/>
    <n v="0"/>
    <n v="0"/>
    <n v="0"/>
    <n v="0"/>
    <n v="0"/>
    <n v="0"/>
    <n v="1"/>
    <n v="2"/>
    <n v="0"/>
    <n v="0"/>
    <n v="0"/>
    <n v="0"/>
    <n v="1"/>
    <n v="0"/>
    <n v="1"/>
    <n v="0"/>
    <n v="0"/>
    <n v="0"/>
    <n v="0"/>
    <n v="1"/>
    <n v="0"/>
    <n v="0"/>
    <n v="2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0"/>
    <n v="1"/>
    <n v="1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</r>
  <r>
    <n v="10"/>
    <s v="Los Lagos"/>
    <n v="270103002"/>
    <n v="270103"/>
    <s v="Delitos Violentos"/>
    <s v="Femicidio Intimo"/>
    <x v="56"/>
    <x v="56"/>
    <s v="Femicidio Intimo"/>
    <n v="20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4001"/>
    <n v="270104"/>
    <s v="Delitos Contra el Estado Civil y la Familia"/>
    <s v="Maltrato Habitual (Violencia Intrafamiliar)"/>
    <x v="56"/>
    <x v="56"/>
    <s v="Maltrato Habitual (Violencia Intrafamiliar)"/>
    <n v="298"/>
    <n v="16"/>
    <n v="5"/>
    <n v="4"/>
    <n v="13"/>
    <n v="4"/>
    <n v="6"/>
    <n v="8"/>
    <n v="4"/>
    <n v="2"/>
    <n v="7"/>
    <n v="31"/>
    <n v="5"/>
    <n v="4"/>
    <n v="1"/>
    <n v="5"/>
    <n v="2"/>
    <n v="11"/>
    <n v="10"/>
    <n v="1"/>
    <n v="10"/>
    <n v="7"/>
    <n v="6"/>
    <n v="2"/>
    <n v="7"/>
    <n v="6"/>
    <n v="2"/>
    <n v="4"/>
    <n v="2"/>
    <n v="23"/>
    <n v="11"/>
    <n v="6"/>
    <n v="2"/>
    <n v="5"/>
    <n v="3"/>
    <n v="2"/>
    <n v="3"/>
    <n v="20"/>
    <n v="4"/>
    <n v="3"/>
    <n v="1"/>
    <n v="15"/>
    <n v="11"/>
    <n v="12"/>
    <n v="15"/>
    <n v="15"/>
    <n v="2"/>
    <n v="3"/>
    <n v="22"/>
    <n v="1"/>
    <n v="8"/>
    <n v="2"/>
    <n v="2"/>
    <n v="9"/>
    <n v="11"/>
    <n v="13"/>
    <n v="7"/>
    <n v="9"/>
    <n v="10"/>
    <n v="6"/>
    <n v="1"/>
    <n v="11"/>
    <n v="8"/>
    <n v="1"/>
    <n v="7"/>
    <n v="2"/>
    <n v="13"/>
    <n v="8"/>
    <n v="28"/>
    <n v="8"/>
    <n v="7"/>
    <n v="9"/>
    <n v="2"/>
    <n v="8"/>
    <n v="0"/>
    <n v="0"/>
    <n v="3"/>
    <n v="17"/>
    <n v="8"/>
    <n v="12"/>
    <n v="14"/>
    <n v="21"/>
    <n v="0"/>
    <n v="0"/>
    <n v="0"/>
  </r>
  <r>
    <n v="10"/>
    <s v="Los Lagos"/>
    <n v="270103003"/>
    <n v="270103"/>
    <s v="Delitos Violentos"/>
    <s v="Secuestro Con Violación"/>
    <x v="56"/>
    <x v="56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10"/>
    <s v="Los Lagos"/>
    <n v="270102014"/>
    <n v="270102"/>
    <s v="Delitos Sexuales"/>
    <s v="Violación De Mayor De 14 Años"/>
    <x v="56"/>
    <x v="56"/>
    <s v="Violación De Mayor De 14 Años"/>
    <n v="476"/>
    <n v="1"/>
    <n v="0"/>
    <n v="0"/>
    <n v="0"/>
    <n v="1"/>
    <n v="1"/>
    <n v="2"/>
    <n v="1"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1"/>
    <n v="1"/>
    <n v="0"/>
    <n v="1"/>
    <n v="1"/>
    <n v="0"/>
    <n v="0"/>
    <n v="0"/>
    <n v="1"/>
    <n v="4"/>
    <n v="0"/>
    <n v="2"/>
    <n v="1"/>
    <n v="0"/>
    <n v="0"/>
    <n v="0"/>
    <n v="0"/>
    <n v="0"/>
    <n v="0"/>
    <n v="0"/>
    <n v="1"/>
    <n v="0"/>
    <n v="0"/>
    <n v="1"/>
    <n v="0"/>
    <n v="1"/>
    <n v="0"/>
    <n v="0"/>
    <n v="0"/>
  </r>
  <r>
    <n v="10"/>
    <s v="Los Lagos"/>
    <n v="270102015"/>
    <n v="270102"/>
    <s v="Delitos Sexuales"/>
    <s v="Violación De Menor De 14 Años"/>
    <x v="56"/>
    <x v="56"/>
    <s v="Violación De Menor De 14 Años"/>
    <n v="477"/>
    <n v="2"/>
    <n v="0"/>
    <n v="4"/>
    <n v="0"/>
    <n v="1"/>
    <n v="2"/>
    <n v="0"/>
    <n v="1"/>
    <n v="0"/>
    <n v="1"/>
    <n v="1"/>
    <n v="0"/>
    <n v="0"/>
    <n v="1"/>
    <n v="0"/>
    <n v="4"/>
    <n v="0"/>
    <n v="0"/>
    <n v="0"/>
    <n v="1"/>
    <n v="0"/>
    <n v="1"/>
    <n v="1"/>
    <n v="0"/>
    <n v="1"/>
    <n v="1"/>
    <n v="2"/>
    <n v="1"/>
    <n v="0"/>
    <n v="0"/>
    <n v="0"/>
    <n v="1"/>
    <n v="0"/>
    <n v="1"/>
    <n v="0"/>
    <n v="0"/>
    <n v="1"/>
    <n v="1"/>
    <n v="0"/>
    <n v="0"/>
    <n v="1"/>
    <n v="0"/>
    <n v="0"/>
    <n v="1"/>
    <n v="0"/>
    <n v="1"/>
    <n v="1"/>
    <n v="2"/>
    <n v="1"/>
    <n v="0"/>
    <n v="1"/>
    <n v="1"/>
    <n v="2"/>
    <n v="2"/>
    <n v="1"/>
    <n v="1"/>
    <n v="0"/>
    <n v="0"/>
    <n v="0"/>
    <n v="0"/>
    <n v="0"/>
    <n v="1"/>
    <n v="0"/>
    <n v="0"/>
    <n v="2"/>
    <n v="0"/>
    <n v="1"/>
    <n v="0"/>
    <n v="0"/>
    <n v="0"/>
    <n v="0"/>
    <n v="0"/>
    <n v="1"/>
    <n v="0"/>
    <n v="0"/>
    <n v="1"/>
    <n v="4"/>
    <n v="2"/>
    <n v="1"/>
    <n v="1"/>
    <n v="0"/>
    <n v="0"/>
    <n v="0"/>
    <n v="0"/>
  </r>
  <r>
    <n v="10"/>
    <s v="Los Lagos"/>
    <n v="270102006"/>
    <n v="270102"/>
    <s v="Delitos Sexuales"/>
    <s v="Abuso Sexual Con Contacto De Menor De 14 Años"/>
    <x v="57"/>
    <x v="57"/>
    <s v="Abuso Sexual Con Contacto De Menor De 14 Años"/>
    <n v="15"/>
    <n v="0"/>
    <n v="0"/>
    <n v="0"/>
    <n v="0"/>
    <n v="0"/>
    <n v="2"/>
    <n v="0"/>
    <n v="1"/>
    <n v="3"/>
    <n v="0"/>
    <n v="0"/>
    <n v="0"/>
    <n v="0"/>
    <n v="1"/>
    <n v="5"/>
    <n v="1"/>
    <n v="2"/>
    <n v="1"/>
    <n v="0"/>
    <n v="0"/>
    <n v="0"/>
    <n v="0"/>
    <n v="0"/>
    <n v="1"/>
    <n v="1"/>
    <n v="1"/>
    <n v="1"/>
    <n v="0"/>
    <n v="1"/>
    <n v="0"/>
    <n v="0"/>
    <n v="2"/>
    <n v="2"/>
    <n v="2"/>
    <n v="1"/>
    <n v="2"/>
    <n v="0"/>
    <n v="1"/>
    <n v="1"/>
    <n v="0"/>
    <n v="0"/>
    <n v="1"/>
    <n v="0"/>
    <n v="0"/>
    <n v="2"/>
    <n v="0"/>
    <n v="0"/>
    <n v="1"/>
    <n v="1"/>
    <n v="0"/>
    <n v="2"/>
    <n v="1"/>
    <n v="2"/>
    <n v="0"/>
    <n v="2"/>
    <n v="1"/>
    <n v="1"/>
    <n v="0"/>
    <n v="0"/>
    <n v="0"/>
    <n v="1"/>
    <n v="2"/>
    <n v="7"/>
    <n v="0"/>
    <n v="2"/>
    <n v="1"/>
    <n v="4"/>
    <n v="1"/>
    <n v="1"/>
    <n v="3"/>
    <n v="0"/>
    <n v="2"/>
    <n v="0"/>
    <n v="2"/>
    <n v="1"/>
    <n v="1"/>
    <n v="4"/>
    <n v="2"/>
    <n v="3"/>
    <n v="2"/>
    <n v="0"/>
    <n v="1"/>
    <n v="2"/>
    <n v="2"/>
  </r>
  <r>
    <n v="10"/>
    <s v="Los Lagos"/>
    <n v="270102007"/>
    <n v="270102"/>
    <s v="Delitos Sexuales"/>
    <s v="Abuso Sexual De 14 Años A Menor De 18 Años Con Circunstancia Estupro"/>
    <x v="57"/>
    <x v="57"/>
    <s v="Abuso Sexual De 14 Años A Menor De 18 Años Con Circunstancia Estupro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n v="10"/>
    <s v="Los Lagos"/>
    <n v="270102008"/>
    <n v="270102"/>
    <s v="Delitos Sexuales"/>
    <s v="Abuso Sexual De Mayor De 14 (Con Circunstancias De Violación)"/>
    <x v="57"/>
    <x v="57"/>
    <s v="Abuso Sexual De Mayor De 14 (Con Circunstancias De Violación)"/>
    <n v="17"/>
    <n v="0"/>
    <n v="0"/>
    <n v="1"/>
    <n v="0"/>
    <n v="0"/>
    <n v="1"/>
    <n v="0"/>
    <n v="1"/>
    <n v="1"/>
    <n v="0"/>
    <n v="0"/>
    <n v="0"/>
    <n v="1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1"/>
    <n v="1"/>
    <n v="1"/>
    <n v="1"/>
    <n v="0"/>
    <n v="1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2"/>
    <n v="0"/>
    <n v="0"/>
    <n v="0"/>
    <n v="0"/>
    <n v="1"/>
    <n v="1"/>
    <n v="0"/>
    <n v="1"/>
    <n v="1"/>
    <n v="1"/>
    <n v="0"/>
    <n v="0"/>
  </r>
  <r>
    <n v="10"/>
    <s v="Los Lagos"/>
    <n v="270102009"/>
    <n v="270102"/>
    <s v="Delitos Sexuales"/>
    <s v="Abuso Sexual Mayor 14 /Sorpresa Sin Consentimiento"/>
    <x v="57"/>
    <x v="57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n v="270102010"/>
    <n v="270102"/>
    <s v="Delitos Sexuales"/>
    <s v="Abuso Sexual Sin Contacto"/>
    <x v="57"/>
    <x v="57"/>
    <s v="Abuso Sexual Sin Contacto"/>
    <n v="19"/>
    <n v="0"/>
    <n v="0"/>
    <n v="0"/>
    <n v="0"/>
    <n v="0"/>
    <n v="2"/>
    <n v="1"/>
    <n v="1"/>
    <n v="0"/>
    <n v="0"/>
    <n v="0"/>
    <n v="0"/>
    <n v="0"/>
    <n v="0"/>
    <n v="1"/>
    <n v="1"/>
    <n v="2"/>
    <n v="0"/>
    <n v="0"/>
    <n v="1"/>
    <n v="0"/>
    <n v="2"/>
    <n v="0"/>
    <n v="0"/>
    <n v="0"/>
    <n v="0"/>
    <n v="0"/>
    <n v="0"/>
    <n v="2"/>
    <n v="1"/>
    <n v="0"/>
    <n v="3"/>
    <n v="1"/>
    <n v="3"/>
    <n v="1"/>
    <n v="2"/>
    <n v="0"/>
    <n v="0"/>
    <n v="1"/>
    <n v="0"/>
    <n v="0"/>
    <n v="1"/>
    <n v="1"/>
    <n v="1"/>
    <n v="1"/>
    <n v="0"/>
    <n v="1"/>
    <n v="1"/>
    <n v="1"/>
    <n v="0"/>
    <n v="1"/>
    <n v="0"/>
    <n v="0"/>
    <n v="2"/>
    <n v="2"/>
    <n v="0"/>
    <n v="1"/>
    <n v="0"/>
    <n v="0"/>
    <n v="0"/>
    <n v="0"/>
    <n v="1"/>
    <n v="5"/>
    <n v="1"/>
    <n v="1"/>
    <n v="1"/>
    <n v="2"/>
    <n v="3"/>
    <n v="0"/>
    <n v="0"/>
    <n v="1"/>
    <n v="0"/>
    <n v="0"/>
    <n v="1"/>
    <n v="1"/>
    <n v="0"/>
    <n v="1"/>
    <n v="1"/>
    <n v="0"/>
    <n v="1"/>
    <n v="0"/>
    <n v="1"/>
    <n v="2"/>
    <n v="0"/>
  </r>
  <r>
    <n v="10"/>
    <s v="Los Lagos"/>
    <n v="270102016"/>
    <n v="270102"/>
    <s v="Delitos Sexuales"/>
    <s v="Acoso Sexual Lugares Públicos /Libre Acceso Público"/>
    <x v="57"/>
    <x v="5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0"/>
    <s v="Los Lagos"/>
    <n v="270102001"/>
    <n v="270102"/>
    <s v="Delitos Sexuales"/>
    <s v="Estupro"/>
    <x v="57"/>
    <x v="57"/>
    <s v="Estupro"/>
    <n v="176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</r>
  <r>
    <n v="10"/>
    <s v="Los Lagos"/>
    <n v="270103002"/>
    <n v="270103"/>
    <s v="Delitos Violentos"/>
    <s v="Femicidio Intimo"/>
    <x v="57"/>
    <x v="57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4001"/>
    <n v="270104"/>
    <s v="Delitos Contra el Estado Civil y la Familia"/>
    <s v="Maltrato Habitual (Violencia Intrafamiliar)"/>
    <x v="57"/>
    <x v="57"/>
    <s v="Maltrato Habitual (Violencia Intrafamiliar)"/>
    <n v="298"/>
    <n v="0"/>
    <n v="0"/>
    <n v="0"/>
    <n v="0"/>
    <n v="0"/>
    <n v="1"/>
    <n v="0"/>
    <n v="1"/>
    <n v="0"/>
    <n v="0"/>
    <n v="1"/>
    <n v="1"/>
    <n v="0"/>
    <n v="1"/>
    <n v="0"/>
    <n v="0"/>
    <n v="0"/>
    <n v="0"/>
    <n v="0"/>
    <n v="1"/>
    <n v="1"/>
    <n v="2"/>
    <n v="0"/>
    <n v="0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1"/>
    <n v="0"/>
    <n v="3"/>
    <n v="1"/>
    <n v="0"/>
    <n v="2"/>
    <n v="1"/>
    <n v="0"/>
  </r>
  <r>
    <n v="10"/>
    <s v="Los Lagos"/>
    <n v="270103004"/>
    <n v="270103"/>
    <s v="Delitos Violentos"/>
    <s v="Secuestro Con Homicidio, Violación O Lesiones"/>
    <x v="57"/>
    <x v="57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n v="270102014"/>
    <n v="270102"/>
    <s v="Delitos Sexuales"/>
    <s v="Violación De Mayor De 14 Años"/>
    <x v="57"/>
    <x v="57"/>
    <s v="Violación De Mayor De 14 Años"/>
    <n v="476"/>
    <n v="1"/>
    <n v="0"/>
    <n v="0"/>
    <n v="0"/>
    <n v="0"/>
    <n v="1"/>
    <n v="0"/>
    <n v="0"/>
    <n v="3"/>
    <n v="0"/>
    <n v="1"/>
    <n v="1"/>
    <n v="0"/>
    <n v="2"/>
    <n v="0"/>
    <n v="2"/>
    <n v="1"/>
    <n v="0"/>
    <n v="0"/>
    <n v="1"/>
    <n v="0"/>
    <n v="1"/>
    <n v="0"/>
    <n v="2"/>
    <n v="0"/>
    <n v="0"/>
    <n v="1"/>
    <n v="0"/>
    <n v="1"/>
    <n v="0"/>
    <n v="3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0"/>
    <n v="0"/>
    <n v="0"/>
    <n v="1"/>
    <n v="1"/>
    <n v="3"/>
    <n v="0"/>
    <n v="0"/>
    <n v="0"/>
    <n v="2"/>
    <n v="0"/>
    <n v="0"/>
    <n v="1"/>
    <n v="0"/>
    <n v="2"/>
    <n v="0"/>
    <n v="0"/>
  </r>
  <r>
    <n v="10"/>
    <s v="Los Lagos"/>
    <n v="270102015"/>
    <n v="270102"/>
    <s v="Delitos Sexuales"/>
    <s v="Violación De Menor De 14 Años"/>
    <x v="57"/>
    <x v="57"/>
    <s v="Violación De Menor De 14 Años"/>
    <n v="477"/>
    <n v="0"/>
    <n v="0"/>
    <n v="0"/>
    <n v="0"/>
    <n v="0"/>
    <n v="1"/>
    <n v="1"/>
    <n v="0"/>
    <n v="2"/>
    <n v="0"/>
    <n v="1"/>
    <n v="0"/>
    <n v="0"/>
    <n v="1"/>
    <n v="1"/>
    <n v="1"/>
    <n v="0"/>
    <n v="0"/>
    <n v="1"/>
    <n v="1"/>
    <n v="0"/>
    <n v="0"/>
    <n v="0"/>
    <n v="0"/>
    <n v="1"/>
    <n v="0"/>
    <n v="0"/>
    <n v="0"/>
    <n v="1"/>
    <n v="0"/>
    <n v="0"/>
    <n v="2"/>
    <n v="0"/>
    <n v="0"/>
    <n v="1"/>
    <n v="0"/>
    <n v="0"/>
    <n v="1"/>
    <n v="1"/>
    <n v="1"/>
    <n v="0"/>
    <n v="1"/>
    <n v="0"/>
    <n v="0"/>
    <n v="1"/>
    <n v="0"/>
    <n v="2"/>
    <n v="0"/>
    <n v="1"/>
    <n v="0"/>
    <n v="0"/>
    <n v="0"/>
    <n v="0"/>
    <n v="1"/>
    <n v="0"/>
    <n v="1"/>
    <n v="3"/>
    <n v="0"/>
    <n v="0"/>
    <n v="1"/>
    <n v="0"/>
    <n v="0"/>
    <n v="0"/>
    <n v="1"/>
    <n v="1"/>
    <n v="0"/>
    <n v="2"/>
    <n v="2"/>
    <n v="1"/>
    <n v="0"/>
    <n v="0"/>
    <n v="0"/>
    <n v="2"/>
    <n v="0"/>
    <n v="0"/>
    <n v="0"/>
    <n v="0"/>
    <n v="2"/>
    <n v="1"/>
    <n v="1"/>
    <n v="1"/>
    <n v="0"/>
    <n v="0"/>
    <n v="0"/>
  </r>
  <r>
    <n v="11"/>
    <s v="Aysén"/>
    <n v="270105003"/>
    <n v="270105"/>
    <s v="Delitos Contra la Vida, Integridad o Dignidad Personal"/>
    <s v="Aborto Sin Consentimiento"/>
    <x v="58"/>
    <x v="58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"/>
    <s v="Aysén"/>
    <n v="270102005"/>
    <n v="270102"/>
    <s v="Delitos Sexuales"/>
    <s v="Abuso Sexual Calificado c/Introduccion Objetos O Uso Animal"/>
    <x v="58"/>
    <x v="58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1"/>
    <s v="Aysén"/>
    <n v="270102006"/>
    <n v="270102"/>
    <s v="Delitos Sexuales"/>
    <s v="Abuso Sexual Con Contacto De Menor De 14 Años"/>
    <x v="58"/>
    <x v="58"/>
    <s v="Abuso Sexual Con Contacto De Menor De 14 Años"/>
    <n v="15"/>
    <n v="1"/>
    <n v="0"/>
    <n v="3"/>
    <n v="3"/>
    <n v="1"/>
    <n v="0"/>
    <n v="2"/>
    <n v="0"/>
    <n v="1"/>
    <n v="0"/>
    <n v="1"/>
    <n v="2"/>
    <n v="1"/>
    <n v="1"/>
    <n v="3"/>
    <n v="1"/>
    <n v="4"/>
    <n v="0"/>
    <n v="2"/>
    <n v="2"/>
    <n v="0"/>
    <n v="2"/>
    <n v="2"/>
    <n v="0"/>
    <n v="0"/>
    <n v="1"/>
    <n v="4"/>
    <n v="1"/>
    <n v="1"/>
    <n v="4"/>
    <n v="2"/>
    <n v="0"/>
    <n v="0"/>
    <n v="0"/>
    <n v="2"/>
    <n v="2"/>
    <n v="1"/>
    <n v="1"/>
    <n v="2"/>
    <n v="0"/>
    <n v="2"/>
    <n v="0"/>
    <n v="3"/>
    <n v="1"/>
    <n v="1"/>
    <n v="3"/>
    <n v="0"/>
    <n v="1"/>
    <n v="0"/>
    <n v="3"/>
    <n v="6"/>
    <n v="1"/>
    <n v="2"/>
    <n v="0"/>
    <n v="1"/>
    <n v="1"/>
    <n v="3"/>
    <n v="4"/>
    <n v="0"/>
    <n v="2"/>
    <n v="2"/>
    <n v="3"/>
    <n v="7"/>
    <n v="0"/>
    <n v="4"/>
    <n v="0"/>
    <n v="4"/>
    <n v="2"/>
    <n v="0"/>
    <n v="1"/>
    <n v="0"/>
    <n v="3"/>
    <n v="2"/>
    <n v="1"/>
    <n v="0"/>
    <n v="1"/>
    <n v="0"/>
    <n v="4"/>
    <n v="3"/>
    <n v="2"/>
    <n v="4"/>
    <n v="3"/>
    <n v="1"/>
    <n v="1"/>
  </r>
  <r>
    <n v="11"/>
    <s v="Aysén"/>
    <n v="270102007"/>
    <n v="270102"/>
    <s v="Delitos Sexuales"/>
    <s v="Abuso Sexual De 14 Años A Menor De 18 Años Con Circunstancia Estupro"/>
    <x v="58"/>
    <x v="5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1"/>
    <n v="0"/>
    <n v="1"/>
    <n v="0"/>
    <n v="0"/>
    <n v="0"/>
    <n v="1"/>
    <n v="1"/>
    <n v="0"/>
    <n v="1"/>
    <n v="1"/>
    <n v="1"/>
    <n v="4"/>
    <n v="0"/>
    <n v="0"/>
    <n v="0"/>
    <n v="0"/>
    <n v="1"/>
    <n v="0"/>
    <n v="2"/>
    <n v="1"/>
    <n v="0"/>
  </r>
  <r>
    <n v="11"/>
    <s v="Aysén"/>
    <n v="270102008"/>
    <n v="270102"/>
    <s v="Delitos Sexuales"/>
    <s v="Abuso Sexual De Mayor De 14 (Con Circunstancias De Violación)"/>
    <x v="58"/>
    <x v="58"/>
    <s v="Abuso Sexual De Mayor De 14 (Con Circunstancias De Violación)"/>
    <n v="17"/>
    <n v="0"/>
    <n v="0"/>
    <n v="0"/>
    <n v="0"/>
    <n v="1"/>
    <n v="0"/>
    <n v="1"/>
    <n v="0"/>
    <n v="0"/>
    <n v="0"/>
    <n v="1"/>
    <n v="0"/>
    <n v="0"/>
    <n v="2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1"/>
    <n v="0"/>
    <n v="0"/>
    <n v="0"/>
    <n v="2"/>
    <n v="1"/>
    <n v="0"/>
    <n v="1"/>
    <n v="1"/>
    <n v="1"/>
    <n v="1"/>
    <n v="0"/>
    <n v="0"/>
    <n v="0"/>
    <n v="0"/>
    <n v="1"/>
    <n v="0"/>
    <n v="1"/>
    <n v="1"/>
    <n v="0"/>
    <n v="0"/>
    <n v="0"/>
    <n v="0"/>
    <n v="0"/>
    <n v="2"/>
    <n v="3"/>
    <n v="0"/>
    <n v="1"/>
    <n v="0"/>
    <n v="0"/>
    <n v="0"/>
    <n v="2"/>
    <n v="0"/>
    <n v="0"/>
  </r>
  <r>
    <n v="11"/>
    <s v="Aysén"/>
    <n v="270102009"/>
    <n v="270102"/>
    <s v="Delitos Sexuales"/>
    <s v="Abuso Sexual Mayor 14 /Sorpresa Sin Consentimiento"/>
    <x v="58"/>
    <x v="5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1"/>
    <s v="Aysén"/>
    <n v="270102010"/>
    <n v="270102"/>
    <s v="Delitos Sexuales"/>
    <s v="Abuso Sexual Sin Contacto"/>
    <x v="58"/>
    <x v="58"/>
    <s v="Abuso Sexual Sin Contacto"/>
    <n v="19"/>
    <n v="1"/>
    <n v="0"/>
    <n v="2"/>
    <n v="0"/>
    <n v="0"/>
    <n v="0"/>
    <n v="0"/>
    <n v="0"/>
    <n v="1"/>
    <n v="2"/>
    <n v="1"/>
    <n v="3"/>
    <n v="0"/>
    <n v="0"/>
    <n v="3"/>
    <n v="0"/>
    <n v="3"/>
    <n v="1"/>
    <n v="1"/>
    <n v="0"/>
    <n v="0"/>
    <n v="0"/>
    <n v="0"/>
    <n v="0"/>
    <n v="1"/>
    <n v="1"/>
    <n v="1"/>
    <n v="0"/>
    <n v="1"/>
    <n v="3"/>
    <n v="1"/>
    <n v="2"/>
    <n v="0"/>
    <n v="2"/>
    <n v="3"/>
    <n v="3"/>
    <n v="0"/>
    <n v="0"/>
    <n v="1"/>
    <n v="0"/>
    <n v="1"/>
    <n v="2"/>
    <n v="2"/>
    <n v="0"/>
    <n v="0"/>
    <n v="1"/>
    <n v="1"/>
    <n v="0"/>
    <n v="1"/>
    <n v="1"/>
    <n v="1"/>
    <n v="1"/>
    <n v="2"/>
    <n v="0"/>
    <n v="0"/>
    <n v="0"/>
    <n v="3"/>
    <n v="1"/>
    <n v="0"/>
    <n v="0"/>
    <n v="0"/>
    <n v="0"/>
    <n v="2"/>
    <n v="0"/>
    <n v="0"/>
    <n v="0"/>
    <n v="2"/>
    <n v="0"/>
    <n v="1"/>
    <n v="3"/>
    <n v="3"/>
    <n v="1"/>
    <n v="0"/>
    <n v="3"/>
    <n v="0"/>
    <n v="1"/>
    <n v="0"/>
    <n v="2"/>
    <n v="0"/>
    <n v="1"/>
    <n v="1"/>
    <n v="3"/>
    <n v="0"/>
    <n v="0"/>
  </r>
  <r>
    <n v="11"/>
    <s v="Aysén"/>
    <n v="270102016"/>
    <n v="270102"/>
    <s v="Delitos Sexuales"/>
    <s v="Acoso Sexual Lugares Públicos /Libre Acceso Público"/>
    <x v="58"/>
    <x v="58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1"/>
    <s v="Aysén"/>
    <n v="270102001"/>
    <n v="270102"/>
    <s v="Delitos Sexuales"/>
    <s v="Estupro"/>
    <x v="58"/>
    <x v="58"/>
    <s v="Estupro"/>
    <n v="176"/>
    <n v="0"/>
    <n v="0"/>
    <n v="0"/>
    <n v="0"/>
    <n v="1"/>
    <n v="1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1"/>
    <n v="3"/>
    <n v="0"/>
    <n v="1"/>
    <n v="2"/>
    <n v="1"/>
    <n v="1"/>
    <n v="0"/>
    <n v="0"/>
    <n v="1"/>
    <n v="0"/>
    <n v="0"/>
    <n v="0"/>
    <n v="0"/>
    <n v="0"/>
    <n v="0"/>
    <n v="0"/>
    <n v="1"/>
    <n v="2"/>
    <n v="0"/>
    <n v="1"/>
    <n v="1"/>
    <n v="0"/>
    <n v="1"/>
    <n v="0"/>
    <n v="0"/>
    <n v="0"/>
    <n v="0"/>
    <n v="0"/>
    <n v="0"/>
    <n v="0"/>
    <n v="1"/>
    <n v="0"/>
    <n v="1"/>
    <n v="1"/>
    <n v="0"/>
    <n v="0"/>
    <n v="0"/>
    <n v="2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1"/>
    <n v="0"/>
    <n v="1"/>
  </r>
  <r>
    <n v="11"/>
    <s v="Aysén"/>
    <n v="270103002"/>
    <n v="270103"/>
    <s v="Delitos Violentos"/>
    <s v="Femicidio Intimo"/>
    <x v="58"/>
    <x v="58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n v="11"/>
    <s v="Aysén"/>
    <n v="270104001"/>
    <n v="270104"/>
    <s v="Delitos Contra el Estado Civil y la Familia"/>
    <s v="Maltrato Habitual (Violencia Intrafamiliar)"/>
    <x v="58"/>
    <x v="58"/>
    <s v="Maltrato Habitual (Violencia Intrafamiliar)"/>
    <n v="298"/>
    <n v="0"/>
    <n v="3"/>
    <n v="4"/>
    <n v="0"/>
    <n v="0"/>
    <n v="1"/>
    <n v="0"/>
    <n v="1"/>
    <n v="9"/>
    <n v="3"/>
    <n v="1"/>
    <n v="0"/>
    <n v="1"/>
    <n v="0"/>
    <n v="3"/>
    <n v="1"/>
    <n v="0"/>
    <n v="3"/>
    <n v="4"/>
    <n v="5"/>
    <n v="1"/>
    <n v="2"/>
    <n v="3"/>
    <n v="2"/>
    <n v="2"/>
    <n v="4"/>
    <n v="3"/>
    <n v="1"/>
    <n v="1"/>
    <n v="4"/>
    <n v="5"/>
    <n v="4"/>
    <n v="4"/>
    <n v="2"/>
    <n v="5"/>
    <n v="3"/>
    <n v="1"/>
    <n v="1"/>
    <n v="4"/>
    <n v="2"/>
    <n v="3"/>
    <n v="2"/>
    <n v="1"/>
    <n v="1"/>
    <n v="2"/>
    <n v="0"/>
    <n v="2"/>
    <n v="1"/>
    <n v="1"/>
    <n v="3"/>
    <n v="2"/>
    <n v="0"/>
    <n v="2"/>
    <n v="1"/>
    <n v="1"/>
    <n v="2"/>
    <n v="1"/>
    <n v="3"/>
    <n v="3"/>
    <n v="0"/>
    <n v="5"/>
    <n v="0"/>
    <n v="0"/>
    <n v="0"/>
    <n v="1"/>
    <n v="0"/>
    <n v="3"/>
    <n v="0"/>
    <n v="2"/>
    <n v="0"/>
    <n v="2"/>
    <n v="0"/>
    <n v="0"/>
    <n v="2"/>
    <n v="2"/>
    <n v="0"/>
    <n v="2"/>
    <n v="1"/>
    <n v="0"/>
    <n v="0"/>
    <n v="2"/>
    <n v="0"/>
    <n v="3"/>
    <n v="1"/>
  </r>
  <r>
    <n v="11"/>
    <s v="Aysén"/>
    <n v="270102014"/>
    <n v="270102"/>
    <s v="Delitos Sexuales"/>
    <s v="Violación De Mayor De 14 Años"/>
    <x v="58"/>
    <x v="58"/>
    <s v="Violación De Mayor De 14 Años"/>
    <n v="476"/>
    <n v="0"/>
    <n v="0"/>
    <n v="1"/>
    <n v="1"/>
    <n v="1"/>
    <n v="0"/>
    <n v="0"/>
    <n v="2"/>
    <n v="0"/>
    <n v="1"/>
    <n v="0"/>
    <n v="0"/>
    <n v="0"/>
    <n v="2"/>
    <n v="1"/>
    <n v="0"/>
    <n v="1"/>
    <n v="0"/>
    <n v="0"/>
    <n v="1"/>
    <n v="0"/>
    <n v="1"/>
    <n v="0"/>
    <n v="1"/>
    <n v="2"/>
    <n v="0"/>
    <n v="0"/>
    <n v="0"/>
    <n v="1"/>
    <n v="0"/>
    <n v="0"/>
    <n v="1"/>
    <n v="0"/>
    <n v="2"/>
    <n v="1"/>
    <n v="1"/>
    <n v="1"/>
    <n v="0"/>
    <n v="0"/>
    <n v="0"/>
    <n v="1"/>
    <n v="0"/>
    <n v="0"/>
    <n v="0"/>
    <n v="0"/>
    <n v="0"/>
    <n v="0"/>
    <n v="0"/>
    <n v="0"/>
    <n v="0"/>
    <n v="2"/>
    <n v="1"/>
    <n v="0"/>
    <n v="0"/>
    <n v="3"/>
    <n v="0"/>
    <n v="0"/>
    <n v="1"/>
    <n v="0"/>
    <n v="0"/>
    <n v="4"/>
    <n v="0"/>
    <n v="0"/>
    <n v="0"/>
    <n v="0"/>
    <n v="1"/>
    <n v="0"/>
    <n v="1"/>
    <n v="0"/>
    <n v="1"/>
    <n v="0"/>
    <n v="0"/>
    <n v="0"/>
    <n v="1"/>
    <n v="1"/>
    <n v="0"/>
    <n v="0"/>
    <n v="1"/>
    <n v="3"/>
    <n v="1"/>
    <n v="0"/>
    <n v="3"/>
    <n v="1"/>
    <n v="1"/>
  </r>
  <r>
    <n v="11"/>
    <s v="Aysén"/>
    <n v="270102015"/>
    <n v="270102"/>
    <s v="Delitos Sexuales"/>
    <s v="Violación De Menor De 14 Años"/>
    <x v="58"/>
    <x v="58"/>
    <s v="Violación De Menor De 14 Años"/>
    <n v="477"/>
    <n v="0"/>
    <n v="0"/>
    <n v="2"/>
    <n v="4"/>
    <n v="0"/>
    <n v="0"/>
    <n v="0"/>
    <n v="1"/>
    <n v="0"/>
    <n v="0"/>
    <n v="1"/>
    <n v="1"/>
    <n v="0"/>
    <n v="2"/>
    <n v="2"/>
    <n v="0"/>
    <n v="0"/>
    <n v="0"/>
    <n v="0"/>
    <n v="2"/>
    <n v="0"/>
    <n v="0"/>
    <n v="0"/>
    <n v="0"/>
    <n v="1"/>
    <n v="1"/>
    <n v="0"/>
    <n v="0"/>
    <n v="0"/>
    <n v="2"/>
    <n v="4"/>
    <n v="2"/>
    <n v="1"/>
    <n v="1"/>
    <n v="1"/>
    <n v="0"/>
    <n v="0"/>
    <n v="0"/>
    <n v="0"/>
    <n v="0"/>
    <n v="0"/>
    <n v="2"/>
    <n v="2"/>
    <n v="1"/>
    <n v="1"/>
    <n v="2"/>
    <n v="1"/>
    <n v="0"/>
    <n v="0"/>
    <n v="0"/>
    <n v="2"/>
    <n v="1"/>
    <n v="2"/>
    <n v="0"/>
    <n v="0"/>
    <n v="1"/>
    <n v="0"/>
    <n v="0"/>
    <n v="0"/>
    <n v="3"/>
    <n v="1"/>
    <n v="1"/>
    <n v="0"/>
    <n v="1"/>
    <n v="1"/>
    <n v="0"/>
    <n v="2"/>
    <n v="1"/>
    <n v="0"/>
    <n v="0"/>
    <n v="1"/>
    <n v="1"/>
    <n v="0"/>
    <n v="1"/>
    <n v="1"/>
    <n v="2"/>
    <n v="0"/>
    <n v="1"/>
    <n v="0"/>
    <n v="0"/>
    <n v="1"/>
    <n v="0"/>
    <n v="0"/>
    <n v="0"/>
  </r>
  <r>
    <n v="12"/>
    <s v="Magallanes y Antártica Chilena"/>
    <n v="270105002"/>
    <n v="270105"/>
    <s v="Delitos Contra la Vida, Integridad o Dignidad Personal"/>
    <s v="Aborto Consentido Causales No Reguladas"/>
    <x v="59"/>
    <x v="59"/>
    <s v="Aborto Consentido Causales No Reguladas"/>
    <n v="8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s v="Magallanes y Antártica Chilena"/>
    <n v="270105003"/>
    <n v="270105"/>
    <s v="Delitos Contra la Vida, Integridad o Dignidad Personal"/>
    <s v="Aborto Sin Consentimiento"/>
    <x v="59"/>
    <x v="59"/>
    <s v="Aborto Sin Consentimiento"/>
    <n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2"/>
    <s v="Magallanes y Antártica Chilena"/>
    <n v="270102005"/>
    <n v="270102"/>
    <s v="Delitos Sexuales"/>
    <s v="Abuso Sexual Calificado c/Introduccion Objetos O Uso Animal"/>
    <x v="59"/>
    <x v="59"/>
    <s v="Abuso Sexual Calificado c/Introduccion Objetos O Uso Animal"/>
    <n v="1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2"/>
    <s v="Magallanes y Antártica Chilena"/>
    <n v="270102006"/>
    <n v="270102"/>
    <s v="Delitos Sexuales"/>
    <s v="Abuso Sexual Con Contacto De Menor De 14 Años"/>
    <x v="59"/>
    <x v="59"/>
    <s v="Abuso Sexual Con Contacto De Menor De 14 Años"/>
    <n v="15"/>
    <n v="2"/>
    <n v="6"/>
    <n v="2"/>
    <n v="5"/>
    <n v="2"/>
    <n v="3"/>
    <n v="1"/>
    <n v="2"/>
    <n v="4"/>
    <n v="4"/>
    <n v="0"/>
    <n v="1"/>
    <n v="2"/>
    <n v="5"/>
    <n v="5"/>
    <n v="3"/>
    <n v="1"/>
    <n v="2"/>
    <n v="3"/>
    <n v="1"/>
    <n v="1"/>
    <n v="3"/>
    <n v="5"/>
    <n v="2"/>
    <n v="4"/>
    <n v="3"/>
    <n v="4"/>
    <n v="3"/>
    <n v="4"/>
    <n v="3"/>
    <n v="1"/>
    <n v="3"/>
    <n v="3"/>
    <n v="1"/>
    <n v="1"/>
    <n v="1"/>
    <n v="0"/>
    <n v="4"/>
    <n v="1"/>
    <n v="1"/>
    <n v="1"/>
    <n v="3"/>
    <n v="3"/>
    <n v="1"/>
    <n v="3"/>
    <n v="4"/>
    <n v="1"/>
    <n v="5"/>
    <n v="3"/>
    <n v="4"/>
    <n v="2"/>
    <n v="2"/>
    <n v="1"/>
    <n v="5"/>
    <n v="1"/>
    <n v="6"/>
    <n v="3"/>
    <n v="2"/>
    <n v="3"/>
    <n v="4"/>
    <n v="3"/>
    <n v="5"/>
    <n v="4"/>
    <n v="2"/>
    <n v="1"/>
    <n v="1"/>
    <n v="3"/>
    <n v="1"/>
    <n v="2"/>
    <n v="4"/>
    <n v="3"/>
    <n v="3"/>
    <n v="6"/>
    <n v="3"/>
    <n v="8"/>
    <n v="2"/>
    <n v="3"/>
    <n v="2"/>
    <n v="3"/>
    <n v="1"/>
    <n v="2"/>
    <n v="7"/>
    <n v="6"/>
    <n v="2"/>
  </r>
  <r>
    <n v="12"/>
    <s v="Magallanes y Antártica Chilena"/>
    <n v="270102007"/>
    <n v="270102"/>
    <s v="Delitos Sexuales"/>
    <s v="Abuso Sexual De 14 Años A Menor De 18 Años Con Circunstancia Estupro"/>
    <x v="59"/>
    <x v="59"/>
    <s v="Abuso Sexual De 14 Años A Menor De 18 Años Con Circunstancia Estupro"/>
    <n v="16"/>
    <n v="0"/>
    <n v="0"/>
    <n v="1"/>
    <n v="1"/>
    <n v="1"/>
    <n v="2"/>
    <n v="1"/>
    <n v="0"/>
    <n v="1"/>
    <n v="1"/>
    <n v="0"/>
    <n v="2"/>
    <n v="0"/>
    <n v="0"/>
    <n v="0"/>
    <n v="0"/>
    <n v="1"/>
    <n v="0"/>
    <n v="1"/>
    <n v="0"/>
    <n v="0"/>
    <n v="0"/>
    <n v="1"/>
    <n v="0"/>
    <n v="0"/>
    <n v="1"/>
    <n v="1"/>
    <n v="0"/>
    <n v="0"/>
    <n v="1"/>
    <n v="0"/>
    <n v="0"/>
    <n v="0"/>
    <n v="3"/>
    <n v="2"/>
    <n v="0"/>
    <n v="0"/>
    <n v="1"/>
    <n v="1"/>
    <n v="0"/>
    <n v="0"/>
    <n v="0"/>
    <n v="0"/>
    <n v="0"/>
    <n v="0"/>
    <n v="0"/>
    <n v="1"/>
    <n v="1"/>
    <n v="0"/>
    <n v="2"/>
    <n v="1"/>
    <n v="1"/>
    <n v="0"/>
    <n v="0"/>
    <n v="0"/>
    <n v="0"/>
    <n v="0"/>
    <n v="0"/>
    <n v="0"/>
    <n v="1"/>
    <n v="0"/>
    <n v="0"/>
    <n v="0"/>
    <n v="1"/>
    <n v="0"/>
    <n v="0"/>
    <n v="2"/>
    <n v="1"/>
    <n v="0"/>
    <n v="0"/>
    <n v="0"/>
    <n v="0"/>
    <n v="2"/>
    <n v="2"/>
    <n v="0"/>
    <n v="1"/>
    <n v="0"/>
    <n v="3"/>
    <n v="1"/>
    <n v="0"/>
    <n v="1"/>
    <n v="1"/>
    <n v="1"/>
    <n v="1"/>
  </r>
  <r>
    <n v="12"/>
    <s v="Magallanes y Antártica Chilena"/>
    <n v="270102008"/>
    <n v="270102"/>
    <s v="Delitos Sexuales"/>
    <s v="Abuso Sexual De Mayor De 14 (Con Circunstancias De Violación)"/>
    <x v="59"/>
    <x v="59"/>
    <s v="Abuso Sexual De Mayor De 14 (Con Circunstancias De Violación)"/>
    <n v="17"/>
    <n v="0"/>
    <n v="2"/>
    <n v="2"/>
    <n v="1"/>
    <n v="1"/>
    <n v="1"/>
    <n v="1"/>
    <n v="2"/>
    <n v="0"/>
    <n v="0"/>
    <n v="2"/>
    <n v="1"/>
    <n v="0"/>
    <n v="0"/>
    <n v="0"/>
    <n v="1"/>
    <n v="1"/>
    <n v="0"/>
    <n v="0"/>
    <n v="0"/>
    <n v="0"/>
    <n v="0"/>
    <n v="1"/>
    <n v="0"/>
    <n v="1"/>
    <n v="1"/>
    <n v="1"/>
    <n v="0"/>
    <n v="1"/>
    <n v="1"/>
    <n v="2"/>
    <n v="2"/>
    <n v="0"/>
    <n v="3"/>
    <n v="2"/>
    <n v="0"/>
    <n v="0"/>
    <n v="0"/>
    <n v="2"/>
    <n v="0"/>
    <n v="0"/>
    <n v="1"/>
    <n v="0"/>
    <n v="0"/>
    <n v="2"/>
    <n v="0"/>
    <n v="1"/>
    <n v="1"/>
    <n v="0"/>
    <n v="1"/>
    <n v="0"/>
    <n v="2"/>
    <n v="0"/>
    <n v="0"/>
    <n v="0"/>
    <n v="2"/>
    <n v="0"/>
    <n v="1"/>
    <n v="1"/>
    <n v="0"/>
    <n v="0"/>
    <n v="0"/>
    <n v="0"/>
    <n v="0"/>
    <n v="0"/>
    <n v="2"/>
    <n v="0"/>
    <n v="0"/>
    <n v="0"/>
    <n v="1"/>
    <n v="2"/>
    <n v="0"/>
    <n v="2"/>
    <n v="1"/>
    <n v="0"/>
    <n v="1"/>
    <n v="0"/>
    <n v="1"/>
    <n v="2"/>
    <n v="1"/>
    <n v="1"/>
    <n v="1"/>
    <n v="1"/>
    <n v="0"/>
  </r>
  <r>
    <n v="12"/>
    <s v="Magallanes y Antártica Chilena"/>
    <n v="270102009"/>
    <n v="270102"/>
    <s v="Delitos Sexuales"/>
    <s v="Abuso Sexual Mayor 14 /Sorpresa Sin Consentimiento"/>
    <x v="59"/>
    <x v="5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n v="12"/>
    <s v="Magallanes y Antártica Chilena"/>
    <n v="270102010"/>
    <n v="270102"/>
    <s v="Delitos Sexuales"/>
    <s v="Abuso Sexual Sin Contacto"/>
    <x v="59"/>
    <x v="59"/>
    <s v="Abuso Sexual Sin Contacto"/>
    <n v="19"/>
    <n v="0"/>
    <n v="0"/>
    <n v="2"/>
    <n v="0"/>
    <n v="0"/>
    <n v="0"/>
    <n v="2"/>
    <n v="0"/>
    <n v="2"/>
    <n v="2"/>
    <n v="0"/>
    <n v="2"/>
    <n v="1"/>
    <n v="3"/>
    <n v="4"/>
    <n v="1"/>
    <n v="0"/>
    <n v="2"/>
    <n v="0"/>
    <n v="0"/>
    <n v="0"/>
    <n v="0"/>
    <n v="0"/>
    <n v="0"/>
    <n v="2"/>
    <n v="1"/>
    <n v="0"/>
    <n v="1"/>
    <n v="2"/>
    <n v="1"/>
    <n v="2"/>
    <n v="1"/>
    <n v="0"/>
    <n v="0"/>
    <n v="3"/>
    <n v="0"/>
    <n v="1"/>
    <n v="0"/>
    <n v="1"/>
    <n v="1"/>
    <n v="0"/>
    <n v="0"/>
    <n v="1"/>
    <n v="0"/>
    <n v="2"/>
    <n v="2"/>
    <n v="0"/>
    <n v="4"/>
    <n v="0"/>
    <n v="1"/>
    <n v="2"/>
    <n v="3"/>
    <n v="0"/>
    <n v="1"/>
    <n v="3"/>
    <n v="4"/>
    <n v="1"/>
    <n v="0"/>
    <n v="2"/>
    <n v="1"/>
    <n v="1"/>
    <n v="2"/>
    <n v="0"/>
    <n v="0"/>
    <n v="1"/>
    <n v="1"/>
    <n v="2"/>
    <n v="0"/>
    <n v="2"/>
    <n v="0"/>
    <n v="0"/>
    <n v="1"/>
    <n v="2"/>
    <n v="3"/>
    <n v="1"/>
    <n v="2"/>
    <n v="1"/>
    <n v="4"/>
    <n v="3"/>
    <n v="0"/>
    <n v="1"/>
    <n v="2"/>
    <n v="5"/>
    <n v="0"/>
  </r>
  <r>
    <n v="12"/>
    <s v="Magallanes y Antártica Chilena"/>
    <n v="270102016"/>
    <n v="270102"/>
    <s v="Delitos Sexuales"/>
    <s v="Acoso Sexual Lugares Públicos /Libre Acceso Público"/>
    <x v="59"/>
    <x v="59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2"/>
    <s v="Magallanes y Antártica Chilena"/>
    <n v="270101001"/>
    <n v="270101"/>
    <s v="Delitos Cometidos por Empleados y Funcionarios Públicos"/>
    <s v="Apremios Ilegítimos Violación, Abuso Sexual Agravado, Otros"/>
    <x v="59"/>
    <x v="59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s v="Magallanes y Antártica Chilena"/>
    <n v="270102001"/>
    <n v="270102"/>
    <s v="Delitos Sexuales"/>
    <s v="Estupro"/>
    <x v="59"/>
    <x v="59"/>
    <s v="Estupro"/>
    <n v="176"/>
    <n v="1"/>
    <n v="1"/>
    <n v="2"/>
    <n v="1"/>
    <n v="1"/>
    <n v="1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1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2"/>
    <n v="1"/>
    <n v="0"/>
    <n v="0"/>
    <n v="0"/>
    <n v="0"/>
    <n v="0"/>
    <n v="1"/>
    <n v="0"/>
    <n v="0"/>
    <n v="0"/>
    <n v="0"/>
    <n v="1"/>
    <n v="0"/>
    <n v="0"/>
    <n v="1"/>
    <n v="0"/>
    <n v="1"/>
    <n v="1"/>
    <n v="0"/>
    <n v="0"/>
    <n v="0"/>
    <n v="0"/>
    <n v="0"/>
    <n v="0"/>
    <n v="2"/>
    <n v="2"/>
    <n v="0"/>
    <n v="0"/>
    <n v="0"/>
    <n v="0"/>
    <n v="0"/>
    <n v="0"/>
    <n v="0"/>
    <n v="2"/>
    <n v="0"/>
  </r>
  <r>
    <n v="12"/>
    <s v="Magallanes y Antártica Chilena"/>
    <n v="270103002"/>
    <n v="270103"/>
    <s v="Delitos Violentos"/>
    <s v="Femicidio Intimo"/>
    <x v="59"/>
    <x v="59"/>
    <s v="Femicidio Intimo"/>
    <n v="204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n v="12"/>
    <s v="Magallanes y Antártica Chilena"/>
    <n v="270104001"/>
    <n v="270104"/>
    <s v="Delitos Contra el Estado Civil y la Familia"/>
    <s v="Maltrato Habitual (Violencia Intrafamiliar)"/>
    <x v="59"/>
    <x v="59"/>
    <s v="Maltrato Habitual (Violencia Intrafamiliar)"/>
    <n v="298"/>
    <n v="0"/>
    <n v="1"/>
    <n v="2"/>
    <n v="0"/>
    <n v="2"/>
    <n v="0"/>
    <n v="1"/>
    <n v="1"/>
    <n v="2"/>
    <n v="0"/>
    <n v="1"/>
    <n v="0"/>
    <n v="1"/>
    <n v="1"/>
    <n v="2"/>
    <n v="1"/>
    <n v="2"/>
    <n v="2"/>
    <n v="0"/>
    <n v="2"/>
    <n v="0"/>
    <n v="1"/>
    <n v="1"/>
    <n v="2"/>
    <n v="1"/>
    <n v="1"/>
    <n v="0"/>
    <n v="1"/>
    <n v="0"/>
    <n v="5"/>
    <n v="3"/>
    <n v="2"/>
    <n v="1"/>
    <n v="0"/>
    <n v="0"/>
    <n v="0"/>
    <n v="0"/>
    <n v="1"/>
    <n v="1"/>
    <n v="0"/>
    <n v="0"/>
    <n v="1"/>
    <n v="0"/>
    <n v="1"/>
    <n v="0"/>
    <n v="0"/>
    <n v="0"/>
    <n v="1"/>
    <n v="0"/>
    <n v="1"/>
    <n v="1"/>
    <n v="1"/>
    <n v="0"/>
    <n v="0"/>
    <n v="1"/>
    <n v="0"/>
    <n v="0"/>
    <n v="1"/>
    <n v="0"/>
    <n v="1"/>
    <n v="0"/>
    <n v="2"/>
    <n v="0"/>
    <n v="0"/>
    <n v="0"/>
    <n v="0"/>
    <n v="3"/>
    <n v="0"/>
    <n v="0"/>
    <n v="3"/>
    <n v="2"/>
    <n v="0"/>
    <n v="0"/>
    <n v="3"/>
    <n v="2"/>
    <n v="0"/>
    <n v="1"/>
    <n v="0"/>
    <n v="0"/>
    <n v="0"/>
    <n v="1"/>
    <n v="2"/>
    <n v="2"/>
    <n v="0"/>
  </r>
  <r>
    <n v="12"/>
    <s v="Magallanes y Antártica Chilena"/>
    <n v="270103004"/>
    <n v="270103"/>
    <s v="Delitos Violentos"/>
    <s v="Secuestro Con Homicidio, Violación O Lesiones"/>
    <x v="59"/>
    <x v="59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s v="Magallanes y Antártica Chilena"/>
    <n v="270102014"/>
    <n v="270102"/>
    <s v="Delitos Sexuales"/>
    <s v="Violación De Mayor De 14 Años"/>
    <x v="59"/>
    <x v="59"/>
    <s v="Violación De Mayor De 14 Años"/>
    <n v="476"/>
    <n v="0"/>
    <n v="2"/>
    <n v="4"/>
    <n v="1"/>
    <n v="2"/>
    <n v="0"/>
    <n v="1"/>
    <n v="0"/>
    <n v="0"/>
    <n v="0"/>
    <n v="0"/>
    <n v="1"/>
    <n v="2"/>
    <n v="0"/>
    <n v="1"/>
    <n v="1"/>
    <n v="1"/>
    <n v="1"/>
    <n v="0"/>
    <n v="1"/>
    <n v="1"/>
    <n v="4"/>
    <n v="4"/>
    <n v="1"/>
    <n v="1"/>
    <n v="1"/>
    <n v="1"/>
    <n v="2"/>
    <n v="2"/>
    <n v="2"/>
    <n v="0"/>
    <n v="1"/>
    <n v="1"/>
    <n v="3"/>
    <n v="2"/>
    <n v="0"/>
    <n v="0"/>
    <n v="0"/>
    <n v="1"/>
    <n v="0"/>
    <n v="0"/>
    <n v="1"/>
    <n v="1"/>
    <n v="0"/>
    <n v="1"/>
    <n v="0"/>
    <n v="0"/>
    <n v="1"/>
    <n v="0"/>
    <n v="0"/>
    <n v="2"/>
    <n v="3"/>
    <n v="0"/>
    <n v="3"/>
    <n v="4"/>
    <n v="1"/>
    <n v="0"/>
    <n v="1"/>
    <n v="1"/>
    <n v="0"/>
    <n v="1"/>
    <n v="3"/>
    <n v="2"/>
    <n v="1"/>
    <n v="0"/>
    <n v="0"/>
    <n v="3"/>
    <n v="1"/>
    <n v="0"/>
    <n v="0"/>
    <n v="0"/>
    <n v="0"/>
    <n v="2"/>
    <n v="4"/>
    <n v="2"/>
    <n v="0"/>
    <n v="0"/>
    <n v="1"/>
    <n v="1"/>
    <n v="2"/>
    <n v="2"/>
    <n v="0"/>
    <n v="3"/>
    <n v="0"/>
  </r>
  <r>
    <n v="12"/>
    <s v="Magallanes y Antártica Chilena"/>
    <n v="270102015"/>
    <n v="270102"/>
    <s v="Delitos Sexuales"/>
    <s v="Violación De Menor De 14 Años"/>
    <x v="59"/>
    <x v="59"/>
    <s v="Violación De Menor De 14 Años"/>
    <n v="477"/>
    <n v="2"/>
    <n v="1"/>
    <n v="1"/>
    <n v="1"/>
    <n v="1"/>
    <n v="2"/>
    <n v="1"/>
    <n v="2"/>
    <n v="2"/>
    <n v="0"/>
    <n v="1"/>
    <n v="2"/>
    <n v="1"/>
    <n v="0"/>
    <n v="1"/>
    <n v="1"/>
    <n v="0"/>
    <n v="0"/>
    <n v="1"/>
    <n v="1"/>
    <n v="0"/>
    <n v="1"/>
    <n v="1"/>
    <n v="0"/>
    <n v="2"/>
    <n v="0"/>
    <n v="0"/>
    <n v="1"/>
    <n v="0"/>
    <n v="0"/>
    <n v="2"/>
    <n v="2"/>
    <n v="1"/>
    <n v="1"/>
    <n v="0"/>
    <n v="1"/>
    <n v="1"/>
    <n v="1"/>
    <n v="0"/>
    <n v="0"/>
    <n v="0"/>
    <n v="1"/>
    <n v="0"/>
    <n v="0"/>
    <n v="0"/>
    <n v="0"/>
    <n v="1"/>
    <n v="1"/>
    <n v="4"/>
    <n v="1"/>
    <n v="0"/>
    <n v="0"/>
    <n v="0"/>
    <n v="2"/>
    <n v="1"/>
    <n v="2"/>
    <n v="0"/>
    <n v="0"/>
    <n v="1"/>
    <n v="0"/>
    <n v="1"/>
    <n v="1"/>
    <n v="2"/>
    <n v="0"/>
    <n v="0"/>
    <n v="1"/>
    <n v="2"/>
    <n v="1"/>
    <n v="1"/>
    <n v="2"/>
    <n v="2"/>
    <n v="1"/>
    <n v="3"/>
    <n v="1"/>
    <n v="0"/>
    <n v="1"/>
    <n v="0"/>
    <n v="1"/>
    <n v="1"/>
    <n v="1"/>
    <n v="2"/>
    <n v="3"/>
    <n v="1"/>
    <n v="0"/>
  </r>
  <r>
    <n v="13"/>
    <s v="Metropolitana"/>
    <n v="270105003"/>
    <n v="270105"/>
    <s v="Delitos Contra la Vida, Integridad o Dignidad Personal"/>
    <s v="Aborto Sin Consentimiento"/>
    <x v="60"/>
    <x v="60"/>
    <s v="Aborto Sin Consentimiento"/>
    <n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60"/>
    <x v="60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n v="13"/>
    <s v="Metropolitana"/>
    <n v="270102006"/>
    <n v="270102"/>
    <s v="Delitos Sexuales"/>
    <s v="Abuso Sexual Con Contacto De Menor De 14 Años"/>
    <x v="60"/>
    <x v="60"/>
    <s v="Abuso Sexual Con Contacto De Menor De 14 Años"/>
    <n v="15"/>
    <n v="3"/>
    <n v="1"/>
    <n v="3"/>
    <n v="7"/>
    <n v="1"/>
    <n v="3"/>
    <n v="5"/>
    <n v="0"/>
    <n v="1"/>
    <n v="5"/>
    <n v="4"/>
    <n v="2"/>
    <n v="5"/>
    <n v="2"/>
    <n v="3"/>
    <n v="5"/>
    <n v="3"/>
    <n v="5"/>
    <n v="2"/>
    <n v="4"/>
    <n v="1"/>
    <n v="5"/>
    <n v="3"/>
    <n v="2"/>
    <n v="2"/>
    <n v="2"/>
    <n v="4"/>
    <n v="5"/>
    <n v="0"/>
    <n v="3"/>
    <n v="4"/>
    <n v="2"/>
    <n v="2"/>
    <n v="3"/>
    <n v="5"/>
    <n v="3"/>
    <n v="6"/>
    <n v="6"/>
    <n v="2"/>
    <n v="2"/>
    <n v="5"/>
    <n v="3"/>
    <n v="4"/>
    <n v="3"/>
    <n v="4"/>
    <n v="4"/>
    <n v="2"/>
    <n v="8"/>
    <n v="2"/>
    <n v="6"/>
    <n v="0"/>
    <n v="3"/>
    <n v="1"/>
    <n v="1"/>
    <n v="4"/>
    <n v="2"/>
    <n v="3"/>
    <n v="2"/>
    <n v="0"/>
    <n v="5"/>
    <n v="3"/>
    <n v="4"/>
    <n v="2"/>
    <n v="3"/>
    <n v="3"/>
    <n v="4"/>
    <n v="6"/>
    <n v="3"/>
    <n v="3"/>
    <n v="4"/>
    <n v="5"/>
    <n v="2"/>
    <n v="1"/>
    <n v="2"/>
    <n v="3"/>
    <n v="4"/>
    <n v="2"/>
    <n v="2"/>
    <n v="1"/>
    <n v="1"/>
    <n v="5"/>
    <n v="1"/>
    <n v="3"/>
    <n v="3"/>
  </r>
  <r>
    <n v="13"/>
    <s v="Metropolitana"/>
    <n v="270102007"/>
    <n v="270102"/>
    <s v="Delitos Sexuales"/>
    <s v="Abuso Sexual De 14 Años A Menor De 18 Años Con Circunstancia Estupro"/>
    <x v="60"/>
    <x v="60"/>
    <s v="Abuso Sexual De 14 Años A Menor De 18 Años Con Circunstancia Estupro"/>
    <n v="16"/>
    <n v="0"/>
    <n v="1"/>
    <n v="3"/>
    <n v="1"/>
    <n v="0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1"/>
    <n v="0"/>
    <n v="0"/>
    <n v="0"/>
    <n v="2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n v="13"/>
    <s v="Metropolitana"/>
    <n v="270102008"/>
    <n v="270102"/>
    <s v="Delitos Sexuales"/>
    <s v="Abuso Sexual De Mayor De 14 (Con Circunstancias De Violación)"/>
    <x v="60"/>
    <x v="60"/>
    <s v="Abuso Sexual De Mayor De 14 (Con Circunstancias De Violación)"/>
    <n v="17"/>
    <n v="0"/>
    <n v="1"/>
    <n v="0"/>
    <n v="3"/>
    <n v="0"/>
    <n v="1"/>
    <n v="1"/>
    <n v="2"/>
    <n v="0"/>
    <n v="3"/>
    <n v="0"/>
    <n v="0"/>
    <n v="0"/>
    <n v="0"/>
    <n v="0"/>
    <n v="1"/>
    <n v="2"/>
    <n v="1"/>
    <n v="0"/>
    <n v="1"/>
    <n v="0"/>
    <n v="1"/>
    <n v="0"/>
    <n v="0"/>
    <n v="1"/>
    <n v="0"/>
    <n v="1"/>
    <n v="0"/>
    <n v="0"/>
    <n v="1"/>
    <n v="0"/>
    <n v="1"/>
    <n v="0"/>
    <n v="1"/>
    <n v="0"/>
    <n v="0"/>
    <n v="0"/>
    <n v="0"/>
    <n v="2"/>
    <n v="0"/>
    <n v="1"/>
    <n v="0"/>
    <n v="1"/>
    <n v="1"/>
    <n v="0"/>
    <n v="0"/>
    <n v="0"/>
    <n v="0"/>
    <n v="1"/>
    <n v="0"/>
    <n v="0"/>
    <n v="1"/>
    <n v="0"/>
    <n v="0"/>
    <n v="1"/>
    <n v="0"/>
    <n v="0"/>
    <n v="2"/>
    <n v="2"/>
    <n v="1"/>
    <n v="0"/>
    <n v="0"/>
    <n v="0"/>
    <n v="0"/>
    <n v="0"/>
    <n v="0"/>
    <n v="0"/>
    <n v="2"/>
    <n v="1"/>
    <n v="1"/>
    <n v="3"/>
    <n v="0"/>
    <n v="0"/>
    <n v="0"/>
    <n v="0"/>
    <n v="1"/>
    <n v="1"/>
    <n v="1"/>
    <n v="3"/>
    <n v="2"/>
    <n v="0"/>
    <n v="0"/>
    <n v="0"/>
    <n v="0"/>
  </r>
  <r>
    <n v="13"/>
    <s v="Metropolitana"/>
    <n v="270102010"/>
    <n v="270102"/>
    <s v="Delitos Sexuales"/>
    <s v="Abuso Sexual Sin Contacto"/>
    <x v="60"/>
    <x v="60"/>
    <s v="Abuso Sexual Sin Contacto"/>
    <n v="19"/>
    <n v="0"/>
    <n v="0"/>
    <n v="1"/>
    <n v="4"/>
    <n v="0"/>
    <n v="3"/>
    <n v="3"/>
    <n v="1"/>
    <n v="4"/>
    <n v="2"/>
    <n v="1"/>
    <n v="0"/>
    <n v="2"/>
    <n v="1"/>
    <n v="2"/>
    <n v="3"/>
    <n v="1"/>
    <n v="0"/>
    <n v="1"/>
    <n v="2"/>
    <n v="1"/>
    <n v="0"/>
    <n v="0"/>
    <n v="0"/>
    <n v="1"/>
    <n v="1"/>
    <n v="1"/>
    <n v="0"/>
    <n v="1"/>
    <n v="1"/>
    <n v="0"/>
    <n v="0"/>
    <n v="2"/>
    <n v="3"/>
    <n v="1"/>
    <n v="0"/>
    <n v="2"/>
    <n v="2"/>
    <n v="0"/>
    <n v="0"/>
    <n v="0"/>
    <n v="1"/>
    <n v="2"/>
    <n v="0"/>
    <n v="0"/>
    <n v="4"/>
    <n v="0"/>
    <n v="0"/>
    <n v="1"/>
    <n v="1"/>
    <n v="0"/>
    <n v="1"/>
    <n v="1"/>
    <n v="4"/>
    <n v="5"/>
    <n v="0"/>
    <n v="0"/>
    <n v="1"/>
    <n v="2"/>
    <n v="0"/>
    <n v="2"/>
    <n v="0"/>
    <n v="0"/>
    <n v="0"/>
    <n v="1"/>
    <n v="1"/>
    <n v="1"/>
    <n v="0"/>
    <n v="1"/>
    <n v="1"/>
    <n v="3"/>
    <n v="0"/>
    <n v="2"/>
    <n v="0"/>
    <n v="0"/>
    <n v="1"/>
    <n v="0"/>
    <n v="3"/>
    <n v="0"/>
    <n v="0"/>
    <n v="0"/>
    <n v="0"/>
    <n v="1"/>
    <n v="1"/>
  </r>
  <r>
    <n v="13"/>
    <s v="Metropolitana"/>
    <n v="270102016"/>
    <n v="270102"/>
    <s v="Delitos Sexuales"/>
    <s v="Acoso Sexual Lugares Públicos /Libre Acceso Público"/>
    <x v="60"/>
    <x v="60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n v="270101001"/>
    <n v="270101"/>
    <s v="Delitos Cometidos por Empleados y Funcionarios Públicos"/>
    <s v="Apremios Ilegítimos Violación, Abuso Sexual Agravado, Otros"/>
    <x v="60"/>
    <x v="60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n v="13"/>
    <s v="Metropolitana"/>
    <n v="270102001"/>
    <n v="270102"/>
    <s v="Delitos Sexuales"/>
    <s v="Estupro"/>
    <x v="60"/>
    <x v="60"/>
    <s v="Estupro"/>
    <n v="176"/>
    <n v="0"/>
    <n v="0"/>
    <n v="0"/>
    <n v="1"/>
    <n v="0"/>
    <n v="0"/>
    <n v="0"/>
    <n v="0"/>
    <n v="0"/>
    <n v="0"/>
    <n v="0"/>
    <n v="1"/>
    <n v="0"/>
    <n v="0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2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</r>
  <r>
    <n v="13"/>
    <s v="Metropolitana"/>
    <n v="270103002"/>
    <n v="270103"/>
    <s v="Delitos Violentos"/>
    <s v="Femicidio Intimo"/>
    <x v="60"/>
    <x v="60"/>
    <s v="Femicidio Intimo"/>
    <n v="20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4001"/>
    <n v="270104"/>
    <s v="Delitos Contra el Estado Civil y la Familia"/>
    <s v="Maltrato Habitual (Violencia Intrafamiliar)"/>
    <x v="60"/>
    <x v="60"/>
    <s v="Maltrato Habitual (Violencia Intrafamiliar)"/>
    <n v="298"/>
    <n v="2"/>
    <n v="4"/>
    <n v="6"/>
    <n v="0"/>
    <n v="1"/>
    <n v="3"/>
    <n v="6"/>
    <n v="0"/>
    <n v="1"/>
    <n v="2"/>
    <n v="2"/>
    <n v="0"/>
    <n v="5"/>
    <n v="2"/>
    <n v="0"/>
    <n v="2"/>
    <n v="2"/>
    <n v="7"/>
    <n v="5"/>
    <n v="5"/>
    <n v="5"/>
    <n v="1"/>
    <n v="2"/>
    <n v="2"/>
    <n v="0"/>
    <n v="11"/>
    <n v="1"/>
    <n v="1"/>
    <n v="1"/>
    <n v="10"/>
    <n v="2"/>
    <n v="1"/>
    <n v="3"/>
    <n v="9"/>
    <n v="0"/>
    <n v="6"/>
    <n v="7"/>
    <n v="6"/>
    <n v="6"/>
    <n v="2"/>
    <n v="13"/>
    <n v="4"/>
    <n v="11"/>
    <n v="7"/>
    <n v="5"/>
    <n v="6"/>
    <n v="1"/>
    <n v="13"/>
    <n v="8"/>
    <n v="5"/>
    <n v="4"/>
    <n v="3"/>
    <n v="6"/>
    <n v="5"/>
    <n v="4"/>
    <n v="5"/>
    <n v="6"/>
    <n v="6"/>
    <n v="11"/>
    <n v="7"/>
    <n v="3"/>
    <n v="8"/>
    <n v="12"/>
    <n v="4"/>
    <n v="8"/>
    <n v="6"/>
    <n v="10"/>
    <n v="5"/>
    <n v="12"/>
    <n v="5"/>
    <n v="6"/>
    <n v="13"/>
    <n v="8"/>
    <n v="7"/>
    <n v="9"/>
    <n v="11"/>
    <n v="9"/>
    <n v="2"/>
    <n v="21"/>
    <n v="9"/>
    <n v="8"/>
    <n v="9"/>
    <n v="2"/>
    <n v="3"/>
  </r>
  <r>
    <n v="13"/>
    <s v="Metropolitana"/>
    <n v="270103005"/>
    <n v="270103"/>
    <s v="Delitos Violentos"/>
    <s v="Tortura Con Violación, Abuso Sexual Agravado/Otros"/>
    <x v="60"/>
    <x v="60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n v="13"/>
    <s v="Metropolitana"/>
    <n v="270102014"/>
    <n v="270102"/>
    <s v="Delitos Sexuales"/>
    <s v="Violación De Mayor De 14 Años"/>
    <x v="60"/>
    <x v="60"/>
    <s v="Violación De Mayor De 14 Años"/>
    <n v="476"/>
    <n v="0"/>
    <n v="2"/>
    <n v="0"/>
    <n v="1"/>
    <n v="1"/>
    <n v="1"/>
    <n v="2"/>
    <n v="1"/>
    <n v="2"/>
    <n v="0"/>
    <n v="0"/>
    <n v="1"/>
    <n v="0"/>
    <n v="1"/>
    <n v="1"/>
    <n v="1"/>
    <n v="2"/>
    <n v="1"/>
    <n v="1"/>
    <n v="0"/>
    <n v="1"/>
    <n v="0"/>
    <n v="0"/>
    <n v="0"/>
    <n v="1"/>
    <n v="0"/>
    <n v="0"/>
    <n v="2"/>
    <n v="0"/>
    <n v="0"/>
    <n v="0"/>
    <n v="1"/>
    <n v="0"/>
    <n v="1"/>
    <n v="0"/>
    <n v="0"/>
    <n v="0"/>
    <n v="0"/>
    <n v="0"/>
    <n v="2"/>
    <n v="1"/>
    <n v="2"/>
    <n v="1"/>
    <n v="0"/>
    <n v="0"/>
    <n v="0"/>
    <n v="0"/>
    <n v="0"/>
    <n v="0"/>
    <n v="1"/>
    <n v="1"/>
    <n v="0"/>
    <n v="0"/>
    <n v="1"/>
    <n v="1"/>
    <n v="0"/>
    <n v="1"/>
    <n v="1"/>
    <n v="2"/>
    <n v="0"/>
    <n v="1"/>
    <n v="0"/>
    <n v="0"/>
    <n v="0"/>
    <n v="1"/>
    <n v="0"/>
    <n v="1"/>
    <n v="2"/>
    <n v="2"/>
    <n v="0"/>
    <n v="1"/>
    <n v="0"/>
    <n v="1"/>
    <n v="0"/>
    <n v="0"/>
    <n v="1"/>
    <n v="2"/>
    <n v="0"/>
    <n v="0"/>
    <n v="2"/>
    <n v="0"/>
    <n v="0"/>
    <n v="1"/>
    <n v="0"/>
  </r>
  <r>
    <n v="13"/>
    <s v="Metropolitana"/>
    <n v="270102015"/>
    <n v="270102"/>
    <s v="Delitos Sexuales"/>
    <s v="Violación De Menor De 14 Años"/>
    <x v="60"/>
    <x v="60"/>
    <s v="Violación De Menor De 14 Años"/>
    <n v="477"/>
    <n v="0"/>
    <n v="1"/>
    <n v="1"/>
    <n v="2"/>
    <n v="0"/>
    <n v="0"/>
    <n v="1"/>
    <n v="1"/>
    <n v="0"/>
    <n v="3"/>
    <n v="3"/>
    <n v="1"/>
    <n v="0"/>
    <n v="0"/>
    <n v="2"/>
    <n v="0"/>
    <n v="2"/>
    <n v="1"/>
    <n v="1"/>
    <n v="1"/>
    <n v="0"/>
    <n v="2"/>
    <n v="0"/>
    <n v="1"/>
    <n v="3"/>
    <n v="2"/>
    <n v="0"/>
    <n v="0"/>
    <n v="0"/>
    <n v="0"/>
    <n v="1"/>
    <n v="2"/>
    <n v="0"/>
    <n v="1"/>
    <n v="0"/>
    <n v="1"/>
    <n v="1"/>
    <n v="1"/>
    <n v="0"/>
    <n v="1"/>
    <n v="2"/>
    <n v="2"/>
    <n v="2"/>
    <n v="2"/>
    <n v="2"/>
    <n v="2"/>
    <n v="1"/>
    <n v="0"/>
    <n v="0"/>
    <n v="1"/>
    <n v="0"/>
    <n v="1"/>
    <n v="0"/>
    <n v="3"/>
    <n v="1"/>
    <n v="1"/>
    <n v="0"/>
    <n v="0"/>
    <n v="0"/>
    <n v="1"/>
    <n v="3"/>
    <n v="4"/>
    <n v="0"/>
    <n v="2"/>
    <n v="2"/>
    <n v="3"/>
    <n v="3"/>
    <n v="1"/>
    <n v="2"/>
    <n v="1"/>
    <n v="2"/>
    <n v="0"/>
    <n v="2"/>
    <n v="2"/>
    <n v="0"/>
    <n v="1"/>
    <n v="0"/>
    <n v="0"/>
    <n v="1"/>
    <n v="1"/>
    <n v="0"/>
    <n v="0"/>
    <n v="1"/>
    <n v="1"/>
  </r>
  <r>
    <n v="13"/>
    <s v="Metropolitana"/>
    <n v="270105002"/>
    <n v="270105"/>
    <s v="Delitos Contra la Vida, Integridad o Dignidad Personal"/>
    <s v="Aborto Consentido Causales No Reguladas"/>
    <x v="61"/>
    <x v="61"/>
    <s v="Aborto Consentido Causales No Reguladas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3"/>
    <s v="Metropolitana"/>
    <n v="270105003"/>
    <n v="270105"/>
    <s v="Delitos Contra la Vida, Integridad o Dignidad Personal"/>
    <s v="Aborto Sin Consentimiento"/>
    <x v="61"/>
    <x v="61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1"/>
    <n v="0"/>
    <n v="0"/>
    <n v="0"/>
    <n v="0"/>
    <n v="0"/>
    <n v="0"/>
    <n v="0"/>
    <n v="0"/>
  </r>
  <r>
    <n v="13"/>
    <s v="Metropolitana"/>
    <n v="270102004"/>
    <n v="270102"/>
    <s v="Delitos Sexuales"/>
    <s v="Abuso Sexual Adulto"/>
    <x v="61"/>
    <x v="61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61"/>
    <x v="61"/>
    <s v="Abuso Sexual Calificado c/Introduccion Objetos O Uso Animal"/>
    <n v="14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</r>
  <r>
    <n v="13"/>
    <s v="Metropolitana"/>
    <n v="270102006"/>
    <n v="270102"/>
    <s v="Delitos Sexuales"/>
    <s v="Abuso Sexual Con Contacto De Menor De 14 Años"/>
    <x v="61"/>
    <x v="61"/>
    <s v="Abuso Sexual Con Contacto De Menor De 14 Años"/>
    <n v="15"/>
    <n v="6"/>
    <n v="7"/>
    <n v="10"/>
    <n v="3"/>
    <n v="3"/>
    <n v="5"/>
    <n v="15"/>
    <n v="5"/>
    <n v="10"/>
    <n v="6"/>
    <n v="4"/>
    <n v="2"/>
    <n v="4"/>
    <n v="12"/>
    <n v="6"/>
    <n v="9"/>
    <n v="15"/>
    <n v="8"/>
    <n v="7"/>
    <n v="3"/>
    <n v="5"/>
    <n v="4"/>
    <n v="5"/>
    <n v="4"/>
    <n v="4"/>
    <n v="5"/>
    <n v="7"/>
    <n v="10"/>
    <n v="2"/>
    <n v="7"/>
    <n v="4"/>
    <n v="9"/>
    <n v="7"/>
    <n v="2"/>
    <n v="7"/>
    <n v="1"/>
    <n v="5"/>
    <n v="9"/>
    <n v="3"/>
    <n v="9"/>
    <n v="6"/>
    <n v="10"/>
    <n v="7"/>
    <n v="3"/>
    <n v="3"/>
    <n v="9"/>
    <n v="7"/>
    <n v="8"/>
    <n v="5"/>
    <n v="8"/>
    <n v="1"/>
    <n v="4"/>
    <n v="7"/>
    <n v="9"/>
    <n v="7"/>
    <n v="4"/>
    <n v="6"/>
    <n v="6"/>
    <n v="11"/>
    <n v="8"/>
    <n v="3"/>
    <n v="4"/>
    <n v="6"/>
    <n v="5"/>
    <n v="1"/>
    <n v="2"/>
    <n v="6"/>
    <n v="7"/>
    <n v="9"/>
    <n v="3"/>
    <n v="9"/>
    <n v="1"/>
    <n v="7"/>
    <n v="3"/>
    <n v="5"/>
    <n v="6"/>
    <n v="0"/>
    <n v="4"/>
    <n v="2"/>
    <n v="2"/>
    <n v="3"/>
    <n v="2"/>
    <n v="4"/>
    <n v="4"/>
  </r>
  <r>
    <n v="13"/>
    <s v="Metropolitana"/>
    <n v="270102007"/>
    <n v="270102"/>
    <s v="Delitos Sexuales"/>
    <s v="Abuso Sexual De 14 Años A Menor De 18 Años Con Circunstancia Estupro"/>
    <x v="61"/>
    <x v="61"/>
    <s v="Abuso Sexual De 14 Años A Menor De 18 Años Con Circunstancia Estupro"/>
    <n v="16"/>
    <n v="0"/>
    <n v="1"/>
    <n v="2"/>
    <n v="0"/>
    <n v="0"/>
    <n v="0"/>
    <n v="0"/>
    <n v="0"/>
    <n v="2"/>
    <n v="0"/>
    <n v="0"/>
    <n v="0"/>
    <n v="2"/>
    <n v="0"/>
    <n v="0"/>
    <n v="2"/>
    <n v="0"/>
    <n v="0"/>
    <n v="1"/>
    <n v="1"/>
    <n v="0"/>
    <n v="0"/>
    <n v="2"/>
    <n v="0"/>
    <n v="0"/>
    <n v="0"/>
    <n v="0"/>
    <n v="0"/>
    <n v="0"/>
    <n v="0"/>
    <n v="0"/>
    <n v="1"/>
    <n v="1"/>
    <n v="1"/>
    <n v="2"/>
    <n v="0"/>
    <n v="0"/>
    <n v="1"/>
    <n v="0"/>
    <n v="0"/>
    <n v="0"/>
    <n v="0"/>
    <n v="1"/>
    <n v="1"/>
    <n v="0"/>
    <n v="0"/>
    <n v="1"/>
    <n v="0"/>
    <n v="0"/>
    <n v="0"/>
    <n v="1"/>
    <n v="1"/>
    <n v="2"/>
    <n v="1"/>
    <n v="2"/>
    <n v="1"/>
    <n v="1"/>
    <n v="1"/>
    <n v="0"/>
    <n v="1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0"/>
    <n v="0"/>
    <n v="0"/>
  </r>
  <r>
    <n v="13"/>
    <s v="Metropolitana"/>
    <n v="270102008"/>
    <n v="270102"/>
    <s v="Delitos Sexuales"/>
    <s v="Abuso Sexual De Mayor De 14 (Con Circunstancias De Violación)"/>
    <x v="61"/>
    <x v="61"/>
    <s v="Abuso Sexual De Mayor De 14 (Con Circunstancias De Violación)"/>
    <n v="17"/>
    <n v="0"/>
    <n v="1"/>
    <n v="2"/>
    <n v="2"/>
    <n v="0"/>
    <n v="3"/>
    <n v="1"/>
    <n v="1"/>
    <n v="5"/>
    <n v="2"/>
    <n v="0"/>
    <n v="1"/>
    <n v="0"/>
    <n v="1"/>
    <n v="2"/>
    <n v="3"/>
    <n v="2"/>
    <n v="2"/>
    <n v="0"/>
    <n v="0"/>
    <n v="1"/>
    <n v="1"/>
    <n v="1"/>
    <n v="2"/>
    <n v="0"/>
    <n v="0"/>
    <n v="1"/>
    <n v="1"/>
    <n v="0"/>
    <n v="1"/>
    <n v="2"/>
    <n v="2"/>
    <n v="0"/>
    <n v="4"/>
    <n v="2"/>
    <n v="1"/>
    <n v="2"/>
    <n v="2"/>
    <n v="2"/>
    <n v="2"/>
    <n v="1"/>
    <n v="1"/>
    <n v="0"/>
    <n v="1"/>
    <n v="3"/>
    <n v="0"/>
    <n v="3"/>
    <n v="1"/>
    <n v="3"/>
    <n v="0"/>
    <n v="1"/>
    <n v="0"/>
    <n v="0"/>
    <n v="2"/>
    <n v="2"/>
    <n v="1"/>
    <n v="1"/>
    <n v="1"/>
    <n v="2"/>
    <n v="2"/>
    <n v="0"/>
    <n v="1"/>
    <n v="2"/>
    <n v="1"/>
    <n v="1"/>
    <n v="0"/>
    <n v="1"/>
    <n v="0"/>
    <n v="1"/>
    <n v="2"/>
    <n v="2"/>
    <n v="0"/>
    <n v="0"/>
    <n v="1"/>
    <n v="5"/>
    <n v="2"/>
    <n v="0"/>
    <n v="4"/>
    <n v="3"/>
    <n v="2"/>
    <n v="4"/>
    <n v="1"/>
    <n v="2"/>
    <n v="1"/>
  </r>
  <r>
    <n v="13"/>
    <s v="Metropolitana"/>
    <n v="270102009"/>
    <n v="270102"/>
    <s v="Delitos Sexuales"/>
    <s v="Abuso Sexual Mayor 14 /Sorpresa Sin Consentimiento"/>
    <x v="61"/>
    <x v="6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</r>
  <r>
    <n v="13"/>
    <s v="Metropolitana"/>
    <n v="270102010"/>
    <n v="270102"/>
    <s v="Delitos Sexuales"/>
    <s v="Abuso Sexual Sin Contacto"/>
    <x v="61"/>
    <x v="61"/>
    <s v="Abuso Sexual Sin Contacto"/>
    <n v="19"/>
    <n v="0"/>
    <n v="3"/>
    <n v="4"/>
    <n v="0"/>
    <n v="1"/>
    <n v="3"/>
    <n v="6"/>
    <n v="3"/>
    <n v="3"/>
    <n v="4"/>
    <n v="1"/>
    <n v="0"/>
    <n v="1"/>
    <n v="2"/>
    <n v="3"/>
    <n v="2"/>
    <n v="3"/>
    <n v="2"/>
    <n v="3"/>
    <n v="2"/>
    <n v="1"/>
    <n v="2"/>
    <n v="1"/>
    <n v="1"/>
    <n v="2"/>
    <n v="0"/>
    <n v="2"/>
    <n v="1"/>
    <n v="0"/>
    <n v="0"/>
    <n v="1"/>
    <n v="1"/>
    <n v="1"/>
    <n v="1"/>
    <n v="5"/>
    <n v="1"/>
    <n v="0"/>
    <n v="3"/>
    <n v="5"/>
    <n v="2"/>
    <n v="2"/>
    <n v="3"/>
    <n v="1"/>
    <n v="3"/>
    <n v="1"/>
    <n v="5"/>
    <n v="1"/>
    <n v="2"/>
    <n v="3"/>
    <n v="4"/>
    <n v="3"/>
    <n v="4"/>
    <n v="0"/>
    <n v="2"/>
    <n v="2"/>
    <n v="2"/>
    <n v="2"/>
    <n v="2"/>
    <n v="2"/>
    <n v="5"/>
    <n v="7"/>
    <n v="0"/>
    <n v="0"/>
    <n v="1"/>
    <n v="2"/>
    <n v="2"/>
    <n v="2"/>
    <n v="2"/>
    <n v="1"/>
    <n v="0"/>
    <n v="3"/>
    <n v="4"/>
    <n v="3"/>
    <n v="2"/>
    <n v="3"/>
    <n v="1"/>
    <n v="2"/>
    <n v="4"/>
    <n v="2"/>
    <n v="2"/>
    <n v="1"/>
    <n v="3"/>
    <n v="1"/>
    <n v="2"/>
  </r>
  <r>
    <n v="13"/>
    <s v="Metropolitana"/>
    <n v="270102016"/>
    <n v="270102"/>
    <s v="Delitos Sexuales"/>
    <s v="Acoso Sexual Lugares Públicos /Libre Acceso Público"/>
    <x v="61"/>
    <x v="6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n v="270102011"/>
    <n v="270102"/>
    <s v="Delitos Sexuales"/>
    <s v="Delitos De Signifación Sexual"/>
    <x v="61"/>
    <x v="61"/>
    <s v="Delitos De Signifación Sexual"/>
    <n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1"/>
    <n v="270102"/>
    <s v="Delitos Sexuales"/>
    <s v="Estupro"/>
    <x v="61"/>
    <x v="61"/>
    <s v="Estupro"/>
    <n v="176"/>
    <n v="0"/>
    <n v="1"/>
    <n v="0"/>
    <n v="1"/>
    <n v="0"/>
    <n v="0"/>
    <n v="0"/>
    <n v="0"/>
    <n v="0"/>
    <n v="1"/>
    <n v="0"/>
    <n v="2"/>
    <n v="1"/>
    <n v="1"/>
    <n v="0"/>
    <n v="0"/>
    <n v="0"/>
    <n v="0"/>
    <n v="0"/>
    <n v="0"/>
    <n v="0"/>
    <n v="1"/>
    <n v="1"/>
    <n v="0"/>
    <n v="1"/>
    <n v="0"/>
    <n v="1"/>
    <n v="0"/>
    <n v="0"/>
    <n v="0"/>
    <n v="0"/>
    <n v="0"/>
    <n v="1"/>
    <n v="0"/>
    <n v="0"/>
    <n v="1"/>
    <n v="0"/>
    <n v="1"/>
    <n v="0"/>
    <n v="2"/>
    <n v="0"/>
    <n v="0"/>
    <n v="2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3002"/>
    <n v="270103"/>
    <s v="Delitos Violentos"/>
    <s v="Femicidio Intimo"/>
    <x v="61"/>
    <x v="61"/>
    <s v="Femicidio Intimo"/>
    <n v="204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0"/>
    <n v="0"/>
    <n v="0"/>
  </r>
  <r>
    <n v="13"/>
    <s v="Metropolitana"/>
    <n v="270104001"/>
    <n v="270104"/>
    <s v="Delitos Contra el Estado Civil y la Familia"/>
    <s v="Maltrato Habitual (Violencia Intrafamiliar)"/>
    <x v="61"/>
    <x v="61"/>
    <s v="Maltrato Habitual (Violencia Intrafamiliar)"/>
    <n v="298"/>
    <n v="4"/>
    <n v="13"/>
    <n v="4"/>
    <n v="2"/>
    <n v="3"/>
    <n v="10"/>
    <n v="7"/>
    <n v="0"/>
    <n v="2"/>
    <n v="7"/>
    <n v="5"/>
    <n v="1"/>
    <n v="3"/>
    <n v="4"/>
    <n v="2"/>
    <n v="4"/>
    <n v="7"/>
    <n v="7"/>
    <n v="11"/>
    <n v="6"/>
    <n v="8"/>
    <n v="5"/>
    <n v="2"/>
    <n v="5"/>
    <n v="2"/>
    <n v="19"/>
    <n v="1"/>
    <n v="0"/>
    <n v="1"/>
    <n v="8"/>
    <n v="11"/>
    <n v="2"/>
    <n v="5"/>
    <n v="4"/>
    <n v="7"/>
    <n v="15"/>
    <n v="2"/>
    <n v="4"/>
    <n v="9"/>
    <n v="5"/>
    <n v="15"/>
    <n v="13"/>
    <n v="12"/>
    <n v="15"/>
    <n v="11"/>
    <n v="12"/>
    <n v="6"/>
    <n v="5"/>
    <n v="7"/>
    <n v="11"/>
    <n v="7"/>
    <n v="10"/>
    <n v="8"/>
    <n v="12"/>
    <n v="10"/>
    <n v="3"/>
    <n v="16"/>
    <n v="7"/>
    <n v="5"/>
    <n v="13"/>
    <n v="12"/>
    <n v="6"/>
    <n v="26"/>
    <n v="11"/>
    <n v="9"/>
    <n v="9"/>
    <n v="7"/>
    <n v="6"/>
    <n v="16"/>
    <n v="5"/>
    <n v="11"/>
    <n v="7"/>
    <n v="7"/>
    <n v="12"/>
    <n v="19"/>
    <n v="13"/>
    <n v="11"/>
    <n v="4"/>
    <n v="28"/>
    <n v="9"/>
    <n v="16"/>
    <n v="3"/>
    <n v="4"/>
    <n v="8"/>
  </r>
  <r>
    <n v="13"/>
    <s v="Metropolitana"/>
    <n v="270103004"/>
    <n v="270103"/>
    <s v="Delitos Violentos"/>
    <s v="Secuestro Con Homicidio, Violación O Lesiones"/>
    <x v="61"/>
    <x v="61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2"/>
    <n v="270102"/>
    <s v="Delitos Sexuales"/>
    <s v="Violación"/>
    <x v="61"/>
    <x v="61"/>
    <s v="Violación"/>
    <n v="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7"/>
    <n v="270102"/>
    <s v="Delitos Sexuales"/>
    <s v="Violación Con Homicidio O Femicidio"/>
    <x v="61"/>
    <x v="61"/>
    <s v="Violación Con Homicidio O Femicidio"/>
    <n v="47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4"/>
    <n v="270102"/>
    <s v="Delitos Sexuales"/>
    <s v="Violación De Mayor De 14 Años"/>
    <x v="61"/>
    <x v="61"/>
    <s v="Violación De Mayor De 14 Años"/>
    <n v="476"/>
    <n v="0"/>
    <n v="0"/>
    <n v="1"/>
    <n v="3"/>
    <n v="2"/>
    <n v="2"/>
    <n v="3"/>
    <n v="0"/>
    <n v="4"/>
    <n v="1"/>
    <n v="0"/>
    <n v="0"/>
    <n v="0"/>
    <n v="3"/>
    <n v="1"/>
    <n v="3"/>
    <n v="1"/>
    <n v="3"/>
    <n v="1"/>
    <n v="0"/>
    <n v="3"/>
    <n v="3"/>
    <n v="2"/>
    <n v="1"/>
    <n v="1"/>
    <n v="0"/>
    <n v="0"/>
    <n v="1"/>
    <n v="4"/>
    <n v="6"/>
    <n v="2"/>
    <n v="0"/>
    <n v="1"/>
    <n v="5"/>
    <n v="1"/>
    <n v="4"/>
    <n v="0"/>
    <n v="1"/>
    <n v="1"/>
    <n v="1"/>
    <n v="0"/>
    <n v="1"/>
    <n v="1"/>
    <n v="1"/>
    <n v="3"/>
    <n v="0"/>
    <n v="0"/>
    <n v="2"/>
    <n v="0"/>
    <n v="1"/>
    <n v="0"/>
    <n v="3"/>
    <n v="0"/>
    <n v="0"/>
    <n v="0"/>
    <n v="5"/>
    <n v="0"/>
    <n v="0"/>
    <n v="3"/>
    <n v="0"/>
    <n v="0"/>
    <n v="0"/>
    <n v="0"/>
    <n v="0"/>
    <n v="1"/>
    <n v="0"/>
    <n v="1"/>
    <n v="2"/>
    <n v="0"/>
    <n v="2"/>
    <n v="0"/>
    <n v="1"/>
    <n v="1"/>
    <n v="2"/>
    <n v="6"/>
    <n v="1"/>
    <n v="2"/>
    <n v="2"/>
    <n v="0"/>
    <n v="3"/>
    <n v="1"/>
    <n v="4"/>
    <n v="2"/>
    <n v="1"/>
  </r>
  <r>
    <n v="13"/>
    <s v="Metropolitana"/>
    <n v="270102015"/>
    <n v="270102"/>
    <s v="Delitos Sexuales"/>
    <s v="Violación De Menor De 14 Años"/>
    <x v="61"/>
    <x v="61"/>
    <s v="Violación De Menor De 14 Años"/>
    <n v="477"/>
    <n v="3"/>
    <n v="2"/>
    <n v="2"/>
    <n v="0"/>
    <n v="3"/>
    <n v="2"/>
    <n v="2"/>
    <n v="0"/>
    <n v="1"/>
    <n v="1"/>
    <n v="0"/>
    <n v="2"/>
    <n v="0"/>
    <n v="3"/>
    <n v="0"/>
    <n v="1"/>
    <n v="3"/>
    <n v="2"/>
    <n v="1"/>
    <n v="2"/>
    <n v="1"/>
    <n v="2"/>
    <n v="1"/>
    <n v="0"/>
    <n v="0"/>
    <n v="0"/>
    <n v="1"/>
    <n v="4"/>
    <n v="2"/>
    <n v="3"/>
    <n v="1"/>
    <n v="1"/>
    <n v="1"/>
    <n v="0"/>
    <n v="3"/>
    <n v="1"/>
    <n v="3"/>
    <n v="1"/>
    <n v="4"/>
    <n v="2"/>
    <n v="2"/>
    <n v="3"/>
    <n v="4"/>
    <n v="0"/>
    <n v="3"/>
    <n v="0"/>
    <n v="2"/>
    <n v="4"/>
    <n v="2"/>
    <n v="2"/>
    <n v="1"/>
    <n v="1"/>
    <n v="0"/>
    <n v="1"/>
    <n v="1"/>
    <n v="2"/>
    <n v="0"/>
    <n v="1"/>
    <n v="2"/>
    <n v="1"/>
    <n v="4"/>
    <n v="1"/>
    <n v="1"/>
    <n v="1"/>
    <n v="1"/>
    <n v="2"/>
    <n v="3"/>
    <n v="6"/>
    <n v="2"/>
    <n v="2"/>
    <n v="1"/>
    <n v="1"/>
    <n v="0"/>
    <n v="1"/>
    <n v="0"/>
    <n v="0"/>
    <n v="2"/>
    <n v="3"/>
    <n v="3"/>
    <n v="0"/>
    <n v="1"/>
    <n v="1"/>
    <n v="1"/>
    <n v="2"/>
  </r>
  <r>
    <n v="13"/>
    <s v="Metropolitana"/>
    <n v="270105001"/>
    <n v="270105"/>
    <s v="Delitos Contra la Vida, Integridad o Dignidad Personal"/>
    <s v="Aborto Cometido Por Facultativo Por Causales No Reguladas"/>
    <x v="62"/>
    <x v="62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2"/>
    <n v="270105"/>
    <s v="Delitos Contra la Vida, Integridad o Dignidad Personal"/>
    <s v="Aborto Consentido Causales No Reguladas"/>
    <x v="62"/>
    <x v="62"/>
    <s v="Aborto Consentido Causales No Reguladas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3"/>
    <s v="Metropolitana"/>
    <n v="270105003"/>
    <n v="270105"/>
    <s v="Delitos Contra la Vida, Integridad o Dignidad Personal"/>
    <s v="Aborto Sin Consentimiento"/>
    <x v="62"/>
    <x v="62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13"/>
    <s v="Metropolitana"/>
    <n v="270102005"/>
    <n v="270102"/>
    <s v="Delitos Sexuales"/>
    <s v="Abuso Sexual Calificado c/Introduccion Objetos O Uso Animal"/>
    <x v="62"/>
    <x v="62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3"/>
    <s v="Metropolitana"/>
    <n v="270102006"/>
    <n v="270102"/>
    <s v="Delitos Sexuales"/>
    <s v="Abuso Sexual Con Contacto De Menor De 14 Años"/>
    <x v="62"/>
    <x v="62"/>
    <s v="Abuso Sexual Con Contacto De Menor De 14 Años"/>
    <n v="15"/>
    <n v="8"/>
    <n v="5"/>
    <n v="5"/>
    <n v="7"/>
    <n v="0"/>
    <n v="3"/>
    <n v="4"/>
    <n v="4"/>
    <n v="3"/>
    <n v="7"/>
    <n v="6"/>
    <n v="6"/>
    <n v="5"/>
    <n v="3"/>
    <n v="5"/>
    <n v="2"/>
    <n v="6"/>
    <n v="3"/>
    <n v="1"/>
    <n v="6"/>
    <n v="4"/>
    <n v="3"/>
    <n v="3"/>
    <n v="2"/>
    <n v="3"/>
    <n v="4"/>
    <n v="3"/>
    <n v="1"/>
    <n v="0"/>
    <n v="1"/>
    <n v="0"/>
    <n v="1"/>
    <n v="2"/>
    <n v="5"/>
    <n v="3"/>
    <n v="5"/>
    <n v="2"/>
    <n v="9"/>
    <n v="3"/>
    <n v="2"/>
    <n v="7"/>
    <n v="5"/>
    <n v="4"/>
    <n v="5"/>
    <n v="3"/>
    <n v="5"/>
    <n v="2"/>
    <n v="4"/>
    <n v="1"/>
    <n v="0"/>
    <n v="4"/>
    <n v="0"/>
    <n v="2"/>
    <n v="3"/>
    <n v="2"/>
    <n v="3"/>
    <n v="3"/>
    <n v="6"/>
    <n v="7"/>
    <n v="5"/>
    <n v="2"/>
    <n v="4"/>
    <n v="5"/>
    <n v="2"/>
    <n v="2"/>
    <n v="2"/>
    <n v="5"/>
    <n v="4"/>
    <n v="4"/>
    <n v="2"/>
    <n v="6"/>
    <n v="2"/>
    <n v="3"/>
    <n v="4"/>
    <n v="2"/>
    <n v="4"/>
    <n v="1"/>
    <n v="1"/>
    <n v="3"/>
    <n v="1"/>
    <n v="2"/>
    <n v="4"/>
    <n v="0"/>
    <n v="2"/>
  </r>
  <r>
    <n v="13"/>
    <s v="Metropolitana"/>
    <n v="270102007"/>
    <n v="270102"/>
    <s v="Delitos Sexuales"/>
    <s v="Abuso Sexual De 14 Años A Menor De 18 Años Con Circunstancia Estupro"/>
    <x v="62"/>
    <x v="62"/>
    <s v="Abuso Sexual De 14 Años A Menor De 18 Años Con Circunstancia Estupro"/>
    <n v="16"/>
    <n v="1"/>
    <n v="1"/>
    <n v="0"/>
    <n v="0"/>
    <n v="0"/>
    <n v="0"/>
    <n v="0"/>
    <n v="1"/>
    <n v="0"/>
    <n v="0"/>
    <n v="0"/>
    <n v="0"/>
    <n v="2"/>
    <n v="0"/>
    <n v="0"/>
    <n v="0"/>
    <n v="2"/>
    <n v="0"/>
    <n v="0"/>
    <n v="0"/>
    <n v="0"/>
    <n v="1"/>
    <n v="0"/>
    <n v="2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1"/>
    <n v="1"/>
    <n v="2"/>
    <n v="1"/>
    <n v="1"/>
    <n v="0"/>
    <n v="0"/>
    <n v="1"/>
    <n v="0"/>
    <n v="1"/>
    <n v="0"/>
    <n v="2"/>
    <n v="1"/>
    <n v="0"/>
    <n v="1"/>
    <n v="0"/>
    <n v="0"/>
    <n v="1"/>
    <n v="3"/>
    <n v="0"/>
    <n v="0"/>
    <n v="0"/>
    <n v="0"/>
    <n v="0"/>
    <n v="0"/>
    <n v="0"/>
    <n v="2"/>
    <n v="0"/>
    <n v="0"/>
    <n v="0"/>
    <n v="0"/>
    <n v="0"/>
    <n v="1"/>
    <n v="1"/>
    <n v="0"/>
    <n v="2"/>
    <n v="1"/>
    <n v="0"/>
    <n v="0"/>
    <n v="0"/>
  </r>
  <r>
    <n v="13"/>
    <s v="Metropolitana"/>
    <n v="270102008"/>
    <n v="270102"/>
    <s v="Delitos Sexuales"/>
    <s v="Abuso Sexual De Mayor De 14 (Con Circunstancias De Violación)"/>
    <x v="62"/>
    <x v="62"/>
    <s v="Abuso Sexual De Mayor De 14 (Con Circunstancias De Violación)"/>
    <n v="17"/>
    <n v="0"/>
    <n v="1"/>
    <n v="3"/>
    <n v="1"/>
    <n v="1"/>
    <n v="0"/>
    <n v="0"/>
    <n v="0"/>
    <n v="1"/>
    <n v="1"/>
    <n v="0"/>
    <n v="0"/>
    <n v="0"/>
    <n v="1"/>
    <n v="0"/>
    <n v="0"/>
    <n v="2"/>
    <n v="0"/>
    <n v="0"/>
    <n v="1"/>
    <n v="1"/>
    <n v="1"/>
    <n v="0"/>
    <n v="1"/>
    <n v="0"/>
    <n v="0"/>
    <n v="3"/>
    <n v="0"/>
    <n v="1"/>
    <n v="3"/>
    <n v="3"/>
    <n v="1"/>
    <n v="1"/>
    <n v="0"/>
    <n v="1"/>
    <n v="1"/>
    <n v="2"/>
    <n v="2"/>
    <n v="0"/>
    <n v="4"/>
    <n v="0"/>
    <n v="0"/>
    <n v="0"/>
    <n v="1"/>
    <n v="1"/>
    <n v="2"/>
    <n v="1"/>
    <n v="0"/>
    <n v="0"/>
    <n v="1"/>
    <n v="1"/>
    <n v="0"/>
    <n v="2"/>
    <n v="0"/>
    <n v="1"/>
    <n v="0"/>
    <n v="1"/>
    <n v="1"/>
    <n v="1"/>
    <n v="0"/>
    <n v="0"/>
    <n v="0"/>
    <n v="0"/>
    <n v="0"/>
    <n v="0"/>
    <n v="2"/>
    <n v="0"/>
    <n v="1"/>
    <n v="0"/>
    <n v="0"/>
    <n v="0"/>
    <n v="0"/>
    <n v="1"/>
    <n v="0"/>
    <n v="0"/>
    <n v="1"/>
    <n v="0"/>
    <n v="1"/>
    <n v="1"/>
    <n v="3"/>
    <n v="0"/>
    <n v="0"/>
    <n v="0"/>
    <n v="0"/>
  </r>
  <r>
    <n v="13"/>
    <s v="Metropolitana"/>
    <n v="270102010"/>
    <n v="270102"/>
    <s v="Delitos Sexuales"/>
    <s v="Abuso Sexual Sin Contacto"/>
    <x v="62"/>
    <x v="62"/>
    <s v="Abuso Sexual Sin Contacto"/>
    <n v="19"/>
    <n v="1"/>
    <n v="3"/>
    <n v="2"/>
    <n v="4"/>
    <n v="2"/>
    <n v="1"/>
    <n v="1"/>
    <n v="1"/>
    <n v="3"/>
    <n v="2"/>
    <n v="4"/>
    <n v="2"/>
    <n v="4"/>
    <n v="0"/>
    <n v="1"/>
    <n v="3"/>
    <n v="3"/>
    <n v="2"/>
    <n v="0"/>
    <n v="4"/>
    <n v="0"/>
    <n v="1"/>
    <n v="1"/>
    <n v="3"/>
    <n v="2"/>
    <n v="1"/>
    <n v="0"/>
    <n v="0"/>
    <n v="2"/>
    <n v="0"/>
    <n v="0"/>
    <n v="1"/>
    <n v="1"/>
    <n v="1"/>
    <n v="1"/>
    <n v="0"/>
    <n v="1"/>
    <n v="4"/>
    <n v="0"/>
    <n v="0"/>
    <n v="2"/>
    <n v="2"/>
    <n v="0"/>
    <n v="2"/>
    <n v="1"/>
    <n v="2"/>
    <n v="0"/>
    <n v="1"/>
    <n v="4"/>
    <n v="1"/>
    <n v="0"/>
    <n v="3"/>
    <n v="3"/>
    <n v="2"/>
    <n v="1"/>
    <n v="0"/>
    <n v="0"/>
    <n v="1"/>
    <n v="3"/>
    <n v="2"/>
    <n v="1"/>
    <n v="1"/>
    <n v="2"/>
    <n v="0"/>
    <n v="1"/>
    <n v="0"/>
    <n v="2"/>
    <n v="1"/>
    <n v="1"/>
    <n v="2"/>
    <n v="2"/>
    <n v="0"/>
    <n v="1"/>
    <n v="0"/>
    <n v="3"/>
    <n v="0"/>
    <n v="1"/>
    <n v="1"/>
    <n v="1"/>
    <n v="3"/>
    <n v="0"/>
    <n v="2"/>
    <n v="2"/>
    <n v="1"/>
  </r>
  <r>
    <n v="13"/>
    <s v="Metropolitana"/>
    <n v="270101001"/>
    <n v="270101"/>
    <s v="Delitos Cometidos por Empleados y Funcionarios Públicos"/>
    <s v="Apremios Ilegítimos Violación, Abuso Sexual Agravado, Otros"/>
    <x v="62"/>
    <x v="62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1"/>
    <n v="270102"/>
    <s v="Delitos Sexuales"/>
    <s v="Estupro"/>
    <x v="62"/>
    <x v="62"/>
    <s v="Estupro"/>
    <n v="176"/>
    <n v="0"/>
    <n v="1"/>
    <n v="2"/>
    <n v="0"/>
    <n v="2"/>
    <n v="1"/>
    <n v="0"/>
    <n v="0"/>
    <n v="4"/>
    <n v="1"/>
    <n v="0"/>
    <n v="0"/>
    <n v="0"/>
    <n v="5"/>
    <n v="1"/>
    <n v="1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1"/>
    <n v="0"/>
    <n v="0"/>
    <n v="0"/>
    <n v="0"/>
    <n v="0"/>
    <n v="0"/>
    <n v="0"/>
    <n v="0"/>
  </r>
  <r>
    <n v="13"/>
    <s v="Metropolitana"/>
    <n v="270103002"/>
    <n v="270103"/>
    <s v="Delitos Violentos"/>
    <s v="Femicidio Intimo"/>
    <x v="62"/>
    <x v="62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</r>
  <r>
    <n v="13"/>
    <s v="Metropolitana"/>
    <n v="270104001"/>
    <n v="270104"/>
    <s v="Delitos Contra el Estado Civil y la Familia"/>
    <s v="Maltrato Habitual (Violencia Intrafamiliar)"/>
    <x v="62"/>
    <x v="62"/>
    <s v="Maltrato Habitual (Violencia Intrafamiliar)"/>
    <n v="298"/>
    <n v="2"/>
    <n v="6"/>
    <n v="4"/>
    <n v="0"/>
    <n v="1"/>
    <n v="3"/>
    <n v="7"/>
    <n v="1"/>
    <n v="4"/>
    <n v="3"/>
    <n v="6"/>
    <n v="0"/>
    <n v="7"/>
    <n v="4"/>
    <n v="1"/>
    <n v="2"/>
    <n v="2"/>
    <n v="5"/>
    <n v="9"/>
    <n v="5"/>
    <n v="2"/>
    <n v="2"/>
    <n v="0"/>
    <n v="2"/>
    <n v="0"/>
    <n v="12"/>
    <n v="3"/>
    <n v="0"/>
    <n v="0"/>
    <n v="9"/>
    <n v="3"/>
    <n v="2"/>
    <n v="2"/>
    <n v="4"/>
    <n v="1"/>
    <n v="9"/>
    <n v="4"/>
    <n v="5"/>
    <n v="6"/>
    <n v="2"/>
    <n v="14"/>
    <n v="3"/>
    <n v="6"/>
    <n v="3"/>
    <n v="3"/>
    <n v="9"/>
    <n v="7"/>
    <n v="5"/>
    <n v="2"/>
    <n v="4"/>
    <n v="7"/>
    <n v="7"/>
    <n v="7"/>
    <n v="8"/>
    <n v="14"/>
    <n v="5"/>
    <n v="5"/>
    <n v="6"/>
    <n v="7"/>
    <n v="5"/>
    <n v="7"/>
    <n v="11"/>
    <n v="8"/>
    <n v="7"/>
    <n v="10"/>
    <n v="4"/>
    <n v="6"/>
    <n v="5"/>
    <n v="15"/>
    <n v="6"/>
    <n v="8"/>
    <n v="4"/>
    <n v="13"/>
    <n v="6"/>
    <n v="10"/>
    <n v="7"/>
    <n v="7"/>
    <n v="5"/>
    <n v="14"/>
    <n v="5"/>
    <n v="11"/>
    <n v="2"/>
    <n v="11"/>
    <n v="4"/>
  </r>
  <r>
    <n v="13"/>
    <s v="Metropolitana"/>
    <n v="270103004"/>
    <n v="270103"/>
    <s v="Delitos Violentos"/>
    <s v="Secuestro Con Homicidio, Violación O Lesiones"/>
    <x v="62"/>
    <x v="62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3003"/>
    <n v="270103"/>
    <s v="Delitos Violentos"/>
    <s v="Secuestro Con Violación"/>
    <x v="62"/>
    <x v="62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4"/>
    <n v="270102"/>
    <s v="Delitos Sexuales"/>
    <s v="Violación De Mayor De 14 Años"/>
    <x v="62"/>
    <x v="62"/>
    <s v="Violación De Mayor De 14 Años"/>
    <n v="476"/>
    <n v="2"/>
    <n v="2"/>
    <n v="1"/>
    <n v="0"/>
    <n v="0"/>
    <n v="0"/>
    <n v="0"/>
    <n v="1"/>
    <n v="0"/>
    <n v="2"/>
    <n v="3"/>
    <n v="0"/>
    <n v="1"/>
    <n v="1"/>
    <n v="3"/>
    <n v="1"/>
    <n v="2"/>
    <n v="1"/>
    <n v="1"/>
    <n v="1"/>
    <n v="0"/>
    <n v="0"/>
    <n v="0"/>
    <n v="0"/>
    <n v="2"/>
    <n v="0"/>
    <n v="1"/>
    <n v="1"/>
    <n v="0"/>
    <n v="1"/>
    <n v="1"/>
    <n v="0"/>
    <n v="2"/>
    <n v="0"/>
    <n v="4"/>
    <n v="0"/>
    <n v="2"/>
    <n v="1"/>
    <n v="1"/>
    <n v="1"/>
    <n v="2"/>
    <n v="0"/>
    <n v="0"/>
    <n v="2"/>
    <n v="2"/>
    <n v="2"/>
    <n v="0"/>
    <n v="3"/>
    <n v="1"/>
    <n v="2"/>
    <n v="2"/>
    <n v="1"/>
    <n v="0"/>
    <n v="0"/>
    <n v="0"/>
    <n v="1"/>
    <n v="1"/>
    <n v="1"/>
    <n v="2"/>
    <n v="0"/>
    <n v="0"/>
    <n v="1"/>
    <n v="1"/>
    <n v="0"/>
    <n v="1"/>
    <n v="0"/>
    <n v="0"/>
    <n v="0"/>
    <n v="3"/>
    <n v="1"/>
    <n v="1"/>
    <n v="2"/>
    <n v="0"/>
    <n v="2"/>
    <n v="2"/>
    <n v="1"/>
    <n v="0"/>
    <n v="0"/>
    <n v="1"/>
    <n v="1"/>
    <n v="0"/>
    <n v="0"/>
    <n v="0"/>
    <n v="0"/>
  </r>
  <r>
    <n v="13"/>
    <s v="Metropolitana"/>
    <n v="270102015"/>
    <n v="270102"/>
    <s v="Delitos Sexuales"/>
    <s v="Violación De Menor De 14 Años"/>
    <x v="62"/>
    <x v="62"/>
    <s v="Violación De Menor De 14 Años"/>
    <n v="477"/>
    <n v="2"/>
    <n v="4"/>
    <n v="2"/>
    <n v="1"/>
    <n v="0"/>
    <n v="4"/>
    <n v="2"/>
    <n v="1"/>
    <n v="0"/>
    <n v="2"/>
    <n v="0"/>
    <n v="5"/>
    <n v="2"/>
    <n v="0"/>
    <n v="1"/>
    <n v="2"/>
    <n v="2"/>
    <n v="0"/>
    <n v="0"/>
    <n v="0"/>
    <n v="1"/>
    <n v="2"/>
    <n v="3"/>
    <n v="1"/>
    <n v="0"/>
    <n v="1"/>
    <n v="0"/>
    <n v="0"/>
    <n v="1"/>
    <n v="0"/>
    <n v="0"/>
    <n v="1"/>
    <n v="1"/>
    <n v="3"/>
    <n v="2"/>
    <n v="1"/>
    <n v="2"/>
    <n v="1"/>
    <n v="2"/>
    <n v="1"/>
    <n v="0"/>
    <n v="0"/>
    <n v="1"/>
    <n v="1"/>
    <n v="0"/>
    <n v="0"/>
    <n v="0"/>
    <n v="0"/>
    <n v="0"/>
    <n v="2"/>
    <n v="2"/>
    <n v="0"/>
    <n v="1"/>
    <n v="2"/>
    <n v="0"/>
    <n v="1"/>
    <n v="0"/>
    <n v="1"/>
    <n v="1"/>
    <n v="0"/>
    <n v="0"/>
    <n v="0"/>
    <n v="2"/>
    <n v="0"/>
    <n v="1"/>
    <n v="1"/>
    <n v="1"/>
    <n v="0"/>
    <n v="3"/>
    <n v="1"/>
    <n v="3"/>
    <n v="2"/>
    <n v="1"/>
    <n v="2"/>
    <n v="0"/>
    <n v="1"/>
    <n v="0"/>
    <n v="1"/>
    <n v="0"/>
    <n v="1"/>
    <n v="1"/>
    <n v="0"/>
    <n v="0"/>
    <n v="0"/>
  </r>
  <r>
    <n v="13"/>
    <s v="Metropolitana"/>
    <n v="270105001"/>
    <n v="270105"/>
    <s v="Delitos Contra la Vida, Integridad o Dignidad Personal"/>
    <s v="Aborto Cometido Por Facultativo Por Causales No Reguladas"/>
    <x v="63"/>
    <x v="63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2"/>
    <n v="270105"/>
    <s v="Delitos Contra la Vida, Integridad o Dignidad Personal"/>
    <s v="Aborto Consentido Causales No Reguladas"/>
    <x v="63"/>
    <x v="63"/>
    <s v="Aborto Consentido Causales No Reguladas"/>
    <n v="8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3"/>
    <n v="270105"/>
    <s v="Delitos Contra la Vida, Integridad o Dignidad Personal"/>
    <s v="Aborto Sin Consentimiento"/>
    <x v="63"/>
    <x v="63"/>
    <s v="Aborto Sin Consentimiento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3"/>
    <n v="270102"/>
    <s v="Delitos Sexuales"/>
    <s v="Abuso Sexual (Sólo Crimen)"/>
    <x v="63"/>
    <x v="63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63"/>
    <x v="63"/>
    <s v="Abuso Sexual Calificado c/Introduccion Objetos O Uso Animal"/>
    <n v="1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2"/>
    <n v="0"/>
    <n v="0"/>
    <n v="0"/>
    <n v="0"/>
    <n v="0"/>
  </r>
  <r>
    <n v="13"/>
    <s v="Metropolitana"/>
    <n v="270102006"/>
    <n v="270102"/>
    <s v="Delitos Sexuales"/>
    <s v="Abuso Sexual Con Contacto De Menor De 14 Años"/>
    <x v="63"/>
    <x v="63"/>
    <s v="Abuso Sexual Con Contacto De Menor De 14 Años"/>
    <n v="15"/>
    <n v="11"/>
    <n v="1"/>
    <n v="5"/>
    <n v="8"/>
    <n v="4"/>
    <n v="8"/>
    <n v="5"/>
    <n v="8"/>
    <n v="6"/>
    <n v="6"/>
    <n v="6"/>
    <n v="10"/>
    <n v="12"/>
    <n v="3"/>
    <n v="3"/>
    <n v="2"/>
    <n v="2"/>
    <n v="0"/>
    <n v="1"/>
    <n v="12"/>
    <n v="7"/>
    <n v="3"/>
    <n v="1"/>
    <n v="4"/>
    <n v="4"/>
    <n v="4"/>
    <n v="2"/>
    <n v="3"/>
    <n v="1"/>
    <n v="3"/>
    <n v="0"/>
    <n v="2"/>
    <n v="6"/>
    <n v="8"/>
    <n v="3"/>
    <n v="6"/>
    <n v="3"/>
    <n v="10"/>
    <n v="2"/>
    <n v="5"/>
    <n v="1"/>
    <n v="3"/>
    <n v="4"/>
    <n v="3"/>
    <n v="7"/>
    <n v="5"/>
    <n v="6"/>
    <n v="1"/>
    <n v="2"/>
    <n v="7"/>
    <n v="5"/>
    <n v="3"/>
    <n v="2"/>
    <n v="4"/>
    <n v="3"/>
    <n v="0"/>
    <n v="3"/>
    <n v="8"/>
    <n v="3"/>
    <n v="1"/>
    <n v="5"/>
    <n v="5"/>
    <n v="2"/>
    <n v="5"/>
    <n v="3"/>
    <n v="2"/>
    <n v="6"/>
    <n v="8"/>
    <n v="6"/>
    <n v="2"/>
    <n v="6"/>
    <n v="2"/>
    <n v="6"/>
    <n v="6"/>
    <n v="2"/>
    <n v="4"/>
    <n v="11"/>
    <n v="5"/>
    <n v="8"/>
    <n v="3"/>
    <n v="2"/>
    <n v="4"/>
    <n v="9"/>
    <n v="6"/>
  </r>
  <r>
    <n v="13"/>
    <s v="Metropolitana"/>
    <n v="270102007"/>
    <n v="270102"/>
    <s v="Delitos Sexuales"/>
    <s v="Abuso Sexual De 14 Años A Menor De 18 Años Con Circunstancia Estupro"/>
    <x v="63"/>
    <x v="63"/>
    <s v="Abuso Sexual De 14 Años A Menor De 18 Años Con Circunstancia Estupro"/>
    <n v="16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4"/>
    <n v="1"/>
    <n v="2"/>
    <n v="0"/>
    <n v="0"/>
    <n v="0"/>
    <n v="0"/>
    <n v="1"/>
    <n v="0"/>
    <n v="0"/>
    <n v="0"/>
    <n v="1"/>
    <n v="0"/>
    <n v="0"/>
    <n v="2"/>
    <n v="2"/>
    <n v="3"/>
    <n v="0"/>
    <n v="0"/>
    <n v="0"/>
    <n v="1"/>
    <n v="0"/>
    <n v="0"/>
    <n v="0"/>
    <n v="2"/>
    <n v="0"/>
    <n v="1"/>
    <n v="1"/>
    <n v="2"/>
    <n v="0"/>
    <n v="3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2"/>
    <n v="2"/>
    <n v="1"/>
    <n v="0"/>
    <n v="0"/>
    <n v="1"/>
    <n v="1"/>
    <n v="1"/>
    <n v="0"/>
    <n v="1"/>
    <n v="2"/>
    <n v="0"/>
    <n v="0"/>
  </r>
  <r>
    <n v="13"/>
    <s v="Metropolitana"/>
    <n v="270102008"/>
    <n v="270102"/>
    <s v="Delitos Sexuales"/>
    <s v="Abuso Sexual De Mayor De 14 (Con Circunstancias De Violación)"/>
    <x v="63"/>
    <x v="63"/>
    <s v="Abuso Sexual De Mayor De 14 (Con Circunstancias De Violación)"/>
    <n v="17"/>
    <n v="0"/>
    <n v="1"/>
    <n v="4"/>
    <n v="4"/>
    <n v="1"/>
    <n v="3"/>
    <n v="4"/>
    <n v="0"/>
    <n v="2"/>
    <n v="1"/>
    <n v="1"/>
    <n v="3"/>
    <n v="1"/>
    <n v="1"/>
    <n v="0"/>
    <n v="0"/>
    <n v="1"/>
    <n v="0"/>
    <n v="0"/>
    <n v="1"/>
    <n v="2"/>
    <n v="1"/>
    <n v="0"/>
    <n v="1"/>
    <n v="5"/>
    <n v="0"/>
    <n v="1"/>
    <n v="1"/>
    <n v="1"/>
    <n v="2"/>
    <n v="0"/>
    <n v="1"/>
    <n v="4"/>
    <n v="4"/>
    <n v="0"/>
    <n v="1"/>
    <n v="1"/>
    <n v="1"/>
    <n v="0"/>
    <n v="0"/>
    <n v="1"/>
    <n v="3"/>
    <n v="2"/>
    <n v="1"/>
    <n v="1"/>
    <n v="0"/>
    <n v="0"/>
    <n v="0"/>
    <n v="0"/>
    <n v="0"/>
    <n v="2"/>
    <n v="1"/>
    <n v="1"/>
    <n v="0"/>
    <n v="1"/>
    <n v="2"/>
    <n v="0"/>
    <n v="1"/>
    <n v="1"/>
    <n v="1"/>
    <n v="1"/>
    <n v="1"/>
    <n v="1"/>
    <n v="1"/>
    <n v="2"/>
    <n v="1"/>
    <n v="0"/>
    <n v="1"/>
    <n v="2"/>
    <n v="0"/>
    <n v="1"/>
    <n v="0"/>
    <n v="0"/>
    <n v="0"/>
    <n v="1"/>
    <n v="2"/>
    <n v="4"/>
    <n v="2"/>
    <n v="2"/>
    <n v="1"/>
    <n v="2"/>
    <n v="2"/>
    <n v="3"/>
    <n v="1"/>
  </r>
  <r>
    <n v="13"/>
    <s v="Metropolitana"/>
    <n v="270102009"/>
    <n v="270102"/>
    <s v="Delitos Sexuales"/>
    <s v="Abuso Sexual Mayor 14 /Sorpresa Sin Consentimiento"/>
    <x v="63"/>
    <x v="6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</r>
  <r>
    <n v="13"/>
    <s v="Metropolitana"/>
    <n v="270102010"/>
    <n v="270102"/>
    <s v="Delitos Sexuales"/>
    <s v="Abuso Sexual Sin Contacto"/>
    <x v="63"/>
    <x v="63"/>
    <s v="Abuso Sexual Sin Contacto"/>
    <n v="19"/>
    <n v="2"/>
    <n v="2"/>
    <n v="7"/>
    <n v="9"/>
    <n v="3"/>
    <n v="13"/>
    <n v="7"/>
    <n v="4"/>
    <n v="5"/>
    <n v="11"/>
    <n v="11"/>
    <n v="4"/>
    <n v="10"/>
    <n v="2"/>
    <n v="5"/>
    <n v="5"/>
    <n v="3"/>
    <n v="0"/>
    <n v="2"/>
    <n v="14"/>
    <n v="4"/>
    <n v="1"/>
    <n v="2"/>
    <n v="3"/>
    <n v="7"/>
    <n v="2"/>
    <n v="4"/>
    <n v="2"/>
    <n v="2"/>
    <n v="11"/>
    <n v="7"/>
    <n v="7"/>
    <n v="8"/>
    <n v="11"/>
    <n v="6"/>
    <n v="8"/>
    <n v="3"/>
    <n v="5"/>
    <n v="3"/>
    <n v="1"/>
    <n v="3"/>
    <n v="3"/>
    <n v="1"/>
    <n v="4"/>
    <n v="10"/>
    <n v="5"/>
    <n v="4"/>
    <n v="5"/>
    <n v="4"/>
    <n v="5"/>
    <n v="5"/>
    <n v="4"/>
    <n v="0"/>
    <n v="2"/>
    <n v="3"/>
    <n v="3"/>
    <n v="2"/>
    <n v="6"/>
    <n v="3"/>
    <n v="3"/>
    <n v="4"/>
    <n v="1"/>
    <n v="4"/>
    <n v="1"/>
    <n v="2"/>
    <n v="1"/>
    <n v="10"/>
    <n v="2"/>
    <n v="6"/>
    <n v="2"/>
    <n v="1"/>
    <n v="2"/>
    <n v="6"/>
    <n v="4"/>
    <n v="6"/>
    <n v="1"/>
    <n v="3"/>
    <n v="4"/>
    <n v="6"/>
    <n v="3"/>
    <n v="5"/>
    <n v="1"/>
    <n v="2"/>
    <n v="2"/>
  </r>
  <r>
    <n v="13"/>
    <s v="Metropolitana"/>
    <n v="270102016"/>
    <n v="270102"/>
    <s v="Delitos Sexuales"/>
    <s v="Acoso Sexual Lugares Públicos /Libre Acceso Público"/>
    <x v="63"/>
    <x v="63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n v="270101001"/>
    <n v="270101"/>
    <s v="Delitos Cometidos por Empleados y Funcionarios Públicos"/>
    <s v="Apremios Ilegítimos Violación, Abuso Sexual Agravado, Otros"/>
    <x v="63"/>
    <x v="63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n v="13"/>
    <s v="Metropolitana"/>
    <n v="270102001"/>
    <n v="270102"/>
    <s v="Delitos Sexuales"/>
    <s v="Estupro"/>
    <x v="63"/>
    <x v="63"/>
    <s v="Estupro"/>
    <n v="176"/>
    <n v="0"/>
    <n v="0"/>
    <n v="0"/>
    <n v="0"/>
    <n v="0"/>
    <n v="0"/>
    <n v="2"/>
    <n v="1"/>
    <n v="1"/>
    <n v="1"/>
    <n v="1"/>
    <n v="1"/>
    <n v="2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1"/>
    <n v="0"/>
    <n v="1"/>
    <n v="0"/>
    <n v="0"/>
    <n v="0"/>
    <n v="1"/>
    <n v="0"/>
    <n v="0"/>
    <n v="2"/>
    <n v="0"/>
    <n v="0"/>
    <n v="0"/>
    <n v="1"/>
    <n v="0"/>
    <n v="0"/>
    <n v="1"/>
    <n v="0"/>
    <n v="0"/>
    <n v="1"/>
    <n v="2"/>
    <n v="1"/>
    <n v="0"/>
    <n v="0"/>
    <n v="0"/>
    <n v="1"/>
    <n v="0"/>
    <n v="0"/>
    <n v="0"/>
    <n v="0"/>
    <n v="0"/>
    <n v="0"/>
    <n v="0"/>
    <n v="0"/>
    <n v="2"/>
    <n v="0"/>
    <n v="0"/>
    <n v="0"/>
    <n v="1"/>
    <n v="1"/>
  </r>
  <r>
    <n v="13"/>
    <s v="Metropolitana"/>
    <n v="270103002"/>
    <n v="270103"/>
    <s v="Delitos Violentos"/>
    <s v="Femicidio Intimo"/>
    <x v="63"/>
    <x v="63"/>
    <s v="Femicidio Intimo"/>
    <n v="204"/>
    <n v="0"/>
    <n v="0"/>
    <n v="0"/>
    <n v="0"/>
    <n v="1"/>
    <n v="0"/>
    <n v="0"/>
    <n v="0"/>
    <n v="1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2"/>
    <n v="0"/>
    <n v="0"/>
    <n v="0"/>
    <n v="0"/>
    <n v="0"/>
    <n v="0"/>
  </r>
  <r>
    <n v="13"/>
    <s v="Metropolitana"/>
    <n v="270104001"/>
    <n v="270104"/>
    <s v="Delitos Contra el Estado Civil y la Familia"/>
    <s v="Maltrato Habitual (Violencia Intrafamiliar)"/>
    <x v="63"/>
    <x v="63"/>
    <s v="Maltrato Habitual (Violencia Intrafamiliar)"/>
    <n v="298"/>
    <n v="9"/>
    <n v="15"/>
    <n v="18"/>
    <n v="9"/>
    <n v="12"/>
    <n v="13"/>
    <n v="6"/>
    <n v="10"/>
    <n v="10"/>
    <n v="6"/>
    <n v="50"/>
    <n v="12"/>
    <n v="49"/>
    <n v="36"/>
    <n v="30"/>
    <n v="13"/>
    <n v="47"/>
    <n v="39"/>
    <n v="56"/>
    <n v="35"/>
    <n v="45"/>
    <n v="63"/>
    <n v="44"/>
    <n v="45"/>
    <n v="57"/>
    <n v="21"/>
    <n v="48"/>
    <n v="37"/>
    <n v="33"/>
    <n v="47"/>
    <n v="58"/>
    <n v="22"/>
    <n v="50"/>
    <n v="36"/>
    <n v="42"/>
    <n v="24"/>
    <n v="38"/>
    <n v="56"/>
    <n v="56"/>
    <n v="38"/>
    <n v="44"/>
    <n v="43"/>
    <n v="79"/>
    <n v="75"/>
    <n v="99"/>
    <n v="56"/>
    <n v="83"/>
    <n v="46"/>
    <n v="45"/>
    <n v="50"/>
    <n v="17"/>
    <n v="69"/>
    <n v="61"/>
    <n v="79"/>
    <n v="34"/>
    <n v="44"/>
    <n v="40"/>
    <n v="28"/>
    <n v="27"/>
    <n v="18"/>
    <n v="40"/>
    <n v="33"/>
    <n v="39"/>
    <n v="40"/>
    <n v="21"/>
    <n v="40"/>
    <n v="46"/>
    <n v="42"/>
    <n v="39"/>
    <n v="41"/>
    <n v="34"/>
    <n v="21"/>
    <n v="41"/>
    <n v="39"/>
    <n v="42"/>
    <n v="32"/>
    <n v="25"/>
    <n v="39"/>
    <n v="36"/>
    <n v="33"/>
    <n v="29"/>
    <n v="17"/>
    <n v="24"/>
    <n v="12"/>
  </r>
  <r>
    <n v="13"/>
    <s v="Metropolitana"/>
    <n v="270103004"/>
    <n v="270103"/>
    <s v="Delitos Violentos"/>
    <s v="Secuestro Con Homicidio, Violación O Lesiones"/>
    <x v="63"/>
    <x v="63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3005"/>
    <n v="270103"/>
    <s v="Delitos Violentos"/>
    <s v="Tortura Con Violación, Abuso Sexual Agravado/Otros"/>
    <x v="63"/>
    <x v="63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3"/>
    <s v="Metropolitana"/>
    <n v="270102002"/>
    <n v="270102"/>
    <s v="Delitos Sexuales"/>
    <s v="Violación"/>
    <x v="63"/>
    <x v="63"/>
    <s v="Violación"/>
    <n v="474"/>
    <n v="0"/>
    <n v="0"/>
    <n v="0"/>
    <n v="1"/>
    <n v="0"/>
    <n v="2"/>
    <n v="0"/>
    <n v="0"/>
    <n v="0"/>
    <n v="0"/>
    <n v="1"/>
    <n v="0"/>
    <n v="0"/>
    <n v="0"/>
    <n v="0"/>
    <n v="1"/>
    <n v="0"/>
    <n v="2"/>
    <n v="0"/>
    <n v="0"/>
    <n v="0"/>
    <n v="0"/>
    <n v="0"/>
    <n v="1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3"/>
    <s v="Metropolitana"/>
    <n v="270102017"/>
    <n v="270102"/>
    <s v="Delitos Sexuales"/>
    <s v="Violación Con Homicidio O Femicidio"/>
    <x v="63"/>
    <x v="63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4"/>
    <n v="270102"/>
    <s v="Delitos Sexuales"/>
    <s v="Violación De Mayor De 14 Años"/>
    <x v="63"/>
    <x v="63"/>
    <s v="Violación De Mayor De 14 Años"/>
    <n v="476"/>
    <n v="0"/>
    <n v="2"/>
    <n v="4"/>
    <n v="4"/>
    <n v="3"/>
    <n v="0"/>
    <n v="3"/>
    <n v="2"/>
    <n v="2"/>
    <n v="0"/>
    <n v="2"/>
    <n v="1"/>
    <n v="3"/>
    <n v="1"/>
    <n v="1"/>
    <n v="2"/>
    <n v="1"/>
    <n v="1"/>
    <n v="2"/>
    <n v="3"/>
    <n v="0"/>
    <n v="0"/>
    <n v="0"/>
    <n v="4"/>
    <n v="0"/>
    <n v="1"/>
    <n v="0"/>
    <n v="1"/>
    <n v="1"/>
    <n v="0"/>
    <n v="1"/>
    <n v="1"/>
    <n v="1"/>
    <n v="2"/>
    <n v="0"/>
    <n v="1"/>
    <n v="2"/>
    <n v="2"/>
    <n v="1"/>
    <n v="1"/>
    <n v="0"/>
    <n v="2"/>
    <n v="0"/>
    <n v="3"/>
    <n v="2"/>
    <n v="0"/>
    <n v="3"/>
    <n v="0"/>
    <n v="0"/>
    <n v="1"/>
    <n v="3"/>
    <n v="2"/>
    <n v="0"/>
    <n v="3"/>
    <n v="1"/>
    <n v="1"/>
    <n v="0"/>
    <n v="4"/>
    <n v="2"/>
    <n v="0"/>
    <n v="1"/>
    <n v="1"/>
    <n v="1"/>
    <n v="0"/>
    <n v="1"/>
    <n v="1"/>
    <n v="0"/>
    <n v="0"/>
    <n v="1"/>
    <n v="2"/>
    <n v="0"/>
    <n v="1"/>
    <n v="3"/>
    <n v="1"/>
    <n v="2"/>
    <n v="0"/>
    <n v="2"/>
    <n v="1"/>
    <n v="1"/>
    <n v="3"/>
    <n v="0"/>
    <n v="1"/>
    <n v="3"/>
    <n v="1"/>
  </r>
  <r>
    <n v="13"/>
    <s v="Metropolitana"/>
    <n v="270102015"/>
    <n v="270102"/>
    <s v="Delitos Sexuales"/>
    <s v="Violación De Menor De 14 Años"/>
    <x v="63"/>
    <x v="63"/>
    <s v="Violación De Menor De 14 Años"/>
    <n v="477"/>
    <n v="1"/>
    <n v="1"/>
    <n v="0"/>
    <n v="1"/>
    <n v="0"/>
    <n v="2"/>
    <n v="4"/>
    <n v="2"/>
    <n v="3"/>
    <n v="2"/>
    <n v="3"/>
    <n v="1"/>
    <n v="3"/>
    <n v="1"/>
    <n v="1"/>
    <n v="2"/>
    <n v="2"/>
    <n v="1"/>
    <n v="1"/>
    <n v="4"/>
    <n v="1"/>
    <n v="0"/>
    <n v="0"/>
    <n v="2"/>
    <n v="0"/>
    <n v="2"/>
    <n v="3"/>
    <n v="0"/>
    <n v="1"/>
    <n v="3"/>
    <n v="1"/>
    <n v="2"/>
    <n v="1"/>
    <n v="3"/>
    <n v="3"/>
    <n v="0"/>
    <n v="0"/>
    <n v="2"/>
    <n v="1"/>
    <n v="0"/>
    <n v="1"/>
    <n v="2"/>
    <n v="1"/>
    <n v="2"/>
    <n v="3"/>
    <n v="3"/>
    <n v="3"/>
    <n v="1"/>
    <n v="0"/>
    <n v="3"/>
    <n v="1"/>
    <n v="3"/>
    <n v="1"/>
    <n v="1"/>
    <n v="1"/>
    <n v="0"/>
    <n v="1"/>
    <n v="2"/>
    <n v="2"/>
    <n v="2"/>
    <n v="1"/>
    <n v="1"/>
    <n v="4"/>
    <n v="1"/>
    <n v="1"/>
    <n v="3"/>
    <n v="1"/>
    <n v="1"/>
    <n v="1"/>
    <n v="1"/>
    <n v="0"/>
    <n v="0"/>
    <n v="2"/>
    <n v="0"/>
    <n v="5"/>
    <n v="1"/>
    <n v="0"/>
    <n v="1"/>
    <n v="2"/>
    <n v="0"/>
    <n v="0"/>
    <n v="2"/>
    <n v="0"/>
    <n v="3"/>
  </r>
  <r>
    <n v="13"/>
    <s v="Metropolitana"/>
    <n v="270105004"/>
    <n v="270105"/>
    <s v="Delitos Contra la Vida, Integridad o Dignidad Personal"/>
    <s v="Aborto"/>
    <x v="64"/>
    <x v="64"/>
    <s v="Aborto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2"/>
    <n v="270105"/>
    <s v="Delitos Contra la Vida, Integridad o Dignidad Personal"/>
    <s v="Aborto Consentido Causales No Reguladas"/>
    <x v="64"/>
    <x v="64"/>
    <s v="Aborto Consentido Causales No Reguladas"/>
    <n v="8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3"/>
    <n v="270105"/>
    <s v="Delitos Contra la Vida, Integridad o Dignidad Personal"/>
    <s v="Aborto Sin Consentimiento"/>
    <x v="64"/>
    <x v="64"/>
    <s v="Aborto Sin Consentimiento"/>
    <n v="9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64"/>
    <x v="64"/>
    <s v="Abuso Sexual Calificado c/Introduccion Objetos O Uso Animal"/>
    <n v="14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6"/>
    <n v="270102"/>
    <s v="Delitos Sexuales"/>
    <s v="Abuso Sexual Con Contacto De Menor De 14 Años"/>
    <x v="64"/>
    <x v="64"/>
    <s v="Abuso Sexual Con Contacto De Menor De 14 Años"/>
    <n v="15"/>
    <n v="14"/>
    <n v="11"/>
    <n v="7"/>
    <n v="6"/>
    <n v="1"/>
    <n v="7"/>
    <n v="13"/>
    <n v="4"/>
    <n v="8"/>
    <n v="3"/>
    <n v="1"/>
    <n v="4"/>
    <n v="3"/>
    <n v="6"/>
    <n v="1"/>
    <n v="6"/>
    <n v="6"/>
    <n v="7"/>
    <n v="7"/>
    <n v="8"/>
    <n v="4"/>
    <n v="2"/>
    <n v="3"/>
    <n v="3"/>
    <n v="1"/>
    <n v="2"/>
    <n v="3"/>
    <n v="7"/>
    <n v="4"/>
    <n v="3"/>
    <n v="6"/>
    <n v="5"/>
    <n v="1"/>
    <n v="3"/>
    <n v="2"/>
    <n v="1"/>
    <n v="7"/>
    <n v="1"/>
    <n v="2"/>
    <n v="6"/>
    <n v="6"/>
    <n v="2"/>
    <n v="4"/>
    <n v="4"/>
    <n v="3"/>
    <n v="4"/>
    <n v="0"/>
    <n v="4"/>
    <n v="2"/>
    <n v="6"/>
    <n v="5"/>
    <n v="2"/>
    <n v="2"/>
    <n v="3"/>
    <n v="8"/>
    <n v="4"/>
    <n v="6"/>
    <n v="7"/>
    <n v="5"/>
    <n v="4"/>
    <n v="5"/>
    <n v="5"/>
    <n v="5"/>
    <n v="0"/>
    <n v="10"/>
    <n v="4"/>
    <n v="4"/>
    <n v="3"/>
    <n v="7"/>
    <n v="4"/>
    <n v="6"/>
    <n v="4"/>
    <n v="7"/>
    <n v="8"/>
    <n v="0"/>
    <n v="4"/>
    <n v="1"/>
    <n v="7"/>
    <n v="4"/>
    <n v="2"/>
    <n v="12"/>
    <n v="6"/>
    <n v="4"/>
    <n v="8"/>
  </r>
  <r>
    <n v="13"/>
    <s v="Metropolitana"/>
    <n v="270102007"/>
    <n v="270102"/>
    <s v="Delitos Sexuales"/>
    <s v="Abuso Sexual De 14 Años A Menor De 18 Años Con Circunstancia Estupro"/>
    <x v="64"/>
    <x v="64"/>
    <s v="Abuso Sexual De 14 Años A Menor De 18 Años Con Circunstancia Estupro"/>
    <n v="16"/>
    <n v="2"/>
    <n v="2"/>
    <n v="0"/>
    <n v="0"/>
    <n v="0"/>
    <n v="0"/>
    <n v="2"/>
    <n v="1"/>
    <n v="0"/>
    <n v="0"/>
    <n v="1"/>
    <n v="0"/>
    <n v="0"/>
    <n v="1"/>
    <n v="1"/>
    <n v="0"/>
    <n v="0"/>
    <n v="2"/>
    <n v="0"/>
    <n v="1"/>
    <n v="0"/>
    <n v="0"/>
    <n v="0"/>
    <n v="1"/>
    <n v="1"/>
    <n v="0"/>
    <n v="0"/>
    <n v="0"/>
    <n v="1"/>
    <n v="0"/>
    <n v="0"/>
    <n v="2"/>
    <n v="0"/>
    <n v="1"/>
    <n v="0"/>
    <n v="1"/>
    <n v="1"/>
    <n v="0"/>
    <n v="1"/>
    <n v="2"/>
    <n v="1"/>
    <n v="1"/>
    <n v="1"/>
    <n v="1"/>
    <n v="1"/>
    <n v="0"/>
    <n v="0"/>
    <n v="0"/>
    <n v="0"/>
    <n v="2"/>
    <n v="0"/>
    <n v="0"/>
    <n v="0"/>
    <n v="1"/>
    <n v="0"/>
    <n v="1"/>
    <n v="2"/>
    <n v="0"/>
    <n v="2"/>
    <n v="0"/>
    <n v="0"/>
    <n v="1"/>
    <n v="1"/>
    <n v="1"/>
    <n v="1"/>
    <n v="0"/>
    <n v="1"/>
    <n v="0"/>
    <n v="1"/>
    <n v="1"/>
    <n v="1"/>
    <n v="1"/>
    <n v="1"/>
    <n v="2"/>
    <n v="0"/>
    <n v="0"/>
    <n v="0"/>
    <n v="1"/>
    <n v="0"/>
    <n v="2"/>
    <n v="0"/>
    <n v="1"/>
    <n v="0"/>
    <n v="1"/>
  </r>
  <r>
    <n v="13"/>
    <s v="Metropolitana"/>
    <n v="270102008"/>
    <n v="270102"/>
    <s v="Delitos Sexuales"/>
    <s v="Abuso Sexual De Mayor De 14 (Con Circunstancias De Violación)"/>
    <x v="64"/>
    <x v="64"/>
    <s v="Abuso Sexual De Mayor De 14 (Con Circunstancias De Violación)"/>
    <n v="17"/>
    <n v="2"/>
    <n v="4"/>
    <n v="1"/>
    <n v="2"/>
    <n v="1"/>
    <n v="1"/>
    <n v="3"/>
    <n v="0"/>
    <n v="1"/>
    <n v="2"/>
    <n v="0"/>
    <n v="3"/>
    <n v="0"/>
    <n v="1"/>
    <n v="1"/>
    <n v="1"/>
    <n v="0"/>
    <n v="1"/>
    <n v="1"/>
    <n v="2"/>
    <n v="1"/>
    <n v="0"/>
    <n v="1"/>
    <n v="1"/>
    <n v="2"/>
    <n v="1"/>
    <n v="4"/>
    <n v="0"/>
    <n v="0"/>
    <n v="4"/>
    <n v="2"/>
    <n v="3"/>
    <n v="0"/>
    <n v="0"/>
    <n v="0"/>
    <n v="0"/>
    <n v="2"/>
    <n v="0"/>
    <n v="0"/>
    <n v="5"/>
    <n v="0"/>
    <n v="0"/>
    <n v="1"/>
    <n v="2"/>
    <n v="0"/>
    <n v="2"/>
    <n v="0"/>
    <n v="0"/>
    <n v="1"/>
    <n v="1"/>
    <n v="1"/>
    <n v="0"/>
    <n v="2"/>
    <n v="1"/>
    <n v="1"/>
    <n v="2"/>
    <n v="0"/>
    <n v="3"/>
    <n v="2"/>
    <n v="0"/>
    <n v="1"/>
    <n v="0"/>
    <n v="0"/>
    <n v="2"/>
    <n v="3"/>
    <n v="2"/>
    <n v="1"/>
    <n v="2"/>
    <n v="0"/>
    <n v="1"/>
    <n v="1"/>
    <n v="0"/>
    <n v="1"/>
    <n v="2"/>
    <n v="1"/>
    <n v="2"/>
    <n v="1"/>
    <n v="2"/>
    <n v="2"/>
    <n v="1"/>
    <n v="2"/>
    <n v="3"/>
    <n v="0"/>
    <n v="2"/>
  </r>
  <r>
    <n v="13"/>
    <s v="Metropolitana"/>
    <n v="270102009"/>
    <n v="270102"/>
    <s v="Delitos Sexuales"/>
    <s v="Abuso Sexual Mayor 14 /Sorpresa Sin Consentimiento"/>
    <x v="64"/>
    <x v="6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n v="13"/>
    <s v="Metropolitana"/>
    <n v="270102010"/>
    <n v="270102"/>
    <s v="Delitos Sexuales"/>
    <s v="Abuso Sexual Sin Contacto"/>
    <x v="64"/>
    <x v="64"/>
    <s v="Abuso Sexual Sin Contacto"/>
    <n v="19"/>
    <n v="6"/>
    <n v="6"/>
    <n v="6"/>
    <n v="10"/>
    <n v="8"/>
    <n v="5"/>
    <n v="7"/>
    <n v="7"/>
    <n v="5"/>
    <n v="3"/>
    <n v="4"/>
    <n v="6"/>
    <n v="8"/>
    <n v="5"/>
    <n v="4"/>
    <n v="5"/>
    <n v="4"/>
    <n v="7"/>
    <n v="5"/>
    <n v="3"/>
    <n v="0"/>
    <n v="4"/>
    <n v="2"/>
    <n v="4"/>
    <n v="1"/>
    <n v="4"/>
    <n v="1"/>
    <n v="5"/>
    <n v="2"/>
    <n v="4"/>
    <n v="8"/>
    <n v="8"/>
    <n v="1"/>
    <n v="4"/>
    <n v="2"/>
    <n v="6"/>
    <n v="5"/>
    <n v="3"/>
    <n v="3"/>
    <n v="6"/>
    <n v="6"/>
    <n v="4"/>
    <n v="3"/>
    <n v="7"/>
    <n v="4"/>
    <n v="6"/>
    <n v="2"/>
    <n v="0"/>
    <n v="1"/>
    <n v="5"/>
    <n v="4"/>
    <n v="7"/>
    <n v="2"/>
    <n v="2"/>
    <n v="3"/>
    <n v="6"/>
    <n v="4"/>
    <n v="2"/>
    <n v="1"/>
    <n v="6"/>
    <n v="3"/>
    <n v="6"/>
    <n v="1"/>
    <n v="1"/>
    <n v="2"/>
    <n v="3"/>
    <n v="0"/>
    <n v="2"/>
    <n v="2"/>
    <n v="1"/>
    <n v="1"/>
    <n v="1"/>
    <n v="6"/>
    <n v="3"/>
    <n v="2"/>
    <n v="6"/>
    <n v="0"/>
    <n v="4"/>
    <n v="0"/>
    <n v="1"/>
    <n v="7"/>
    <n v="5"/>
    <n v="1"/>
    <n v="2"/>
  </r>
  <r>
    <n v="13"/>
    <s v="Metropolitana"/>
    <n v="270102016"/>
    <n v="270102"/>
    <s v="Delitos Sexuales"/>
    <s v="Acoso Sexual Lugares Públicos /Libre Acceso Público"/>
    <x v="64"/>
    <x v="6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3"/>
    <s v="Metropolitana"/>
    <n v="270101001"/>
    <n v="270101"/>
    <s v="Delitos Cometidos por Empleados y Funcionarios Públicos"/>
    <s v="Apremios Ilegítimos Violación, Abuso Sexual Agravado, Otros"/>
    <x v="64"/>
    <x v="64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n v="270102001"/>
    <n v="270102"/>
    <s v="Delitos Sexuales"/>
    <s v="Estupro"/>
    <x v="64"/>
    <x v="64"/>
    <s v="Estupro"/>
    <n v="176"/>
    <n v="1"/>
    <n v="2"/>
    <n v="2"/>
    <n v="1"/>
    <n v="0"/>
    <n v="1"/>
    <n v="3"/>
    <n v="1"/>
    <n v="1"/>
    <n v="0"/>
    <n v="3"/>
    <n v="1"/>
    <n v="1"/>
    <n v="0"/>
    <n v="1"/>
    <n v="0"/>
    <n v="1"/>
    <n v="0"/>
    <n v="0"/>
    <n v="1"/>
    <n v="0"/>
    <n v="0"/>
    <n v="1"/>
    <n v="0"/>
    <n v="0"/>
    <n v="0"/>
    <n v="0"/>
    <n v="0"/>
    <n v="1"/>
    <n v="1"/>
    <n v="0"/>
    <n v="1"/>
    <n v="0"/>
    <n v="0"/>
    <n v="1"/>
    <n v="0"/>
    <n v="1"/>
    <n v="0"/>
    <n v="0"/>
    <n v="3"/>
    <n v="1"/>
    <n v="0"/>
    <n v="1"/>
    <n v="0"/>
    <n v="0"/>
    <n v="2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1"/>
    <n v="0"/>
    <n v="1"/>
    <n v="2"/>
    <n v="0"/>
    <n v="1"/>
    <n v="0"/>
    <n v="2"/>
    <n v="0"/>
    <n v="2"/>
    <n v="0"/>
    <n v="2"/>
  </r>
  <r>
    <n v="13"/>
    <s v="Metropolitana"/>
    <n v="270103002"/>
    <n v="270103"/>
    <s v="Delitos Violentos"/>
    <s v="Femicidio Intimo"/>
    <x v="64"/>
    <x v="64"/>
    <s v="Femicidio Intimo"/>
    <n v="204"/>
    <n v="1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2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13"/>
    <s v="Metropolitana"/>
    <n v="270104001"/>
    <n v="270104"/>
    <s v="Delitos Contra el Estado Civil y la Familia"/>
    <s v="Maltrato Habitual (Violencia Intrafamiliar)"/>
    <x v="64"/>
    <x v="64"/>
    <s v="Maltrato Habitual (Violencia Intrafamiliar)"/>
    <n v="298"/>
    <n v="15"/>
    <n v="20"/>
    <n v="14"/>
    <n v="19"/>
    <n v="18"/>
    <n v="15"/>
    <n v="14"/>
    <n v="10"/>
    <n v="22"/>
    <n v="14"/>
    <n v="24"/>
    <n v="8"/>
    <n v="16"/>
    <n v="7"/>
    <n v="31"/>
    <n v="27"/>
    <n v="24"/>
    <n v="38"/>
    <n v="32"/>
    <n v="82"/>
    <n v="52"/>
    <n v="18"/>
    <n v="9"/>
    <n v="15"/>
    <n v="51"/>
    <n v="31"/>
    <n v="102"/>
    <n v="10"/>
    <n v="10"/>
    <n v="20"/>
    <n v="34"/>
    <n v="6"/>
    <n v="75"/>
    <n v="59"/>
    <n v="35"/>
    <n v="109"/>
    <n v="159"/>
    <n v="69"/>
    <n v="29"/>
    <n v="20"/>
    <n v="15"/>
    <n v="55"/>
    <n v="73"/>
    <n v="117"/>
    <n v="76"/>
    <n v="60"/>
    <n v="30"/>
    <n v="22"/>
    <n v="39"/>
    <n v="44"/>
    <n v="13"/>
    <n v="28"/>
    <n v="15"/>
    <n v="22"/>
    <n v="30"/>
    <n v="20"/>
    <n v="43"/>
    <n v="22"/>
    <n v="40"/>
    <n v="18"/>
    <n v="23"/>
    <n v="25"/>
    <n v="4"/>
    <n v="7"/>
    <n v="12"/>
    <n v="8"/>
    <n v="11"/>
    <n v="19"/>
    <n v="18"/>
    <n v="5"/>
    <n v="7"/>
    <n v="7"/>
    <n v="33"/>
    <n v="27"/>
    <n v="51"/>
    <n v="1"/>
    <n v="2"/>
    <n v="40"/>
    <n v="23"/>
    <n v="8"/>
    <n v="34"/>
    <n v="18"/>
    <n v="31"/>
    <n v="21"/>
  </r>
  <r>
    <n v="13"/>
    <s v="Metropolitana"/>
    <n v="270103004"/>
    <n v="270103"/>
    <s v="Delitos Violentos"/>
    <s v="Secuestro Con Homicidio, Violación O Lesiones"/>
    <x v="64"/>
    <x v="64"/>
    <s v="Secuestro Con Homicidio, Violación O Lesiones"/>
    <n v="41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2"/>
    <n v="270102"/>
    <s v="Delitos Sexuales"/>
    <s v="Violación"/>
    <x v="64"/>
    <x v="64"/>
    <s v="Violación"/>
    <n v="474"/>
    <n v="1"/>
    <n v="0"/>
    <n v="1"/>
    <n v="0"/>
    <n v="2"/>
    <n v="0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0"/>
    <n v="0"/>
    <n v="0"/>
    <n v="0"/>
    <n v="0"/>
    <n v="1"/>
    <n v="0"/>
    <n v="0"/>
    <n v="0"/>
    <n v="0"/>
    <n v="0"/>
    <n v="0"/>
    <n v="1"/>
    <n v="0"/>
    <n v="0"/>
    <n v="0"/>
    <n v="0"/>
  </r>
  <r>
    <n v="13"/>
    <s v="Metropolitana"/>
    <n v="270102014"/>
    <n v="270102"/>
    <s v="Delitos Sexuales"/>
    <s v="Violación De Mayor De 14 Años"/>
    <x v="64"/>
    <x v="64"/>
    <s v="Violación De Mayor De 14 Años"/>
    <n v="476"/>
    <n v="3"/>
    <n v="3"/>
    <n v="1"/>
    <n v="2"/>
    <n v="4"/>
    <n v="1"/>
    <n v="2"/>
    <n v="1"/>
    <n v="4"/>
    <n v="0"/>
    <n v="2"/>
    <n v="2"/>
    <n v="0"/>
    <n v="0"/>
    <n v="1"/>
    <n v="3"/>
    <n v="1"/>
    <n v="1"/>
    <n v="1"/>
    <n v="2"/>
    <n v="2"/>
    <n v="3"/>
    <n v="1"/>
    <n v="2"/>
    <n v="0"/>
    <n v="2"/>
    <n v="1"/>
    <n v="0"/>
    <n v="1"/>
    <n v="2"/>
    <n v="1"/>
    <n v="1"/>
    <n v="0"/>
    <n v="2"/>
    <n v="2"/>
    <n v="2"/>
    <n v="2"/>
    <n v="0"/>
    <n v="1"/>
    <n v="2"/>
    <n v="0"/>
    <n v="0"/>
    <n v="3"/>
    <n v="2"/>
    <n v="4"/>
    <n v="1"/>
    <n v="1"/>
    <n v="0"/>
    <n v="0"/>
    <n v="1"/>
    <n v="0"/>
    <n v="2"/>
    <n v="2"/>
    <n v="2"/>
    <n v="1"/>
    <n v="2"/>
    <n v="0"/>
    <n v="1"/>
    <n v="3"/>
    <n v="1"/>
    <n v="1"/>
    <n v="1"/>
    <n v="0"/>
    <n v="1"/>
    <n v="0"/>
    <n v="1"/>
    <n v="1"/>
    <n v="0"/>
    <n v="0"/>
    <n v="2"/>
    <n v="1"/>
    <n v="0"/>
    <n v="4"/>
    <n v="0"/>
    <n v="4"/>
    <n v="1"/>
    <n v="1"/>
    <n v="0"/>
    <n v="0"/>
    <n v="1"/>
    <n v="1"/>
    <n v="4"/>
    <n v="3"/>
    <n v="2"/>
  </r>
  <r>
    <n v="13"/>
    <s v="Metropolitana"/>
    <n v="270102015"/>
    <n v="270102"/>
    <s v="Delitos Sexuales"/>
    <s v="Violación De Menor De 14 Años"/>
    <x v="64"/>
    <x v="64"/>
    <s v="Violación De Menor De 14 Años"/>
    <n v="477"/>
    <n v="2"/>
    <n v="3"/>
    <n v="6"/>
    <n v="2"/>
    <n v="0"/>
    <n v="0"/>
    <n v="4"/>
    <n v="2"/>
    <n v="3"/>
    <n v="2"/>
    <n v="1"/>
    <n v="2"/>
    <n v="0"/>
    <n v="0"/>
    <n v="1"/>
    <n v="2"/>
    <n v="4"/>
    <n v="1"/>
    <n v="3"/>
    <n v="3"/>
    <n v="1"/>
    <n v="1"/>
    <n v="2"/>
    <n v="0"/>
    <n v="1"/>
    <n v="2"/>
    <n v="2"/>
    <n v="0"/>
    <n v="1"/>
    <n v="4"/>
    <n v="2"/>
    <n v="1"/>
    <n v="0"/>
    <n v="2"/>
    <n v="3"/>
    <n v="1"/>
    <n v="0"/>
    <n v="0"/>
    <n v="0"/>
    <n v="2"/>
    <n v="3"/>
    <n v="2"/>
    <n v="1"/>
    <n v="3"/>
    <n v="2"/>
    <n v="2"/>
    <n v="0"/>
    <n v="2"/>
    <n v="1"/>
    <n v="3"/>
    <n v="1"/>
    <n v="2"/>
    <n v="2"/>
    <n v="0"/>
    <n v="2"/>
    <n v="1"/>
    <n v="1"/>
    <n v="2"/>
    <n v="0"/>
    <n v="0"/>
    <n v="1"/>
    <n v="1"/>
    <n v="1"/>
    <n v="2"/>
    <n v="3"/>
    <n v="1"/>
    <n v="1"/>
    <n v="1"/>
    <n v="2"/>
    <n v="3"/>
    <n v="2"/>
    <n v="0"/>
    <n v="2"/>
    <n v="0"/>
    <n v="0"/>
    <n v="7"/>
    <n v="1"/>
    <n v="2"/>
    <n v="2"/>
    <n v="2"/>
    <n v="4"/>
    <n v="3"/>
    <n v="1"/>
    <n v="2"/>
  </r>
  <r>
    <n v="13"/>
    <s v="Metropolitana"/>
    <n v="270105002"/>
    <n v="270105"/>
    <s v="Delitos Contra la Vida, Integridad o Dignidad Personal"/>
    <s v="Aborto Consentido Causales No Reguladas"/>
    <x v="65"/>
    <x v="65"/>
    <s v="Aborto Consentido Causales No Reguladas"/>
    <n v="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3"/>
    <n v="270105"/>
    <s v="Delitos Contra la Vida, Integridad o Dignidad Personal"/>
    <s v="Aborto Sin Consentimiento"/>
    <x v="65"/>
    <x v="65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65"/>
    <x v="65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6"/>
    <n v="270102"/>
    <s v="Delitos Sexuales"/>
    <s v="Abuso Sexual Con Contacto De Menor De 14 Años"/>
    <x v="65"/>
    <x v="65"/>
    <s v="Abuso Sexual Con Contacto De Menor De 14 Años"/>
    <n v="15"/>
    <n v="9"/>
    <n v="6"/>
    <n v="4"/>
    <n v="5"/>
    <n v="2"/>
    <n v="6"/>
    <n v="4"/>
    <n v="11"/>
    <n v="6"/>
    <n v="12"/>
    <n v="8"/>
    <n v="8"/>
    <n v="10"/>
    <n v="4"/>
    <n v="2"/>
    <n v="3"/>
    <n v="0"/>
    <n v="4"/>
    <n v="2"/>
    <n v="10"/>
    <n v="4"/>
    <n v="6"/>
    <n v="6"/>
    <n v="1"/>
    <n v="3"/>
    <n v="5"/>
    <n v="5"/>
    <n v="9"/>
    <n v="1"/>
    <n v="9"/>
    <n v="5"/>
    <n v="7"/>
    <n v="1"/>
    <n v="5"/>
    <n v="5"/>
    <n v="2"/>
    <n v="3"/>
    <n v="10"/>
    <n v="1"/>
    <n v="7"/>
    <n v="4"/>
    <n v="10"/>
    <n v="3"/>
    <n v="8"/>
    <n v="3"/>
    <n v="16"/>
    <n v="5"/>
    <n v="7"/>
    <n v="2"/>
    <n v="9"/>
    <n v="3"/>
    <n v="5"/>
    <n v="3"/>
    <n v="7"/>
    <n v="5"/>
    <n v="4"/>
    <n v="5"/>
    <n v="5"/>
    <n v="3"/>
    <n v="8"/>
    <n v="1"/>
    <n v="5"/>
    <n v="2"/>
    <n v="3"/>
    <n v="7"/>
    <n v="9"/>
    <n v="6"/>
    <n v="6"/>
    <n v="7"/>
    <n v="6"/>
    <n v="6"/>
    <n v="4"/>
    <n v="3"/>
    <n v="1"/>
    <n v="4"/>
    <n v="5"/>
    <n v="2"/>
    <n v="4"/>
    <n v="3"/>
    <n v="1"/>
    <n v="5"/>
    <n v="4"/>
    <n v="4"/>
    <n v="3"/>
  </r>
  <r>
    <n v="13"/>
    <s v="Metropolitana"/>
    <n v="270102007"/>
    <n v="270102"/>
    <s v="Delitos Sexuales"/>
    <s v="Abuso Sexual De 14 Años A Menor De 18 Años Con Circunstancia Estupro"/>
    <x v="65"/>
    <x v="65"/>
    <s v="Abuso Sexual De 14 Años A Menor De 18 Años Con Circunstancia Estupro"/>
    <n v="16"/>
    <n v="1"/>
    <n v="1"/>
    <n v="0"/>
    <n v="0"/>
    <n v="1"/>
    <n v="1"/>
    <n v="0"/>
    <n v="0"/>
    <n v="0"/>
    <n v="1"/>
    <n v="1"/>
    <n v="1"/>
    <n v="0"/>
    <n v="0"/>
    <n v="0"/>
    <n v="2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3"/>
    <n v="0"/>
    <n v="2"/>
    <n v="0"/>
    <n v="0"/>
    <n v="0"/>
    <n v="0"/>
    <n v="1"/>
    <n v="0"/>
    <n v="0"/>
    <n v="0"/>
    <n v="0"/>
    <n v="0"/>
    <n v="0"/>
    <n v="0"/>
    <n v="0"/>
    <n v="0"/>
    <n v="2"/>
    <n v="1"/>
    <n v="1"/>
    <n v="2"/>
    <n v="2"/>
    <n v="1"/>
    <n v="0"/>
    <n v="1"/>
    <n v="0"/>
    <n v="1"/>
    <n v="1"/>
    <n v="0"/>
    <n v="0"/>
    <n v="1"/>
    <n v="1"/>
    <n v="0"/>
    <n v="0"/>
    <n v="0"/>
    <n v="0"/>
    <n v="0"/>
  </r>
  <r>
    <n v="13"/>
    <s v="Metropolitana"/>
    <n v="270102008"/>
    <n v="270102"/>
    <s v="Delitos Sexuales"/>
    <s v="Abuso Sexual De Mayor De 14 (Con Circunstancias De Violación)"/>
    <x v="65"/>
    <x v="65"/>
    <s v="Abuso Sexual De Mayor De 14 (Con Circunstancias De Violación)"/>
    <n v="17"/>
    <n v="0"/>
    <n v="2"/>
    <n v="2"/>
    <n v="0"/>
    <n v="0"/>
    <n v="0"/>
    <n v="0"/>
    <n v="1"/>
    <n v="2"/>
    <n v="2"/>
    <n v="1"/>
    <n v="2"/>
    <n v="0"/>
    <n v="2"/>
    <n v="1"/>
    <n v="3"/>
    <n v="5"/>
    <n v="4"/>
    <n v="1"/>
    <n v="2"/>
    <n v="4"/>
    <n v="1"/>
    <n v="0"/>
    <n v="0"/>
    <n v="1"/>
    <n v="1"/>
    <n v="1"/>
    <n v="2"/>
    <n v="0"/>
    <n v="2"/>
    <n v="1"/>
    <n v="1"/>
    <n v="1"/>
    <n v="4"/>
    <n v="1"/>
    <n v="2"/>
    <n v="2"/>
    <n v="0"/>
    <n v="0"/>
    <n v="2"/>
    <n v="0"/>
    <n v="0"/>
    <n v="1"/>
    <n v="0"/>
    <n v="1"/>
    <n v="2"/>
    <n v="4"/>
    <n v="1"/>
    <n v="1"/>
    <n v="1"/>
    <n v="0"/>
    <n v="0"/>
    <n v="0"/>
    <n v="1"/>
    <n v="1"/>
    <n v="0"/>
    <n v="2"/>
    <n v="0"/>
    <n v="0"/>
    <n v="0"/>
    <n v="3"/>
    <n v="2"/>
    <n v="0"/>
    <n v="0"/>
    <n v="0"/>
    <n v="0"/>
    <n v="0"/>
    <n v="3"/>
    <n v="1"/>
    <n v="1"/>
    <n v="1"/>
    <n v="3"/>
    <n v="0"/>
    <n v="1"/>
    <n v="0"/>
    <n v="3"/>
    <n v="0"/>
    <n v="0"/>
    <n v="1"/>
    <n v="0"/>
    <n v="0"/>
    <n v="1"/>
    <n v="1"/>
    <n v="1"/>
  </r>
  <r>
    <n v="13"/>
    <s v="Metropolitana"/>
    <n v="270102010"/>
    <n v="270102"/>
    <s v="Delitos Sexuales"/>
    <s v="Abuso Sexual Sin Contacto"/>
    <x v="65"/>
    <x v="65"/>
    <s v="Abuso Sexual Sin Contacto"/>
    <n v="19"/>
    <n v="2"/>
    <n v="1"/>
    <n v="5"/>
    <n v="6"/>
    <n v="0"/>
    <n v="5"/>
    <n v="1"/>
    <n v="3"/>
    <n v="3"/>
    <n v="7"/>
    <n v="5"/>
    <n v="4"/>
    <n v="1"/>
    <n v="2"/>
    <n v="1"/>
    <n v="3"/>
    <n v="3"/>
    <n v="2"/>
    <n v="2"/>
    <n v="2"/>
    <n v="1"/>
    <n v="0"/>
    <n v="3"/>
    <n v="1"/>
    <n v="0"/>
    <n v="3"/>
    <n v="1"/>
    <n v="4"/>
    <n v="0"/>
    <n v="2"/>
    <n v="4"/>
    <n v="0"/>
    <n v="1"/>
    <n v="2"/>
    <n v="1"/>
    <n v="1"/>
    <n v="0"/>
    <n v="0"/>
    <n v="0"/>
    <n v="5"/>
    <n v="0"/>
    <n v="2"/>
    <n v="2"/>
    <n v="3"/>
    <n v="2"/>
    <n v="3"/>
    <n v="1"/>
    <n v="2"/>
    <n v="3"/>
    <n v="1"/>
    <n v="3"/>
    <n v="3"/>
    <n v="4"/>
    <n v="4"/>
    <n v="3"/>
    <n v="1"/>
    <n v="1"/>
    <n v="3"/>
    <n v="2"/>
    <n v="1"/>
    <n v="5"/>
    <n v="5"/>
    <n v="0"/>
    <n v="2"/>
    <n v="1"/>
    <n v="2"/>
    <n v="2"/>
    <n v="3"/>
    <n v="2"/>
    <n v="0"/>
    <n v="9"/>
    <n v="2"/>
    <n v="1"/>
    <n v="4"/>
    <n v="4"/>
    <n v="2"/>
    <n v="1"/>
    <n v="3"/>
    <n v="2"/>
    <n v="0"/>
    <n v="1"/>
    <n v="4"/>
    <n v="4"/>
    <n v="2"/>
  </r>
  <r>
    <n v="13"/>
    <s v="Metropolitana"/>
    <n v="270101001"/>
    <n v="270101"/>
    <s v="Delitos Cometidos por Empleados y Funcionarios Públicos"/>
    <s v="Apremios Ilegítimos Violación, Abuso Sexual Agravado, Otros"/>
    <x v="65"/>
    <x v="65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1"/>
    <n v="270102"/>
    <s v="Delitos Sexuales"/>
    <s v="Estupro"/>
    <x v="65"/>
    <x v="65"/>
    <s v="Estupro"/>
    <n v="176"/>
    <n v="0"/>
    <n v="0"/>
    <n v="0"/>
    <n v="1"/>
    <n v="1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1"/>
    <n v="0"/>
    <n v="1"/>
    <n v="0"/>
    <n v="2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3002"/>
    <n v="270103"/>
    <s v="Delitos Violentos"/>
    <s v="Femicidio Intimo"/>
    <x v="65"/>
    <x v="65"/>
    <s v="Femicidio Intimo"/>
    <n v="204"/>
    <n v="1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3"/>
    <n v="1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</r>
  <r>
    <n v="13"/>
    <s v="Metropolitana"/>
    <n v="270104001"/>
    <n v="270104"/>
    <s v="Delitos Contra el Estado Civil y la Familia"/>
    <s v="Maltrato Habitual (Violencia Intrafamiliar)"/>
    <x v="65"/>
    <x v="65"/>
    <s v="Maltrato Habitual (Violencia Intrafamiliar)"/>
    <n v="298"/>
    <n v="8"/>
    <n v="10"/>
    <n v="5"/>
    <n v="2"/>
    <n v="0"/>
    <n v="8"/>
    <n v="11"/>
    <n v="1"/>
    <n v="2"/>
    <n v="3"/>
    <n v="7"/>
    <n v="2"/>
    <n v="4"/>
    <n v="3"/>
    <n v="7"/>
    <n v="8"/>
    <n v="6"/>
    <n v="10"/>
    <n v="12"/>
    <n v="4"/>
    <n v="5"/>
    <n v="3"/>
    <n v="3"/>
    <n v="4"/>
    <n v="2"/>
    <n v="18"/>
    <n v="3"/>
    <n v="1"/>
    <n v="5"/>
    <n v="8"/>
    <n v="9"/>
    <n v="2"/>
    <n v="3"/>
    <n v="4"/>
    <n v="4"/>
    <n v="13"/>
    <n v="10"/>
    <n v="5"/>
    <n v="8"/>
    <n v="3"/>
    <n v="18"/>
    <n v="8"/>
    <n v="12"/>
    <n v="5"/>
    <n v="6"/>
    <n v="13"/>
    <n v="12"/>
    <n v="11"/>
    <n v="4"/>
    <n v="8"/>
    <n v="6"/>
    <n v="8"/>
    <n v="9"/>
    <n v="11"/>
    <n v="10"/>
    <n v="5"/>
    <n v="5"/>
    <n v="16"/>
    <n v="6"/>
    <n v="21"/>
    <n v="5"/>
    <n v="10"/>
    <n v="14"/>
    <n v="8"/>
    <n v="11"/>
    <n v="11"/>
    <n v="9"/>
    <n v="6"/>
    <n v="13"/>
    <n v="4"/>
    <n v="6"/>
    <n v="6"/>
    <n v="13"/>
    <n v="7"/>
    <n v="13"/>
    <n v="15"/>
    <n v="10"/>
    <n v="6"/>
    <n v="21"/>
    <n v="12"/>
    <n v="8"/>
    <n v="5"/>
    <n v="4"/>
    <n v="0"/>
  </r>
  <r>
    <n v="13"/>
    <s v="Metropolitana"/>
    <n v="270103004"/>
    <n v="270103"/>
    <s v="Delitos Violentos"/>
    <s v="Secuestro Con Homicidio, Violación O Lesiones"/>
    <x v="65"/>
    <x v="65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2"/>
    <n v="270102"/>
    <s v="Delitos Sexuales"/>
    <s v="Violación"/>
    <x v="65"/>
    <x v="65"/>
    <s v="Violación"/>
    <n v="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7"/>
    <n v="270102"/>
    <s v="Delitos Sexuales"/>
    <s v="Violación Con Homicidio O Femicidio"/>
    <x v="65"/>
    <x v="65"/>
    <s v="Violación Con Homicidio O Femicidio"/>
    <n v="475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4"/>
    <n v="270102"/>
    <s v="Delitos Sexuales"/>
    <s v="Violación De Mayor De 14 Años"/>
    <x v="65"/>
    <x v="65"/>
    <s v="Violación De Mayor De 14 Años"/>
    <n v="476"/>
    <n v="2"/>
    <n v="0"/>
    <n v="2"/>
    <n v="1"/>
    <n v="2"/>
    <n v="2"/>
    <n v="1"/>
    <n v="1"/>
    <n v="1"/>
    <n v="5"/>
    <n v="2"/>
    <n v="3"/>
    <n v="2"/>
    <n v="2"/>
    <n v="3"/>
    <n v="1"/>
    <n v="2"/>
    <n v="0"/>
    <n v="3"/>
    <n v="0"/>
    <n v="0"/>
    <n v="3"/>
    <n v="0"/>
    <n v="0"/>
    <n v="2"/>
    <n v="2"/>
    <n v="2"/>
    <n v="2"/>
    <n v="1"/>
    <n v="4"/>
    <n v="2"/>
    <n v="1"/>
    <n v="3"/>
    <n v="4"/>
    <n v="1"/>
    <n v="4"/>
    <n v="3"/>
    <n v="2"/>
    <n v="3"/>
    <n v="3"/>
    <n v="0"/>
    <n v="1"/>
    <n v="3"/>
    <n v="1"/>
    <n v="2"/>
    <n v="1"/>
    <n v="0"/>
    <n v="1"/>
    <n v="1"/>
    <n v="0"/>
    <n v="0"/>
    <n v="1"/>
    <n v="1"/>
    <n v="1"/>
    <n v="2"/>
    <n v="1"/>
    <n v="0"/>
    <n v="0"/>
    <n v="1"/>
    <n v="0"/>
    <n v="2"/>
    <n v="2"/>
    <n v="4"/>
    <n v="0"/>
    <n v="0"/>
    <n v="1"/>
    <n v="1"/>
    <n v="3"/>
    <n v="0"/>
    <n v="0"/>
    <n v="2"/>
    <n v="0"/>
    <n v="2"/>
    <n v="0"/>
    <n v="2"/>
    <n v="4"/>
    <n v="0"/>
    <n v="2"/>
    <n v="2"/>
    <n v="1"/>
    <n v="0"/>
    <n v="2"/>
    <n v="2"/>
    <n v="1"/>
  </r>
  <r>
    <n v="13"/>
    <s v="Metropolitana"/>
    <n v="270102015"/>
    <n v="270102"/>
    <s v="Delitos Sexuales"/>
    <s v="Violación De Menor De 14 Años"/>
    <x v="65"/>
    <x v="65"/>
    <s v="Violación De Menor De 14 Años"/>
    <n v="477"/>
    <n v="4"/>
    <n v="1"/>
    <n v="0"/>
    <n v="2"/>
    <n v="0"/>
    <n v="3"/>
    <n v="1"/>
    <n v="3"/>
    <n v="4"/>
    <n v="4"/>
    <n v="1"/>
    <n v="0"/>
    <n v="3"/>
    <n v="5"/>
    <n v="0"/>
    <n v="3"/>
    <n v="3"/>
    <n v="1"/>
    <n v="3"/>
    <n v="4"/>
    <n v="1"/>
    <n v="4"/>
    <n v="2"/>
    <n v="1"/>
    <n v="5"/>
    <n v="2"/>
    <n v="3"/>
    <n v="5"/>
    <n v="1"/>
    <n v="4"/>
    <n v="3"/>
    <n v="2"/>
    <n v="1"/>
    <n v="3"/>
    <n v="1"/>
    <n v="2"/>
    <n v="3"/>
    <n v="1"/>
    <n v="0"/>
    <n v="1"/>
    <n v="1"/>
    <n v="1"/>
    <n v="0"/>
    <n v="1"/>
    <n v="2"/>
    <n v="1"/>
    <n v="2"/>
    <n v="4"/>
    <n v="0"/>
    <n v="4"/>
    <n v="2"/>
    <n v="3"/>
    <n v="1"/>
    <n v="0"/>
    <n v="3"/>
    <n v="1"/>
    <n v="3"/>
    <n v="4"/>
    <n v="2"/>
    <n v="1"/>
    <n v="3"/>
    <n v="4"/>
    <n v="0"/>
    <n v="2"/>
    <n v="3"/>
    <n v="1"/>
    <n v="4"/>
    <n v="5"/>
    <n v="1"/>
    <n v="1"/>
    <n v="3"/>
    <n v="0"/>
    <n v="3"/>
    <n v="2"/>
    <n v="1"/>
    <n v="3"/>
    <n v="2"/>
    <n v="2"/>
    <n v="2"/>
    <n v="1"/>
    <n v="2"/>
    <n v="0"/>
    <n v="0"/>
    <n v="0"/>
  </r>
  <r>
    <n v="13"/>
    <s v="Metropolitana"/>
    <n v="270105002"/>
    <n v="270105"/>
    <s v="Delitos Contra la Vida, Integridad o Dignidad Personal"/>
    <s v="Aborto Consentido Causales No Reguladas"/>
    <x v="66"/>
    <x v="66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3"/>
    <s v="Metropolitana"/>
    <n v="270105003"/>
    <n v="270105"/>
    <s v="Delitos Contra la Vida, Integridad o Dignidad Personal"/>
    <s v="Aborto Sin Consentimiento"/>
    <x v="66"/>
    <x v="66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66"/>
    <x v="6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n v="13"/>
    <s v="Metropolitana"/>
    <n v="270102006"/>
    <n v="270102"/>
    <s v="Delitos Sexuales"/>
    <s v="Abuso Sexual Con Contacto De Menor De 14 Años"/>
    <x v="66"/>
    <x v="66"/>
    <s v="Abuso Sexual Con Contacto De Menor De 14 Años"/>
    <n v="15"/>
    <n v="5"/>
    <n v="8"/>
    <n v="2"/>
    <n v="6"/>
    <n v="3"/>
    <n v="1"/>
    <n v="3"/>
    <n v="3"/>
    <n v="1"/>
    <n v="1"/>
    <n v="8"/>
    <n v="3"/>
    <n v="4"/>
    <n v="2"/>
    <n v="1"/>
    <n v="1"/>
    <n v="1"/>
    <n v="5"/>
    <n v="1"/>
    <n v="2"/>
    <n v="1"/>
    <n v="7"/>
    <n v="2"/>
    <n v="1"/>
    <n v="3"/>
    <n v="1"/>
    <n v="3"/>
    <n v="4"/>
    <n v="6"/>
    <n v="1"/>
    <n v="6"/>
    <n v="3"/>
    <n v="2"/>
    <n v="2"/>
    <n v="0"/>
    <n v="1"/>
    <n v="1"/>
    <n v="1"/>
    <n v="3"/>
    <n v="1"/>
    <n v="3"/>
    <n v="1"/>
    <n v="3"/>
    <n v="0"/>
    <n v="5"/>
    <n v="0"/>
    <n v="4"/>
    <n v="2"/>
    <n v="1"/>
    <n v="5"/>
    <n v="0"/>
    <n v="3"/>
    <n v="2"/>
    <n v="3"/>
    <n v="2"/>
    <n v="5"/>
    <n v="8"/>
    <n v="0"/>
    <n v="0"/>
    <n v="2"/>
    <n v="4"/>
    <n v="6"/>
    <n v="0"/>
    <n v="2"/>
    <n v="3"/>
    <n v="2"/>
    <n v="6"/>
    <n v="5"/>
    <n v="7"/>
    <n v="5"/>
    <n v="5"/>
    <n v="2"/>
    <n v="1"/>
    <n v="7"/>
    <n v="1"/>
    <n v="2"/>
    <n v="10"/>
    <n v="4"/>
    <n v="3"/>
    <n v="6"/>
    <n v="4"/>
    <n v="6"/>
    <n v="4"/>
    <n v="6"/>
  </r>
  <r>
    <n v="13"/>
    <s v="Metropolitana"/>
    <n v="270102007"/>
    <n v="270102"/>
    <s v="Delitos Sexuales"/>
    <s v="Abuso Sexual De 14 Años A Menor De 18 Años Con Circunstancia Estupro"/>
    <x v="66"/>
    <x v="66"/>
    <s v="Abuso Sexual De 14 Años A Menor De 18 Años Con Circunstancia Estupro"/>
    <n v="16"/>
    <n v="0"/>
    <n v="0"/>
    <n v="1"/>
    <n v="0"/>
    <n v="0"/>
    <n v="1"/>
    <n v="0"/>
    <n v="0"/>
    <n v="1"/>
    <n v="0"/>
    <n v="0"/>
    <n v="1"/>
    <n v="0"/>
    <n v="1"/>
    <n v="1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1"/>
    <n v="0"/>
    <n v="2"/>
    <n v="0"/>
    <n v="0"/>
    <n v="0"/>
    <n v="0"/>
    <n v="0"/>
    <n v="0"/>
    <n v="1"/>
    <n v="0"/>
    <n v="0"/>
    <n v="0"/>
    <n v="0"/>
    <n v="0"/>
    <n v="2"/>
    <n v="1"/>
    <n v="3"/>
    <n v="0"/>
    <n v="0"/>
    <n v="0"/>
    <n v="2"/>
    <n v="2"/>
    <n v="0"/>
    <n v="2"/>
    <n v="1"/>
    <n v="0"/>
    <n v="2"/>
    <n v="1"/>
    <n v="0"/>
    <n v="0"/>
    <n v="1"/>
    <n v="1"/>
  </r>
  <r>
    <n v="13"/>
    <s v="Metropolitana"/>
    <n v="270102008"/>
    <n v="270102"/>
    <s v="Delitos Sexuales"/>
    <s v="Abuso Sexual De Mayor De 14 (Con Circunstancias De Violación)"/>
    <x v="66"/>
    <x v="66"/>
    <s v="Abuso Sexual De Mayor De 14 (Con Circunstancias De Violación)"/>
    <n v="17"/>
    <n v="2"/>
    <n v="3"/>
    <n v="1"/>
    <n v="0"/>
    <n v="3"/>
    <n v="0"/>
    <n v="0"/>
    <n v="0"/>
    <n v="0"/>
    <n v="0"/>
    <n v="1"/>
    <n v="0"/>
    <n v="0"/>
    <n v="1"/>
    <n v="3"/>
    <n v="1"/>
    <n v="1"/>
    <n v="1"/>
    <n v="1"/>
    <n v="0"/>
    <n v="0"/>
    <n v="0"/>
    <n v="1"/>
    <n v="1"/>
    <n v="2"/>
    <n v="0"/>
    <n v="0"/>
    <n v="1"/>
    <n v="0"/>
    <n v="1"/>
    <n v="2"/>
    <n v="0"/>
    <n v="0"/>
    <n v="1"/>
    <n v="1"/>
    <n v="1"/>
    <n v="1"/>
    <n v="0"/>
    <n v="0"/>
    <n v="0"/>
    <n v="0"/>
    <n v="0"/>
    <n v="3"/>
    <n v="1"/>
    <n v="2"/>
    <n v="0"/>
    <n v="2"/>
    <n v="0"/>
    <n v="3"/>
    <n v="1"/>
    <n v="0"/>
    <n v="2"/>
    <n v="1"/>
    <n v="0"/>
    <n v="0"/>
    <n v="2"/>
    <n v="2"/>
    <n v="0"/>
    <n v="0"/>
    <n v="0"/>
    <n v="0"/>
    <n v="1"/>
    <n v="0"/>
    <n v="0"/>
    <n v="1"/>
    <n v="0"/>
    <n v="1"/>
    <n v="2"/>
    <n v="2"/>
    <n v="2"/>
    <n v="2"/>
    <n v="0"/>
    <n v="1"/>
    <n v="0"/>
    <n v="2"/>
    <n v="2"/>
    <n v="1"/>
    <n v="1"/>
    <n v="0"/>
    <n v="2"/>
    <n v="1"/>
    <n v="4"/>
    <n v="1"/>
    <n v="0"/>
  </r>
  <r>
    <n v="13"/>
    <s v="Metropolitana"/>
    <n v="270102009"/>
    <n v="270102"/>
    <s v="Delitos Sexuales"/>
    <s v="Abuso Sexual Mayor 14 /Sorpresa Sin Consentimiento"/>
    <x v="66"/>
    <x v="66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13"/>
    <s v="Metropolitana"/>
    <n v="270102010"/>
    <n v="270102"/>
    <s v="Delitos Sexuales"/>
    <s v="Abuso Sexual Sin Contacto"/>
    <x v="66"/>
    <x v="66"/>
    <s v="Abuso Sexual Sin Contacto"/>
    <n v="19"/>
    <n v="2"/>
    <n v="3"/>
    <n v="2"/>
    <n v="6"/>
    <n v="3"/>
    <n v="3"/>
    <n v="1"/>
    <n v="1"/>
    <n v="1"/>
    <n v="0"/>
    <n v="4"/>
    <n v="3"/>
    <n v="1"/>
    <n v="1"/>
    <n v="2"/>
    <n v="1"/>
    <n v="1"/>
    <n v="4"/>
    <n v="3"/>
    <n v="1"/>
    <n v="2"/>
    <n v="1"/>
    <n v="5"/>
    <n v="1"/>
    <n v="3"/>
    <n v="1"/>
    <n v="1"/>
    <n v="0"/>
    <n v="0"/>
    <n v="0"/>
    <n v="4"/>
    <n v="2"/>
    <n v="5"/>
    <n v="1"/>
    <n v="2"/>
    <n v="2"/>
    <n v="2"/>
    <n v="0"/>
    <n v="1"/>
    <n v="2"/>
    <n v="0"/>
    <n v="2"/>
    <n v="1"/>
    <n v="2"/>
    <n v="5"/>
    <n v="3"/>
    <n v="5"/>
    <n v="1"/>
    <n v="2"/>
    <n v="1"/>
    <n v="0"/>
    <n v="2"/>
    <n v="3"/>
    <n v="0"/>
    <n v="0"/>
    <n v="2"/>
    <n v="2"/>
    <n v="1"/>
    <n v="1"/>
    <n v="2"/>
    <n v="3"/>
    <n v="3"/>
    <n v="3"/>
    <n v="2"/>
    <n v="3"/>
    <n v="1"/>
    <n v="2"/>
    <n v="3"/>
    <n v="4"/>
    <n v="1"/>
    <n v="6"/>
    <n v="0"/>
    <n v="3"/>
    <n v="0"/>
    <n v="0"/>
    <n v="2"/>
    <n v="4"/>
    <n v="1"/>
    <n v="2"/>
    <n v="1"/>
    <n v="2"/>
    <n v="0"/>
    <n v="1"/>
    <n v="1"/>
  </r>
  <r>
    <n v="13"/>
    <s v="Metropolitana"/>
    <n v="270102001"/>
    <n v="270102"/>
    <s v="Delitos Sexuales"/>
    <s v="Estupro"/>
    <x v="66"/>
    <x v="66"/>
    <s v="Estupro"/>
    <n v="176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2"/>
    <n v="0"/>
  </r>
  <r>
    <n v="13"/>
    <s v="Metropolitana"/>
    <n v="270103002"/>
    <n v="270103"/>
    <s v="Delitos Violentos"/>
    <s v="Femicidio Intimo"/>
    <x v="66"/>
    <x v="66"/>
    <s v="Femicidio Intimo"/>
    <n v="204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1"/>
    <n v="0"/>
    <n v="0"/>
    <n v="0"/>
    <n v="0"/>
    <n v="0"/>
    <n v="0"/>
    <n v="0"/>
  </r>
  <r>
    <n v="13"/>
    <s v="Metropolitana"/>
    <n v="270104001"/>
    <n v="270104"/>
    <s v="Delitos Contra el Estado Civil y la Familia"/>
    <s v="Maltrato Habitual (Violencia Intrafamiliar)"/>
    <x v="66"/>
    <x v="66"/>
    <s v="Maltrato Habitual (Violencia Intrafamiliar)"/>
    <n v="298"/>
    <n v="3"/>
    <n v="4"/>
    <n v="6"/>
    <n v="0"/>
    <n v="3"/>
    <n v="4"/>
    <n v="2"/>
    <n v="3"/>
    <n v="6"/>
    <n v="3"/>
    <n v="1"/>
    <n v="2"/>
    <n v="5"/>
    <n v="3"/>
    <n v="0"/>
    <n v="2"/>
    <n v="2"/>
    <n v="5"/>
    <n v="4"/>
    <n v="4"/>
    <n v="5"/>
    <n v="10"/>
    <n v="3"/>
    <n v="2"/>
    <n v="6"/>
    <n v="5"/>
    <n v="1"/>
    <n v="0"/>
    <n v="6"/>
    <n v="5"/>
    <n v="1"/>
    <n v="7"/>
    <n v="4"/>
    <n v="2"/>
    <n v="2"/>
    <n v="3"/>
    <n v="2"/>
    <n v="4"/>
    <n v="3"/>
    <n v="3"/>
    <n v="2"/>
    <n v="2"/>
    <n v="3"/>
    <n v="2"/>
    <n v="5"/>
    <n v="0"/>
    <n v="0"/>
    <n v="2"/>
    <n v="7"/>
    <n v="19"/>
    <n v="3"/>
    <n v="4"/>
    <n v="2"/>
    <n v="9"/>
    <n v="2"/>
    <n v="2"/>
    <n v="6"/>
    <n v="3"/>
    <n v="0"/>
    <n v="2"/>
    <n v="6"/>
    <n v="8"/>
    <n v="0"/>
    <n v="2"/>
    <n v="2"/>
    <n v="5"/>
    <n v="2"/>
    <n v="3"/>
    <n v="1"/>
    <n v="2"/>
    <n v="7"/>
    <n v="4"/>
    <n v="2"/>
    <n v="2"/>
    <n v="6"/>
    <n v="5"/>
    <n v="1"/>
    <n v="3"/>
    <n v="6"/>
    <n v="0"/>
    <n v="6"/>
    <n v="3"/>
    <n v="4"/>
    <n v="2"/>
  </r>
  <r>
    <n v="13"/>
    <s v="Metropolitana"/>
    <n v="270103004"/>
    <n v="270103"/>
    <s v="Delitos Violentos"/>
    <s v="Secuestro Con Homicidio, Violación O Lesiones"/>
    <x v="66"/>
    <x v="66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3003"/>
    <n v="270103"/>
    <s v="Delitos Violentos"/>
    <s v="Secuestro Con Violación"/>
    <x v="66"/>
    <x v="66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n v="270102002"/>
    <n v="270102"/>
    <s v="Delitos Sexuales"/>
    <s v="Violación"/>
    <x v="66"/>
    <x v="66"/>
    <s v="Violación"/>
    <n v="47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7"/>
    <n v="270102"/>
    <s v="Delitos Sexuales"/>
    <s v="Violación Con Homicidio O Femicidio"/>
    <x v="66"/>
    <x v="66"/>
    <s v="Violación Con Homicidio O Femicidio"/>
    <n v="475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4"/>
    <n v="270102"/>
    <s v="Delitos Sexuales"/>
    <s v="Violación De Mayor De 14 Años"/>
    <x v="66"/>
    <x v="66"/>
    <s v="Violación De Mayor De 14 Años"/>
    <n v="476"/>
    <n v="2"/>
    <n v="1"/>
    <n v="0"/>
    <n v="0"/>
    <n v="0"/>
    <n v="2"/>
    <n v="0"/>
    <n v="0"/>
    <n v="0"/>
    <n v="0"/>
    <n v="0"/>
    <n v="0"/>
    <n v="1"/>
    <n v="2"/>
    <n v="1"/>
    <n v="1"/>
    <n v="0"/>
    <n v="0"/>
    <n v="0"/>
    <n v="0"/>
    <n v="3"/>
    <n v="0"/>
    <n v="0"/>
    <n v="1"/>
    <n v="1"/>
    <n v="2"/>
    <n v="1"/>
    <n v="0"/>
    <n v="0"/>
    <n v="0"/>
    <n v="2"/>
    <n v="2"/>
    <n v="0"/>
    <n v="1"/>
    <n v="0"/>
    <n v="0"/>
    <n v="1"/>
    <n v="0"/>
    <n v="1"/>
    <n v="2"/>
    <n v="4"/>
    <n v="1"/>
    <n v="0"/>
    <n v="2"/>
    <n v="1"/>
    <n v="0"/>
    <n v="0"/>
    <n v="1"/>
    <n v="1"/>
    <n v="2"/>
    <n v="0"/>
    <n v="0"/>
    <n v="3"/>
    <n v="1"/>
    <n v="2"/>
    <n v="1"/>
    <n v="2"/>
    <n v="0"/>
    <n v="0"/>
    <n v="0"/>
    <n v="0"/>
    <n v="0"/>
    <n v="2"/>
    <n v="1"/>
    <n v="0"/>
    <n v="1"/>
    <n v="1"/>
    <n v="0"/>
    <n v="1"/>
    <n v="2"/>
    <n v="2"/>
    <n v="0"/>
    <n v="0"/>
    <n v="1"/>
    <n v="2"/>
    <n v="1"/>
    <n v="1"/>
    <n v="0"/>
    <n v="0"/>
    <n v="3"/>
    <n v="3"/>
    <n v="0"/>
    <n v="3"/>
    <n v="1"/>
  </r>
  <r>
    <n v="13"/>
    <s v="Metropolitana"/>
    <n v="270102015"/>
    <n v="270102"/>
    <s v="Delitos Sexuales"/>
    <s v="Violación De Menor De 14 Años"/>
    <x v="66"/>
    <x v="66"/>
    <s v="Violación De Menor De 14 Años"/>
    <n v="477"/>
    <n v="0"/>
    <n v="2"/>
    <n v="1"/>
    <n v="0"/>
    <n v="0"/>
    <n v="0"/>
    <n v="2"/>
    <n v="1"/>
    <n v="1"/>
    <n v="0"/>
    <n v="0"/>
    <n v="1"/>
    <n v="1"/>
    <n v="1"/>
    <n v="0"/>
    <n v="2"/>
    <n v="0"/>
    <n v="0"/>
    <n v="1"/>
    <n v="1"/>
    <n v="0"/>
    <n v="2"/>
    <n v="2"/>
    <n v="1"/>
    <n v="2"/>
    <n v="0"/>
    <n v="2"/>
    <n v="1"/>
    <n v="2"/>
    <n v="2"/>
    <n v="1"/>
    <n v="0"/>
    <n v="0"/>
    <n v="0"/>
    <n v="1"/>
    <n v="0"/>
    <n v="0"/>
    <n v="2"/>
    <n v="1"/>
    <n v="1"/>
    <n v="0"/>
    <n v="1"/>
    <n v="0"/>
    <n v="0"/>
    <n v="0"/>
    <n v="0"/>
    <n v="2"/>
    <n v="0"/>
    <n v="0"/>
    <n v="2"/>
    <n v="0"/>
    <n v="1"/>
    <n v="0"/>
    <n v="3"/>
    <n v="0"/>
    <n v="1"/>
    <n v="1"/>
    <n v="0"/>
    <n v="2"/>
    <n v="2"/>
    <n v="0"/>
    <n v="0"/>
    <n v="0"/>
    <n v="1"/>
    <n v="1"/>
    <n v="1"/>
    <n v="3"/>
    <n v="1"/>
    <n v="2"/>
    <n v="2"/>
    <n v="3"/>
    <n v="1"/>
    <n v="1"/>
    <n v="0"/>
    <n v="1"/>
    <n v="1"/>
    <n v="4"/>
    <n v="3"/>
    <n v="2"/>
    <n v="0"/>
    <n v="0"/>
    <n v="3"/>
    <n v="0"/>
    <n v="4"/>
  </r>
  <r>
    <n v="13"/>
    <s v="Metropolitana"/>
    <n v="270105002"/>
    <n v="270105"/>
    <s v="Delitos Contra la Vida, Integridad o Dignidad Personal"/>
    <s v="Aborto Consentido Causales No Reguladas"/>
    <x v="67"/>
    <x v="67"/>
    <s v="Aborto Consentido Causales No Reguladas"/>
    <n v="8"/>
    <n v="1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3"/>
    <n v="270105"/>
    <s v="Delitos Contra la Vida, Integridad o Dignidad Personal"/>
    <s v="Aborto Sin Consentimiento"/>
    <x v="67"/>
    <x v="67"/>
    <s v="Aborto Sin Consentimiento"/>
    <n v="9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2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</r>
  <r>
    <n v="13"/>
    <s v="Metropolitana"/>
    <n v="270102004"/>
    <n v="270102"/>
    <s v="Delitos Sexuales"/>
    <s v="Abuso Sexual Adulto"/>
    <x v="67"/>
    <x v="67"/>
    <s v="Abuso Sexual Adulto"/>
    <n v="1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67"/>
    <x v="67"/>
    <s v="Abuso Sexual Calificado c/Introduccion Objetos O Uso Animal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</r>
  <r>
    <n v="13"/>
    <s v="Metropolitana"/>
    <n v="270102006"/>
    <n v="270102"/>
    <s v="Delitos Sexuales"/>
    <s v="Abuso Sexual Con Contacto De Menor De 14 Años"/>
    <x v="67"/>
    <x v="67"/>
    <s v="Abuso Sexual Con Contacto De Menor De 14 Años"/>
    <n v="15"/>
    <n v="5"/>
    <n v="7"/>
    <n v="10"/>
    <n v="8"/>
    <n v="7"/>
    <n v="8"/>
    <n v="5"/>
    <n v="7"/>
    <n v="3"/>
    <n v="8"/>
    <n v="12"/>
    <n v="7"/>
    <n v="6"/>
    <n v="5"/>
    <n v="4"/>
    <n v="2"/>
    <n v="1"/>
    <n v="5"/>
    <n v="5"/>
    <n v="5"/>
    <n v="10"/>
    <n v="5"/>
    <n v="10"/>
    <n v="1"/>
    <n v="6"/>
    <n v="10"/>
    <n v="14"/>
    <n v="5"/>
    <n v="6"/>
    <n v="6"/>
    <n v="5"/>
    <n v="8"/>
    <n v="5"/>
    <n v="15"/>
    <n v="9"/>
    <n v="8"/>
    <n v="4"/>
    <n v="1"/>
    <n v="13"/>
    <n v="5"/>
    <n v="3"/>
    <n v="2"/>
    <n v="6"/>
    <n v="4"/>
    <n v="7"/>
    <n v="7"/>
    <n v="4"/>
    <n v="4"/>
    <n v="3"/>
    <n v="11"/>
    <n v="4"/>
    <n v="3"/>
    <n v="5"/>
    <n v="7"/>
    <n v="7"/>
    <n v="6"/>
    <n v="6"/>
    <n v="14"/>
    <n v="4"/>
    <n v="2"/>
    <n v="12"/>
    <n v="6"/>
    <n v="8"/>
    <n v="5"/>
    <n v="9"/>
    <n v="9"/>
    <n v="9"/>
    <n v="5"/>
    <n v="7"/>
    <n v="3"/>
    <n v="11"/>
    <n v="9"/>
    <n v="13"/>
    <n v="8"/>
    <n v="6"/>
    <n v="18"/>
    <n v="12"/>
    <n v="7"/>
    <n v="7"/>
    <n v="16"/>
    <n v="11"/>
    <n v="1"/>
    <n v="3"/>
    <n v="11"/>
  </r>
  <r>
    <n v="13"/>
    <s v="Metropolitana"/>
    <n v="270102007"/>
    <n v="270102"/>
    <s v="Delitos Sexuales"/>
    <s v="Abuso Sexual De 14 Años A Menor De 18 Años Con Circunstancia Estupro"/>
    <x v="67"/>
    <x v="67"/>
    <s v="Abuso Sexual De 14 Años A Menor De 18 Años Con Circunstancia Estupro"/>
    <n v="16"/>
    <n v="0"/>
    <n v="0"/>
    <n v="1"/>
    <n v="1"/>
    <n v="0"/>
    <n v="0"/>
    <n v="0"/>
    <n v="0"/>
    <n v="0"/>
    <n v="0"/>
    <n v="1"/>
    <n v="1"/>
    <n v="1"/>
    <n v="1"/>
    <n v="0"/>
    <n v="1"/>
    <n v="0"/>
    <n v="1"/>
    <n v="0"/>
    <n v="0"/>
    <n v="0"/>
    <n v="0"/>
    <n v="1"/>
    <n v="0"/>
    <n v="0"/>
    <n v="1"/>
    <n v="2"/>
    <n v="1"/>
    <n v="0"/>
    <n v="0"/>
    <n v="0"/>
    <n v="1"/>
    <n v="0"/>
    <n v="1"/>
    <n v="1"/>
    <n v="0"/>
    <n v="1"/>
    <n v="0"/>
    <n v="1"/>
    <n v="2"/>
    <n v="1"/>
    <n v="1"/>
    <n v="0"/>
    <n v="1"/>
    <n v="0"/>
    <n v="2"/>
    <n v="0"/>
    <n v="0"/>
    <n v="2"/>
    <n v="0"/>
    <n v="0"/>
    <n v="0"/>
    <n v="0"/>
    <n v="0"/>
    <n v="0"/>
    <n v="1"/>
    <n v="0"/>
    <n v="2"/>
    <n v="1"/>
    <n v="0"/>
    <n v="4"/>
    <n v="1"/>
    <n v="1"/>
    <n v="0"/>
    <n v="0"/>
    <n v="1"/>
    <n v="0"/>
    <n v="2"/>
    <n v="3"/>
    <n v="0"/>
    <n v="2"/>
    <n v="2"/>
    <n v="0"/>
    <n v="1"/>
    <n v="0"/>
    <n v="0"/>
    <n v="0"/>
    <n v="1"/>
    <n v="2"/>
    <n v="2"/>
    <n v="0"/>
    <n v="0"/>
    <n v="0"/>
    <n v="1"/>
  </r>
  <r>
    <n v="13"/>
    <s v="Metropolitana"/>
    <n v="270102008"/>
    <n v="270102"/>
    <s v="Delitos Sexuales"/>
    <s v="Abuso Sexual De Mayor De 14 (Con Circunstancias De Violación)"/>
    <x v="67"/>
    <x v="67"/>
    <s v="Abuso Sexual De Mayor De 14 (Con Circunstancias De Violación)"/>
    <n v="17"/>
    <n v="0"/>
    <n v="4"/>
    <n v="1"/>
    <n v="2"/>
    <n v="2"/>
    <n v="0"/>
    <n v="0"/>
    <n v="0"/>
    <n v="1"/>
    <n v="0"/>
    <n v="5"/>
    <n v="2"/>
    <n v="1"/>
    <n v="2"/>
    <n v="2"/>
    <n v="0"/>
    <n v="0"/>
    <n v="1"/>
    <n v="0"/>
    <n v="0"/>
    <n v="2"/>
    <n v="0"/>
    <n v="0"/>
    <n v="1"/>
    <n v="0"/>
    <n v="1"/>
    <n v="3"/>
    <n v="3"/>
    <n v="0"/>
    <n v="1"/>
    <n v="5"/>
    <n v="1"/>
    <n v="1"/>
    <n v="0"/>
    <n v="0"/>
    <n v="2"/>
    <n v="2"/>
    <n v="0"/>
    <n v="0"/>
    <n v="2"/>
    <n v="0"/>
    <n v="0"/>
    <n v="1"/>
    <n v="3"/>
    <n v="0"/>
    <n v="1"/>
    <n v="0"/>
    <n v="2"/>
    <n v="2"/>
    <n v="0"/>
    <n v="4"/>
    <n v="4"/>
    <n v="1"/>
    <n v="0"/>
    <n v="0"/>
    <n v="1"/>
    <n v="2"/>
    <n v="3"/>
    <n v="0"/>
    <n v="1"/>
    <n v="1"/>
    <n v="1"/>
    <n v="3"/>
    <n v="2"/>
    <n v="1"/>
    <n v="3"/>
    <n v="0"/>
    <n v="3"/>
    <n v="2"/>
    <n v="4"/>
    <n v="5"/>
    <n v="2"/>
    <n v="1"/>
    <n v="0"/>
    <n v="0"/>
    <n v="1"/>
    <n v="1"/>
    <n v="6"/>
    <n v="1"/>
    <n v="3"/>
    <n v="0"/>
    <n v="0"/>
    <n v="0"/>
    <n v="2"/>
  </r>
  <r>
    <n v="13"/>
    <s v="Metropolitana"/>
    <n v="270102009"/>
    <n v="270102"/>
    <s v="Delitos Sexuales"/>
    <s v="Abuso Sexual Mayor 14 /Sorpresa Sin Consentimiento"/>
    <x v="67"/>
    <x v="67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</r>
  <r>
    <n v="13"/>
    <s v="Metropolitana"/>
    <n v="270102010"/>
    <n v="270102"/>
    <s v="Delitos Sexuales"/>
    <s v="Abuso Sexual Sin Contacto"/>
    <x v="67"/>
    <x v="67"/>
    <s v="Abuso Sexual Sin Contacto"/>
    <n v="19"/>
    <n v="2"/>
    <n v="5"/>
    <n v="4"/>
    <n v="3"/>
    <n v="1"/>
    <n v="6"/>
    <n v="2"/>
    <n v="3"/>
    <n v="1"/>
    <n v="2"/>
    <n v="4"/>
    <n v="2"/>
    <n v="7"/>
    <n v="5"/>
    <n v="8"/>
    <n v="2"/>
    <n v="4"/>
    <n v="2"/>
    <n v="5"/>
    <n v="1"/>
    <n v="1"/>
    <n v="1"/>
    <n v="10"/>
    <n v="3"/>
    <n v="3"/>
    <n v="5"/>
    <n v="5"/>
    <n v="8"/>
    <n v="2"/>
    <n v="5"/>
    <n v="2"/>
    <n v="7"/>
    <n v="3"/>
    <n v="4"/>
    <n v="7"/>
    <n v="6"/>
    <n v="5"/>
    <n v="1"/>
    <n v="7"/>
    <n v="3"/>
    <n v="1"/>
    <n v="3"/>
    <n v="7"/>
    <n v="2"/>
    <n v="5"/>
    <n v="5"/>
    <n v="3"/>
    <n v="4"/>
    <n v="4"/>
    <n v="4"/>
    <n v="5"/>
    <n v="3"/>
    <n v="1"/>
    <n v="6"/>
    <n v="3"/>
    <n v="4"/>
    <n v="2"/>
    <n v="3"/>
    <n v="2"/>
    <n v="2"/>
    <n v="9"/>
    <n v="1"/>
    <n v="6"/>
    <n v="1"/>
    <n v="1"/>
    <n v="2"/>
    <n v="2"/>
    <n v="3"/>
    <n v="3"/>
    <n v="4"/>
    <n v="5"/>
    <n v="4"/>
    <n v="8"/>
    <n v="4"/>
    <n v="5"/>
    <n v="7"/>
    <n v="3"/>
    <n v="11"/>
    <n v="2"/>
    <n v="3"/>
    <n v="1"/>
    <n v="3"/>
    <n v="5"/>
    <n v="0"/>
  </r>
  <r>
    <n v="13"/>
    <s v="Metropolitana"/>
    <n v="270102016"/>
    <n v="270102"/>
    <s v="Delitos Sexuales"/>
    <s v="Acoso Sexual Lugares Públicos /Libre Acceso Público"/>
    <x v="67"/>
    <x v="6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n v="270101001"/>
    <n v="270101"/>
    <s v="Delitos Cometidos por Empleados y Funcionarios Públicos"/>
    <s v="Apremios Ilegítimos Violación, Abuso Sexual Agravado, Otros"/>
    <x v="67"/>
    <x v="67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</r>
  <r>
    <n v="13"/>
    <s v="Metropolitana"/>
    <n v="270102001"/>
    <n v="270102"/>
    <s v="Delitos Sexuales"/>
    <s v="Estupro"/>
    <x v="67"/>
    <x v="67"/>
    <s v="Estupro"/>
    <n v="176"/>
    <n v="0"/>
    <n v="0"/>
    <n v="0"/>
    <n v="0"/>
    <n v="1"/>
    <n v="0"/>
    <n v="1"/>
    <n v="0"/>
    <n v="1"/>
    <n v="0"/>
    <n v="0"/>
    <n v="0"/>
    <n v="2"/>
    <n v="2"/>
    <n v="0"/>
    <n v="0"/>
    <n v="0"/>
    <n v="3"/>
    <n v="2"/>
    <n v="0"/>
    <n v="0"/>
    <n v="1"/>
    <n v="0"/>
    <n v="0"/>
    <n v="0"/>
    <n v="1"/>
    <n v="0"/>
    <n v="1"/>
    <n v="0"/>
    <n v="1"/>
    <n v="0"/>
    <n v="0"/>
    <n v="0"/>
    <n v="1"/>
    <n v="0"/>
    <n v="0"/>
    <n v="0"/>
    <n v="0"/>
    <n v="0"/>
    <n v="1"/>
    <n v="0"/>
    <n v="0"/>
    <n v="2"/>
    <n v="0"/>
    <n v="0"/>
    <n v="0"/>
    <n v="1"/>
    <n v="1"/>
    <n v="0"/>
    <n v="0"/>
    <n v="0"/>
    <n v="0"/>
    <n v="1"/>
    <n v="1"/>
    <n v="1"/>
    <n v="0"/>
    <n v="0"/>
    <n v="0"/>
    <n v="0"/>
    <n v="2"/>
    <n v="0"/>
    <n v="1"/>
    <n v="0"/>
    <n v="0"/>
    <n v="1"/>
    <n v="2"/>
    <n v="0"/>
    <n v="1"/>
    <n v="1"/>
    <n v="0"/>
    <n v="0"/>
    <n v="2"/>
    <n v="0"/>
    <n v="1"/>
    <n v="0"/>
    <n v="0"/>
    <n v="0"/>
    <n v="1"/>
    <n v="0"/>
    <n v="0"/>
    <n v="1"/>
    <n v="0"/>
    <n v="0"/>
    <n v="0"/>
  </r>
  <r>
    <n v="13"/>
    <s v="Metropolitana"/>
    <n v="270103002"/>
    <n v="270103"/>
    <s v="Delitos Violentos"/>
    <s v="Femicidio Intimo"/>
    <x v="67"/>
    <x v="67"/>
    <s v="Femicidio Intimo"/>
    <n v="204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0"/>
    <n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2"/>
    <n v="0"/>
    <n v="1"/>
    <n v="0"/>
    <n v="2"/>
    <n v="0"/>
    <n v="0"/>
    <n v="0"/>
    <n v="0"/>
    <n v="0"/>
    <n v="0"/>
    <n v="0"/>
    <n v="0"/>
    <n v="0"/>
    <n v="2"/>
  </r>
  <r>
    <n v="13"/>
    <s v="Metropolitana"/>
    <n v="270103006"/>
    <n v="270103"/>
    <s v="Delitos Violentos"/>
    <s v="Femicidio No Íntimo"/>
    <x v="67"/>
    <x v="67"/>
    <s v="Femicidio No Íntimo"/>
    <n v="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n v="270104001"/>
    <n v="270104"/>
    <s v="Delitos Contra el Estado Civil y la Familia"/>
    <s v="Maltrato Habitual (Violencia Intrafamiliar)"/>
    <x v="67"/>
    <x v="67"/>
    <s v="Maltrato Habitual (Violencia Intrafamiliar)"/>
    <n v="298"/>
    <n v="3"/>
    <n v="2"/>
    <n v="6"/>
    <n v="0"/>
    <n v="5"/>
    <n v="0"/>
    <n v="1"/>
    <n v="4"/>
    <n v="3"/>
    <n v="4"/>
    <n v="7"/>
    <n v="3"/>
    <n v="5"/>
    <n v="5"/>
    <n v="10"/>
    <n v="3"/>
    <n v="10"/>
    <n v="6"/>
    <n v="4"/>
    <n v="7"/>
    <n v="9"/>
    <n v="5"/>
    <n v="7"/>
    <n v="3"/>
    <n v="8"/>
    <n v="7"/>
    <n v="10"/>
    <n v="3"/>
    <n v="2"/>
    <n v="8"/>
    <n v="6"/>
    <n v="4"/>
    <n v="4"/>
    <n v="5"/>
    <n v="5"/>
    <n v="3"/>
    <n v="10"/>
    <n v="24"/>
    <n v="33"/>
    <n v="3"/>
    <n v="7"/>
    <n v="16"/>
    <n v="14"/>
    <n v="9"/>
    <n v="14"/>
    <n v="47"/>
    <n v="34"/>
    <n v="55"/>
    <n v="26"/>
    <n v="14"/>
    <n v="10"/>
    <n v="51"/>
    <n v="27"/>
    <n v="14"/>
    <n v="17"/>
    <n v="26"/>
    <n v="13"/>
    <n v="6"/>
    <n v="9"/>
    <n v="12"/>
    <n v="9"/>
    <n v="12"/>
    <n v="3"/>
    <n v="9"/>
    <n v="21"/>
    <n v="22"/>
    <n v="39"/>
    <n v="11"/>
    <n v="25"/>
    <n v="9"/>
    <n v="12"/>
    <n v="18"/>
    <n v="5"/>
    <n v="5"/>
    <n v="4"/>
    <n v="6"/>
    <n v="6"/>
    <n v="16"/>
    <n v="3"/>
    <n v="4"/>
    <n v="9"/>
    <n v="5"/>
    <n v="9"/>
    <n v="9"/>
  </r>
  <r>
    <n v="13"/>
    <s v="Metropolitana"/>
    <n v="270103004"/>
    <n v="270103"/>
    <s v="Delitos Violentos"/>
    <s v="Secuestro Con Homicidio, Violación O Lesiones"/>
    <x v="67"/>
    <x v="67"/>
    <s v="Secuestro Con Homicidio, Violación O Lesiones"/>
    <n v="4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3003"/>
    <n v="270103"/>
    <s v="Delitos Violentos"/>
    <s v="Secuestro Con Violación"/>
    <x v="67"/>
    <x v="67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</r>
  <r>
    <n v="13"/>
    <s v="Metropolitana"/>
    <n v="270103005"/>
    <n v="270103"/>
    <s v="Delitos Violentos"/>
    <s v="Tortura Con Violación, Abuso Sexual Agravado/Otros"/>
    <x v="67"/>
    <x v="67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3"/>
    <s v="Metropolitana"/>
    <n v="270102002"/>
    <n v="270102"/>
    <s v="Delitos Sexuales"/>
    <s v="Violación"/>
    <x v="67"/>
    <x v="67"/>
    <s v="Violación"/>
    <n v="474"/>
    <n v="0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1"/>
    <n v="0"/>
    <n v="2"/>
    <n v="1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0"/>
    <n v="1"/>
    <n v="1"/>
    <n v="0"/>
    <n v="0"/>
    <n v="0"/>
    <n v="1"/>
    <n v="0"/>
    <n v="1"/>
    <n v="0"/>
    <n v="0"/>
    <n v="1"/>
    <n v="1"/>
    <n v="1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4"/>
    <n v="270102"/>
    <s v="Delitos Sexuales"/>
    <s v="Violación De Mayor De 14 Años"/>
    <x v="67"/>
    <x v="67"/>
    <s v="Violación De Mayor De 14 Años"/>
    <n v="476"/>
    <n v="2"/>
    <n v="2"/>
    <n v="3"/>
    <n v="0"/>
    <n v="3"/>
    <n v="1"/>
    <n v="1"/>
    <n v="1"/>
    <n v="0"/>
    <n v="2"/>
    <n v="2"/>
    <n v="0"/>
    <n v="2"/>
    <n v="0"/>
    <n v="2"/>
    <n v="1"/>
    <n v="0"/>
    <n v="2"/>
    <n v="2"/>
    <n v="3"/>
    <n v="1"/>
    <n v="2"/>
    <n v="2"/>
    <n v="2"/>
    <n v="3"/>
    <n v="3"/>
    <n v="3"/>
    <n v="2"/>
    <n v="1"/>
    <n v="1"/>
    <n v="1"/>
    <n v="2"/>
    <n v="4"/>
    <n v="1"/>
    <n v="1"/>
    <n v="2"/>
    <n v="5"/>
    <n v="2"/>
    <n v="3"/>
    <n v="1"/>
    <n v="2"/>
    <n v="1"/>
    <n v="1"/>
    <n v="2"/>
    <n v="2"/>
    <n v="2"/>
    <n v="1"/>
    <n v="0"/>
    <n v="1"/>
    <n v="2"/>
    <n v="3"/>
    <n v="1"/>
    <n v="2"/>
    <n v="1"/>
    <n v="3"/>
    <n v="3"/>
    <n v="3"/>
    <n v="4"/>
    <n v="0"/>
    <n v="2"/>
    <n v="0"/>
    <n v="7"/>
    <n v="4"/>
    <n v="2"/>
    <n v="0"/>
    <n v="0"/>
    <n v="0"/>
    <n v="4"/>
    <n v="2"/>
    <n v="3"/>
    <n v="2"/>
    <n v="1"/>
    <n v="2"/>
    <n v="2"/>
    <n v="3"/>
    <n v="1"/>
    <n v="0"/>
    <n v="1"/>
    <n v="2"/>
    <n v="1"/>
    <n v="1"/>
    <n v="2"/>
    <n v="1"/>
    <n v="2"/>
  </r>
  <r>
    <n v="13"/>
    <s v="Metropolitana"/>
    <n v="270102015"/>
    <n v="270102"/>
    <s v="Delitos Sexuales"/>
    <s v="Violación De Menor De 14 Años"/>
    <x v="67"/>
    <x v="67"/>
    <s v="Violación De Menor De 14 Años"/>
    <n v="477"/>
    <n v="3"/>
    <n v="1"/>
    <n v="3"/>
    <n v="1"/>
    <n v="2"/>
    <n v="7"/>
    <n v="3"/>
    <n v="1"/>
    <n v="1"/>
    <n v="2"/>
    <n v="5"/>
    <n v="2"/>
    <n v="2"/>
    <n v="2"/>
    <n v="2"/>
    <n v="4"/>
    <n v="0"/>
    <n v="2"/>
    <n v="4"/>
    <n v="2"/>
    <n v="2"/>
    <n v="6"/>
    <n v="4"/>
    <n v="3"/>
    <n v="0"/>
    <n v="3"/>
    <n v="3"/>
    <n v="8"/>
    <n v="0"/>
    <n v="6"/>
    <n v="0"/>
    <n v="3"/>
    <n v="1"/>
    <n v="4"/>
    <n v="3"/>
    <n v="1"/>
    <n v="3"/>
    <n v="3"/>
    <n v="5"/>
    <n v="1"/>
    <n v="2"/>
    <n v="1"/>
    <n v="5"/>
    <n v="1"/>
    <n v="3"/>
    <n v="1"/>
    <n v="1"/>
    <n v="0"/>
    <n v="2"/>
    <n v="5"/>
    <n v="2"/>
    <n v="0"/>
    <n v="3"/>
    <n v="4"/>
    <n v="3"/>
    <n v="1"/>
    <n v="2"/>
    <n v="7"/>
    <n v="1"/>
    <n v="1"/>
    <n v="3"/>
    <n v="2"/>
    <n v="3"/>
    <n v="4"/>
    <n v="1"/>
    <n v="2"/>
    <n v="3"/>
    <n v="3"/>
    <n v="2"/>
    <n v="2"/>
    <n v="5"/>
    <n v="6"/>
    <n v="5"/>
    <n v="2"/>
    <n v="2"/>
    <n v="2"/>
    <n v="2"/>
    <n v="3"/>
    <n v="1"/>
    <n v="1"/>
    <n v="2"/>
    <n v="0"/>
    <n v="0"/>
    <n v="4"/>
  </r>
  <r>
    <n v="13"/>
    <s v="Metropolitana"/>
    <n v="270105001"/>
    <n v="270105"/>
    <s v="Delitos Contra la Vida, Integridad o Dignidad Personal"/>
    <s v="Aborto Cometido Por Facultativo Por Causales No Reguladas"/>
    <x v="68"/>
    <x v="68"/>
    <s v="Aborto Cometido Por Facultativo Por Causales No Reguladas"/>
    <n v="7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3"/>
    <s v="Metropolitana"/>
    <n v="270105002"/>
    <n v="270105"/>
    <s v="Delitos Contra la Vida, Integridad o Dignidad Personal"/>
    <s v="Aborto Consentido Causales No Reguladas"/>
    <x v="68"/>
    <x v="68"/>
    <s v="Aborto Consentido Causales No Reguladas"/>
    <n v="8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3"/>
    <s v="Metropolitana"/>
    <n v="270105003"/>
    <n v="270105"/>
    <s v="Delitos Contra la Vida, Integridad o Dignidad Personal"/>
    <s v="Aborto Sin Consentimiento"/>
    <x v="68"/>
    <x v="68"/>
    <s v="Aborto Sin Consentimiento"/>
    <n v="9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0"/>
    <n v="0"/>
    <n v="0"/>
    <n v="0"/>
    <n v="0"/>
  </r>
  <r>
    <n v="13"/>
    <s v="Metropolitana"/>
    <n v="270102004"/>
    <n v="270102"/>
    <s v="Delitos Sexuales"/>
    <s v="Abuso Sexual Adulto"/>
    <x v="68"/>
    <x v="68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68"/>
    <x v="68"/>
    <s v="Abuso Sexual Calificado c/Introduccion Objetos O Uso Animal"/>
    <n v="14"/>
    <n v="0"/>
    <n v="1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6"/>
    <n v="270102"/>
    <s v="Delitos Sexuales"/>
    <s v="Abuso Sexual Con Contacto De Menor De 14 Años"/>
    <x v="68"/>
    <x v="68"/>
    <s v="Abuso Sexual Con Contacto De Menor De 14 Años"/>
    <n v="15"/>
    <n v="3"/>
    <n v="6"/>
    <n v="5"/>
    <n v="7"/>
    <n v="4"/>
    <n v="2"/>
    <n v="4"/>
    <n v="3"/>
    <n v="2"/>
    <n v="2"/>
    <n v="0"/>
    <n v="3"/>
    <n v="6"/>
    <n v="3"/>
    <n v="4"/>
    <n v="5"/>
    <n v="2"/>
    <n v="4"/>
    <n v="3"/>
    <n v="3"/>
    <n v="2"/>
    <n v="1"/>
    <n v="0"/>
    <n v="0"/>
    <n v="3"/>
    <n v="1"/>
    <n v="2"/>
    <n v="2"/>
    <n v="4"/>
    <n v="10"/>
    <n v="2"/>
    <n v="5"/>
    <n v="1"/>
    <n v="6"/>
    <n v="1"/>
    <n v="5"/>
    <n v="1"/>
    <n v="4"/>
    <n v="1"/>
    <n v="6"/>
    <n v="3"/>
    <n v="2"/>
    <n v="6"/>
    <n v="0"/>
    <n v="5"/>
    <n v="1"/>
    <n v="5"/>
    <n v="4"/>
    <n v="1"/>
    <n v="5"/>
    <n v="1"/>
    <n v="4"/>
    <n v="3"/>
    <n v="3"/>
    <n v="4"/>
    <n v="2"/>
    <n v="2"/>
    <n v="6"/>
    <n v="0"/>
    <n v="2"/>
    <n v="4"/>
    <n v="5"/>
    <n v="3"/>
    <n v="3"/>
    <n v="2"/>
    <n v="4"/>
    <n v="7"/>
    <n v="2"/>
    <n v="1"/>
    <n v="4"/>
    <n v="2"/>
    <n v="3"/>
    <n v="6"/>
    <n v="0"/>
    <n v="5"/>
    <n v="3"/>
    <n v="2"/>
    <n v="2"/>
    <n v="4"/>
    <n v="2"/>
    <n v="1"/>
    <n v="1"/>
    <n v="3"/>
    <n v="5"/>
  </r>
  <r>
    <n v="13"/>
    <s v="Metropolitana"/>
    <n v="270102007"/>
    <n v="270102"/>
    <s v="Delitos Sexuales"/>
    <s v="Abuso Sexual De 14 Años A Menor De 18 Años Con Circunstancia Estupro"/>
    <x v="68"/>
    <x v="68"/>
    <s v="Abuso Sexual De 14 Años A Menor De 18 Años Con Circunstancia Estupro"/>
    <n v="16"/>
    <n v="1"/>
    <n v="1"/>
    <n v="0"/>
    <n v="0"/>
    <n v="0"/>
    <n v="0"/>
    <n v="0"/>
    <n v="0"/>
    <n v="2"/>
    <n v="0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1"/>
    <n v="1"/>
    <n v="0"/>
    <n v="1"/>
    <n v="4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1"/>
    <n v="0"/>
    <n v="2"/>
    <n v="0"/>
    <n v="1"/>
    <n v="0"/>
    <n v="0"/>
    <n v="0"/>
    <n v="0"/>
    <n v="1"/>
    <n v="0"/>
    <n v="0"/>
    <n v="0"/>
    <n v="0"/>
    <n v="0"/>
    <n v="0"/>
    <n v="1"/>
    <n v="2"/>
    <n v="0"/>
    <n v="0"/>
    <n v="3"/>
    <n v="0"/>
    <n v="0"/>
    <n v="0"/>
    <n v="0"/>
    <n v="1"/>
    <n v="1"/>
    <n v="0"/>
    <n v="0"/>
    <n v="2"/>
    <n v="1"/>
  </r>
  <r>
    <n v="13"/>
    <s v="Metropolitana"/>
    <n v="270102008"/>
    <n v="270102"/>
    <s v="Delitos Sexuales"/>
    <s v="Abuso Sexual De Mayor De 14 (Con Circunstancias De Violación)"/>
    <x v="68"/>
    <x v="68"/>
    <s v="Abuso Sexual De Mayor De 14 (Con Circunstancias De Violación)"/>
    <n v="17"/>
    <n v="1"/>
    <n v="0"/>
    <n v="0"/>
    <n v="2"/>
    <n v="1"/>
    <n v="0"/>
    <n v="1"/>
    <n v="0"/>
    <n v="0"/>
    <n v="0"/>
    <n v="0"/>
    <n v="0"/>
    <n v="1"/>
    <n v="0"/>
    <n v="1"/>
    <n v="0"/>
    <n v="0"/>
    <n v="0"/>
    <n v="3"/>
    <n v="0"/>
    <n v="1"/>
    <n v="1"/>
    <n v="1"/>
    <n v="0"/>
    <n v="3"/>
    <n v="1"/>
    <n v="1"/>
    <n v="0"/>
    <n v="0"/>
    <n v="1"/>
    <n v="0"/>
    <n v="0"/>
    <n v="1"/>
    <n v="2"/>
    <n v="2"/>
    <n v="1"/>
    <n v="0"/>
    <n v="0"/>
    <n v="1"/>
    <n v="0"/>
    <n v="3"/>
    <n v="2"/>
    <n v="2"/>
    <n v="2"/>
    <n v="1"/>
    <n v="0"/>
    <n v="1"/>
    <n v="1"/>
    <n v="1"/>
    <n v="0"/>
    <n v="2"/>
    <n v="0"/>
    <n v="1"/>
    <n v="0"/>
    <n v="1"/>
    <n v="0"/>
    <n v="1"/>
    <n v="1"/>
    <n v="1"/>
    <n v="2"/>
    <n v="2"/>
    <n v="1"/>
    <n v="2"/>
    <n v="1"/>
    <n v="2"/>
    <n v="0"/>
    <n v="2"/>
    <n v="0"/>
    <n v="0"/>
    <n v="2"/>
    <n v="2"/>
    <n v="0"/>
    <n v="3"/>
    <n v="1"/>
    <n v="0"/>
    <n v="0"/>
    <n v="0"/>
    <n v="1"/>
    <n v="1"/>
    <n v="3"/>
    <n v="1"/>
    <n v="2"/>
    <n v="0"/>
    <n v="1"/>
  </r>
  <r>
    <n v="13"/>
    <s v="Metropolitana"/>
    <n v="270102009"/>
    <n v="270102"/>
    <s v="Delitos Sexuales"/>
    <s v="Abuso Sexual Mayor 14 /Sorpresa Sin Consentimiento"/>
    <x v="68"/>
    <x v="6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n v="270102010"/>
    <n v="270102"/>
    <s v="Delitos Sexuales"/>
    <s v="Abuso Sexual Sin Contacto"/>
    <x v="68"/>
    <x v="68"/>
    <s v="Abuso Sexual Sin Contacto"/>
    <n v="19"/>
    <n v="3"/>
    <n v="2"/>
    <n v="2"/>
    <n v="1"/>
    <n v="3"/>
    <n v="2"/>
    <n v="0"/>
    <n v="4"/>
    <n v="2"/>
    <n v="0"/>
    <n v="4"/>
    <n v="2"/>
    <n v="3"/>
    <n v="0"/>
    <n v="2"/>
    <n v="2"/>
    <n v="0"/>
    <n v="0"/>
    <n v="5"/>
    <n v="1"/>
    <n v="4"/>
    <n v="2"/>
    <n v="0"/>
    <n v="0"/>
    <n v="1"/>
    <n v="3"/>
    <n v="2"/>
    <n v="3"/>
    <n v="3"/>
    <n v="0"/>
    <n v="1"/>
    <n v="2"/>
    <n v="2"/>
    <n v="7"/>
    <n v="0"/>
    <n v="1"/>
    <n v="1"/>
    <n v="2"/>
    <n v="4"/>
    <n v="3"/>
    <n v="3"/>
    <n v="4"/>
    <n v="3"/>
    <n v="1"/>
    <n v="1"/>
    <n v="3"/>
    <n v="2"/>
    <n v="3"/>
    <n v="0"/>
    <n v="4"/>
    <n v="1"/>
    <n v="0"/>
    <n v="1"/>
    <n v="6"/>
    <n v="1"/>
    <n v="3"/>
    <n v="1"/>
    <n v="4"/>
    <n v="2"/>
    <n v="2"/>
    <n v="2"/>
    <n v="0"/>
    <n v="0"/>
    <n v="1"/>
    <n v="0"/>
    <n v="4"/>
    <n v="3"/>
    <n v="0"/>
    <n v="2"/>
    <n v="1"/>
    <n v="0"/>
    <n v="4"/>
    <n v="2"/>
    <n v="2"/>
    <n v="2"/>
    <n v="1"/>
    <n v="1"/>
    <n v="2"/>
    <n v="2"/>
    <n v="4"/>
    <n v="2"/>
    <n v="2"/>
    <n v="3"/>
    <n v="2"/>
  </r>
  <r>
    <n v="13"/>
    <s v="Metropolitana"/>
    <n v="270101001"/>
    <n v="270101"/>
    <s v="Delitos Cometidos por Empleados y Funcionarios Públicos"/>
    <s v="Apremios Ilegítimos Violación, Abuso Sexual Agravado, Otros"/>
    <x v="68"/>
    <x v="68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n v="270102001"/>
    <n v="270102"/>
    <s v="Delitos Sexuales"/>
    <s v="Estupro"/>
    <x v="68"/>
    <x v="68"/>
    <s v="Estupro"/>
    <n v="176"/>
    <n v="0"/>
    <n v="0"/>
    <n v="0"/>
    <n v="0"/>
    <n v="0"/>
    <n v="0"/>
    <n v="0"/>
    <n v="1"/>
    <n v="0"/>
    <n v="1"/>
    <n v="0"/>
    <n v="0"/>
    <n v="0"/>
    <n v="0"/>
    <n v="1"/>
    <n v="0"/>
    <n v="1"/>
    <n v="1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3"/>
    <s v="Metropolitana"/>
    <n v="270103002"/>
    <n v="270103"/>
    <s v="Delitos Violentos"/>
    <s v="Femicidio Intimo"/>
    <x v="68"/>
    <x v="68"/>
    <s v="Femicidio Intimo"/>
    <n v="204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</r>
  <r>
    <n v="13"/>
    <s v="Metropolitana"/>
    <n v="270104001"/>
    <n v="270104"/>
    <s v="Delitos Contra el Estado Civil y la Familia"/>
    <s v="Maltrato Habitual (Violencia Intrafamiliar)"/>
    <x v="68"/>
    <x v="68"/>
    <s v="Maltrato Habitual (Violencia Intrafamiliar)"/>
    <n v="298"/>
    <n v="2"/>
    <n v="2"/>
    <n v="2"/>
    <n v="0"/>
    <n v="0"/>
    <n v="1"/>
    <n v="1"/>
    <n v="1"/>
    <n v="0"/>
    <n v="1"/>
    <n v="3"/>
    <n v="0"/>
    <n v="7"/>
    <n v="2"/>
    <n v="1"/>
    <n v="3"/>
    <n v="1"/>
    <n v="0"/>
    <n v="0"/>
    <n v="2"/>
    <n v="4"/>
    <n v="1"/>
    <n v="0"/>
    <n v="2"/>
    <n v="2"/>
    <n v="5"/>
    <n v="3"/>
    <n v="0"/>
    <n v="4"/>
    <n v="3"/>
    <n v="1"/>
    <n v="3"/>
    <n v="0"/>
    <n v="3"/>
    <n v="2"/>
    <n v="2"/>
    <n v="6"/>
    <n v="9"/>
    <n v="12"/>
    <n v="0"/>
    <n v="6"/>
    <n v="4"/>
    <n v="7"/>
    <n v="2"/>
    <n v="4"/>
    <n v="16"/>
    <n v="7"/>
    <n v="28"/>
    <n v="9"/>
    <n v="7"/>
    <n v="3"/>
    <n v="29"/>
    <n v="10"/>
    <n v="6"/>
    <n v="4"/>
    <n v="20"/>
    <n v="5"/>
    <n v="3"/>
    <n v="2"/>
    <n v="6"/>
    <n v="4"/>
    <n v="8"/>
    <n v="1"/>
    <n v="15"/>
    <n v="8"/>
    <n v="8"/>
    <n v="13"/>
    <n v="6"/>
    <n v="13"/>
    <n v="5"/>
    <n v="3"/>
    <n v="6"/>
    <n v="4"/>
    <n v="2"/>
    <n v="3"/>
    <n v="2"/>
    <n v="2"/>
    <n v="2"/>
    <n v="6"/>
    <n v="4"/>
    <n v="3"/>
    <n v="6"/>
    <n v="2"/>
    <n v="1"/>
  </r>
  <r>
    <n v="13"/>
    <s v="Metropolitana"/>
    <n v="270103004"/>
    <n v="270103"/>
    <s v="Delitos Violentos"/>
    <s v="Secuestro Con Homicidio, Violación O Lesiones"/>
    <x v="68"/>
    <x v="68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3005"/>
    <n v="270103"/>
    <s v="Delitos Violentos"/>
    <s v="Tortura Con Violación, Abuso Sexual Agravado/Otros"/>
    <x v="68"/>
    <x v="68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</r>
  <r>
    <n v="13"/>
    <s v="Metropolitana"/>
    <n v="270102002"/>
    <n v="270102"/>
    <s v="Delitos Sexuales"/>
    <s v="Violación"/>
    <x v="68"/>
    <x v="68"/>
    <s v="Violación"/>
    <n v="474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4"/>
    <n v="270102"/>
    <s v="Delitos Sexuales"/>
    <s v="Violación De Mayor De 14 Años"/>
    <x v="68"/>
    <x v="68"/>
    <s v="Violación De Mayor De 14 Años"/>
    <n v="476"/>
    <n v="0"/>
    <n v="2"/>
    <n v="0"/>
    <n v="1"/>
    <n v="0"/>
    <n v="0"/>
    <n v="0"/>
    <n v="2"/>
    <n v="1"/>
    <n v="0"/>
    <n v="0"/>
    <n v="1"/>
    <n v="0"/>
    <n v="0"/>
    <n v="1"/>
    <n v="1"/>
    <n v="1"/>
    <n v="0"/>
    <n v="0"/>
    <n v="1"/>
    <n v="1"/>
    <n v="1"/>
    <n v="0"/>
    <n v="1"/>
    <n v="3"/>
    <n v="1"/>
    <n v="0"/>
    <n v="0"/>
    <n v="1"/>
    <n v="4"/>
    <n v="0"/>
    <n v="2"/>
    <n v="1"/>
    <n v="0"/>
    <n v="1"/>
    <n v="2"/>
    <n v="0"/>
    <n v="0"/>
    <n v="0"/>
    <n v="1"/>
    <n v="2"/>
    <n v="1"/>
    <n v="0"/>
    <n v="1"/>
    <n v="0"/>
    <n v="2"/>
    <n v="2"/>
    <n v="0"/>
    <n v="0"/>
    <n v="1"/>
    <n v="1"/>
    <n v="0"/>
    <n v="0"/>
    <n v="2"/>
    <n v="0"/>
    <n v="0"/>
    <n v="0"/>
    <n v="1"/>
    <n v="1"/>
    <n v="0"/>
    <n v="1"/>
    <n v="1"/>
    <n v="0"/>
    <n v="3"/>
    <n v="1"/>
    <n v="0"/>
    <n v="1"/>
    <n v="1"/>
    <n v="1"/>
    <n v="1"/>
    <n v="3"/>
    <n v="0"/>
    <n v="3"/>
    <n v="1"/>
    <n v="1"/>
    <n v="0"/>
    <n v="2"/>
    <n v="2"/>
    <n v="2"/>
    <n v="2"/>
    <n v="0"/>
    <n v="2"/>
    <n v="1"/>
    <n v="2"/>
  </r>
  <r>
    <n v="13"/>
    <s v="Metropolitana"/>
    <n v="270102015"/>
    <n v="270102"/>
    <s v="Delitos Sexuales"/>
    <s v="Violación De Menor De 14 Años"/>
    <x v="68"/>
    <x v="68"/>
    <s v="Violación De Menor De 14 Años"/>
    <n v="477"/>
    <n v="2"/>
    <n v="0"/>
    <n v="2"/>
    <n v="4"/>
    <n v="2"/>
    <n v="1"/>
    <n v="1"/>
    <n v="3"/>
    <n v="0"/>
    <n v="0"/>
    <n v="0"/>
    <n v="2"/>
    <n v="3"/>
    <n v="1"/>
    <n v="0"/>
    <n v="3"/>
    <n v="0"/>
    <n v="1"/>
    <n v="0"/>
    <n v="5"/>
    <n v="0"/>
    <n v="0"/>
    <n v="0"/>
    <n v="1"/>
    <n v="3"/>
    <n v="0"/>
    <n v="2"/>
    <n v="1"/>
    <n v="1"/>
    <n v="4"/>
    <n v="2"/>
    <n v="0"/>
    <n v="2"/>
    <n v="1"/>
    <n v="0"/>
    <n v="2"/>
    <n v="1"/>
    <n v="1"/>
    <n v="1"/>
    <n v="2"/>
    <n v="0"/>
    <n v="1"/>
    <n v="3"/>
    <n v="1"/>
    <n v="1"/>
    <n v="1"/>
    <n v="3"/>
    <n v="2"/>
    <n v="2"/>
    <n v="2"/>
    <n v="3"/>
    <n v="1"/>
    <n v="0"/>
    <n v="2"/>
    <n v="1"/>
    <n v="2"/>
    <n v="0"/>
    <n v="3"/>
    <n v="0"/>
    <n v="2"/>
    <n v="0"/>
    <n v="0"/>
    <n v="0"/>
    <n v="0"/>
    <n v="0"/>
    <n v="0"/>
    <n v="1"/>
    <n v="0"/>
    <n v="0"/>
    <n v="1"/>
    <n v="0"/>
    <n v="2"/>
    <n v="1"/>
    <n v="0"/>
    <n v="0"/>
    <n v="0"/>
    <n v="0"/>
    <n v="1"/>
    <n v="1"/>
    <n v="0"/>
    <n v="2"/>
    <n v="0"/>
    <n v="0"/>
    <n v="3"/>
  </r>
  <r>
    <n v="13"/>
    <s v="Metropolitana"/>
    <n v="270105001"/>
    <n v="270105"/>
    <s v="Delitos Contra la Vida, Integridad o Dignidad Personal"/>
    <s v="Aborto Cometido Por Facultativo Por Causales No Reguladas"/>
    <x v="69"/>
    <x v="69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2"/>
    <n v="270105"/>
    <s v="Delitos Contra la Vida, Integridad o Dignidad Personal"/>
    <s v="Aborto Consentido Causales No Reguladas"/>
    <x v="69"/>
    <x v="69"/>
    <s v="Aborto Consentido Causales No Reguladas"/>
    <n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3"/>
    <n v="270105"/>
    <s v="Delitos Contra la Vida, Integridad o Dignidad Personal"/>
    <s v="Aborto Sin Consentimiento"/>
    <x v="69"/>
    <x v="69"/>
    <s v="Aborto Sin Consentimiento"/>
    <n v="9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</r>
  <r>
    <n v="13"/>
    <s v="Metropolitana"/>
    <n v="270102005"/>
    <n v="270102"/>
    <s v="Delitos Sexuales"/>
    <s v="Abuso Sexual Calificado c/Introduccion Objetos O Uso Animal"/>
    <x v="69"/>
    <x v="69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</r>
  <r>
    <n v="13"/>
    <s v="Metropolitana"/>
    <n v="270102006"/>
    <n v="270102"/>
    <s v="Delitos Sexuales"/>
    <s v="Abuso Sexual Con Contacto De Menor De 14 Años"/>
    <x v="69"/>
    <x v="69"/>
    <s v="Abuso Sexual Con Contacto De Menor De 14 Años"/>
    <n v="15"/>
    <n v="8"/>
    <n v="7"/>
    <n v="0"/>
    <n v="5"/>
    <n v="4"/>
    <n v="4"/>
    <n v="6"/>
    <n v="5"/>
    <n v="3"/>
    <n v="6"/>
    <n v="3"/>
    <n v="5"/>
    <n v="4"/>
    <n v="2"/>
    <n v="2"/>
    <n v="4"/>
    <n v="4"/>
    <n v="3"/>
    <n v="2"/>
    <n v="3"/>
    <n v="1"/>
    <n v="1"/>
    <n v="1"/>
    <n v="0"/>
    <n v="2"/>
    <n v="4"/>
    <n v="7"/>
    <n v="1"/>
    <n v="2"/>
    <n v="1"/>
    <n v="2"/>
    <n v="0"/>
    <n v="4"/>
    <n v="3"/>
    <n v="1"/>
    <n v="3"/>
    <n v="2"/>
    <n v="2"/>
    <n v="3"/>
    <n v="2"/>
    <n v="1"/>
    <n v="7"/>
    <n v="4"/>
    <n v="1"/>
    <n v="5"/>
    <n v="9"/>
    <n v="2"/>
    <n v="0"/>
    <n v="5"/>
    <n v="2"/>
    <n v="2"/>
    <n v="3"/>
    <n v="3"/>
    <n v="2"/>
    <n v="4"/>
    <n v="2"/>
    <n v="5"/>
    <n v="3"/>
    <n v="2"/>
    <n v="3"/>
    <n v="3"/>
    <n v="1"/>
    <n v="3"/>
    <n v="1"/>
    <n v="3"/>
    <n v="3"/>
    <n v="3"/>
    <n v="3"/>
    <n v="5"/>
    <n v="3"/>
    <n v="3"/>
    <n v="3"/>
    <n v="1"/>
    <n v="2"/>
    <n v="2"/>
    <n v="8"/>
    <n v="1"/>
    <n v="2"/>
    <n v="1"/>
    <n v="3"/>
    <n v="5"/>
    <n v="1"/>
    <n v="2"/>
    <n v="0"/>
  </r>
  <r>
    <n v="13"/>
    <s v="Metropolitana"/>
    <n v="270102007"/>
    <n v="270102"/>
    <s v="Delitos Sexuales"/>
    <s v="Abuso Sexual De 14 Años A Menor De 18 Años Con Circunstancia Estupro"/>
    <x v="69"/>
    <x v="69"/>
    <s v="Abuso Sexual De 14 Años A Menor De 18 Años Con Circunstancia Estupro"/>
    <n v="16"/>
    <n v="0"/>
    <n v="1"/>
    <n v="0"/>
    <n v="1"/>
    <n v="0"/>
    <n v="0"/>
    <n v="1"/>
    <n v="2"/>
    <n v="0"/>
    <n v="2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0"/>
    <n v="2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1"/>
    <n v="1"/>
    <n v="2"/>
    <n v="0"/>
    <n v="0"/>
    <n v="1"/>
    <n v="1"/>
    <n v="0"/>
    <n v="0"/>
    <n v="2"/>
    <n v="0"/>
    <n v="0"/>
    <n v="0"/>
    <n v="0"/>
    <n v="1"/>
    <n v="1"/>
    <n v="0"/>
    <n v="1"/>
    <n v="0"/>
    <n v="1"/>
    <n v="1"/>
    <n v="0"/>
    <n v="1"/>
    <n v="2"/>
    <n v="0"/>
    <n v="0"/>
    <n v="0"/>
    <n v="0"/>
    <n v="3"/>
    <n v="1"/>
  </r>
  <r>
    <n v="13"/>
    <s v="Metropolitana"/>
    <n v="270102008"/>
    <n v="270102"/>
    <s v="Delitos Sexuales"/>
    <s v="Abuso Sexual De Mayor De 14 (Con Circunstancias De Violación)"/>
    <x v="69"/>
    <x v="69"/>
    <s v="Abuso Sexual De Mayor De 14 (Con Circunstancias De Violación)"/>
    <n v="17"/>
    <n v="3"/>
    <n v="1"/>
    <n v="0"/>
    <n v="0"/>
    <n v="2"/>
    <n v="3"/>
    <n v="1"/>
    <n v="3"/>
    <n v="2"/>
    <n v="2"/>
    <n v="2"/>
    <n v="0"/>
    <n v="2"/>
    <n v="0"/>
    <n v="1"/>
    <n v="2"/>
    <n v="4"/>
    <n v="0"/>
    <n v="2"/>
    <n v="0"/>
    <n v="0"/>
    <n v="0"/>
    <n v="3"/>
    <n v="1"/>
    <n v="3"/>
    <n v="1"/>
    <n v="2"/>
    <n v="2"/>
    <n v="2"/>
    <n v="0"/>
    <n v="2"/>
    <n v="4"/>
    <n v="2"/>
    <n v="4"/>
    <n v="1"/>
    <n v="0"/>
    <n v="2"/>
    <n v="2"/>
    <n v="1"/>
    <n v="2"/>
    <n v="3"/>
    <n v="1"/>
    <n v="1"/>
    <n v="1"/>
    <n v="2"/>
    <n v="1"/>
    <n v="0"/>
    <n v="2"/>
    <n v="0"/>
    <n v="2"/>
    <n v="3"/>
    <n v="3"/>
    <n v="2"/>
    <n v="0"/>
    <n v="2"/>
    <n v="1"/>
    <n v="6"/>
    <n v="2"/>
    <n v="2"/>
    <n v="2"/>
    <n v="1"/>
    <n v="1"/>
    <n v="2"/>
    <n v="4"/>
    <n v="3"/>
    <n v="1"/>
    <n v="1"/>
    <n v="1"/>
    <n v="0"/>
    <n v="3"/>
    <n v="4"/>
    <n v="1"/>
    <n v="2"/>
    <n v="2"/>
    <n v="2"/>
    <n v="3"/>
    <n v="2"/>
    <n v="3"/>
    <n v="2"/>
    <n v="1"/>
    <n v="7"/>
    <n v="2"/>
    <n v="2"/>
    <n v="5"/>
  </r>
  <r>
    <n v="13"/>
    <s v="Metropolitana"/>
    <n v="270102009"/>
    <n v="270102"/>
    <s v="Delitos Sexuales"/>
    <s v="Abuso Sexual Mayor 14 /Sorpresa Sin Consentimiento"/>
    <x v="69"/>
    <x v="6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2"/>
    <n v="1"/>
  </r>
  <r>
    <n v="13"/>
    <s v="Metropolitana"/>
    <n v="270102010"/>
    <n v="270102"/>
    <s v="Delitos Sexuales"/>
    <s v="Abuso Sexual Sin Contacto"/>
    <x v="69"/>
    <x v="69"/>
    <s v="Abuso Sexual Sin Contacto"/>
    <n v="19"/>
    <n v="5"/>
    <n v="4"/>
    <n v="1"/>
    <n v="6"/>
    <n v="5"/>
    <n v="3"/>
    <n v="8"/>
    <n v="8"/>
    <n v="7"/>
    <n v="4"/>
    <n v="3"/>
    <n v="3"/>
    <n v="1"/>
    <n v="4"/>
    <n v="3"/>
    <n v="0"/>
    <n v="4"/>
    <n v="1"/>
    <n v="2"/>
    <n v="1"/>
    <n v="3"/>
    <n v="3"/>
    <n v="3"/>
    <n v="1"/>
    <n v="5"/>
    <n v="1"/>
    <n v="4"/>
    <n v="1"/>
    <n v="3"/>
    <n v="2"/>
    <n v="2"/>
    <n v="2"/>
    <n v="3"/>
    <n v="4"/>
    <n v="1"/>
    <n v="5"/>
    <n v="3"/>
    <n v="4"/>
    <n v="2"/>
    <n v="2"/>
    <n v="1"/>
    <n v="5"/>
    <n v="3"/>
    <n v="2"/>
    <n v="3"/>
    <n v="3"/>
    <n v="3"/>
    <n v="5"/>
    <n v="3"/>
    <n v="2"/>
    <n v="1"/>
    <n v="2"/>
    <n v="1"/>
    <n v="4"/>
    <n v="3"/>
    <n v="1"/>
    <n v="3"/>
    <n v="1"/>
    <n v="1"/>
    <n v="0"/>
    <n v="3"/>
    <n v="3"/>
    <n v="1"/>
    <n v="2"/>
    <n v="10"/>
    <n v="3"/>
    <n v="4"/>
    <n v="1"/>
    <n v="3"/>
    <n v="4"/>
    <n v="3"/>
    <n v="1"/>
    <n v="2"/>
    <n v="7"/>
    <n v="3"/>
    <n v="5"/>
    <n v="2"/>
    <n v="3"/>
    <n v="3"/>
    <n v="0"/>
    <n v="6"/>
    <n v="4"/>
    <n v="1"/>
    <n v="3"/>
  </r>
  <r>
    <n v="13"/>
    <s v="Metropolitana"/>
    <n v="270102016"/>
    <n v="270102"/>
    <s v="Delitos Sexuales"/>
    <s v="Acoso Sexual Lugares Públicos /Libre Acceso Público"/>
    <x v="69"/>
    <x v="69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</r>
  <r>
    <n v="13"/>
    <s v="Metropolitana"/>
    <n v="270101001"/>
    <n v="270101"/>
    <s v="Delitos Cometidos por Empleados y Funcionarios Públicos"/>
    <s v="Apremios Ilegítimos Violación, Abuso Sexual Agravado, Otros"/>
    <x v="69"/>
    <x v="69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n v="13"/>
    <s v="Metropolitana"/>
    <n v="270102001"/>
    <n v="270102"/>
    <s v="Delitos Sexuales"/>
    <s v="Estupro"/>
    <x v="69"/>
    <x v="69"/>
    <s v="Estupro"/>
    <n v="176"/>
    <n v="0"/>
    <n v="0"/>
    <n v="0"/>
    <n v="0"/>
    <n v="1"/>
    <n v="2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"/>
    <n v="1"/>
    <n v="0"/>
    <n v="0"/>
    <n v="1"/>
    <n v="2"/>
    <n v="0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</r>
  <r>
    <n v="13"/>
    <s v="Metropolitana"/>
    <n v="270103002"/>
    <n v="270103"/>
    <s v="Delitos Violentos"/>
    <s v="Femicidio Intimo"/>
    <x v="69"/>
    <x v="69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</r>
  <r>
    <n v="13"/>
    <s v="Metropolitana"/>
    <n v="270104001"/>
    <n v="270104"/>
    <s v="Delitos Contra el Estado Civil y la Familia"/>
    <s v="Maltrato Habitual (Violencia Intrafamiliar)"/>
    <x v="69"/>
    <x v="69"/>
    <s v="Maltrato Habitual (Violencia Intrafamiliar)"/>
    <n v="298"/>
    <n v="13"/>
    <n v="25"/>
    <n v="28"/>
    <n v="16"/>
    <n v="11"/>
    <n v="13"/>
    <n v="16"/>
    <n v="10"/>
    <n v="29"/>
    <n v="22"/>
    <n v="33"/>
    <n v="24"/>
    <n v="11"/>
    <n v="32"/>
    <n v="9"/>
    <n v="38"/>
    <n v="26"/>
    <n v="15"/>
    <n v="35"/>
    <n v="28"/>
    <n v="25"/>
    <n v="60"/>
    <n v="66"/>
    <n v="77"/>
    <n v="13"/>
    <n v="14"/>
    <n v="20"/>
    <n v="78"/>
    <n v="43"/>
    <n v="26"/>
    <n v="24"/>
    <n v="12"/>
    <n v="12"/>
    <n v="20"/>
    <n v="23"/>
    <n v="29"/>
    <n v="15"/>
    <n v="28"/>
    <n v="19"/>
    <n v="48"/>
    <n v="18"/>
    <n v="19"/>
    <n v="20"/>
    <n v="19"/>
    <n v="26"/>
    <n v="25"/>
    <n v="27"/>
    <n v="14"/>
    <n v="13"/>
    <n v="19"/>
    <n v="7"/>
    <n v="23"/>
    <n v="12"/>
    <n v="12"/>
    <n v="13"/>
    <n v="8"/>
    <n v="22"/>
    <n v="15"/>
    <n v="16"/>
    <n v="13"/>
    <n v="12"/>
    <n v="7"/>
    <n v="5"/>
    <n v="9"/>
    <n v="7"/>
    <n v="7"/>
    <n v="12"/>
    <n v="6"/>
    <n v="15"/>
    <n v="5"/>
    <n v="14"/>
    <n v="9"/>
    <n v="6"/>
    <n v="10"/>
    <n v="8"/>
    <n v="3"/>
    <n v="3"/>
    <n v="9"/>
    <n v="13"/>
    <n v="4"/>
    <n v="10"/>
    <n v="9"/>
    <n v="1"/>
    <n v="7"/>
  </r>
  <r>
    <n v="13"/>
    <s v="Metropolitana"/>
    <n v="270103004"/>
    <n v="270103"/>
    <s v="Delitos Violentos"/>
    <s v="Secuestro Con Homicidio, Violación O Lesiones"/>
    <x v="69"/>
    <x v="69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3"/>
    <s v="Metropolitana"/>
    <n v="270102002"/>
    <n v="270102"/>
    <s v="Delitos Sexuales"/>
    <s v="Violación"/>
    <x v="69"/>
    <x v="69"/>
    <s v="Violación"/>
    <n v="474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4"/>
    <n v="270102"/>
    <s v="Delitos Sexuales"/>
    <s v="Violación De Mayor De 14 Años"/>
    <x v="69"/>
    <x v="69"/>
    <s v="Violación De Mayor De 14 Años"/>
    <n v="476"/>
    <n v="3"/>
    <n v="1"/>
    <n v="1"/>
    <n v="1"/>
    <n v="1"/>
    <n v="1"/>
    <n v="5"/>
    <n v="1"/>
    <n v="1"/>
    <n v="4"/>
    <n v="2"/>
    <n v="2"/>
    <n v="2"/>
    <n v="1"/>
    <n v="3"/>
    <n v="0"/>
    <n v="1"/>
    <n v="0"/>
    <n v="2"/>
    <n v="1"/>
    <n v="0"/>
    <n v="0"/>
    <n v="0"/>
    <n v="0"/>
    <n v="0"/>
    <n v="1"/>
    <n v="0"/>
    <n v="1"/>
    <n v="1"/>
    <n v="2"/>
    <n v="0"/>
    <n v="1"/>
    <n v="1"/>
    <n v="4"/>
    <n v="0"/>
    <n v="1"/>
    <n v="0"/>
    <n v="1"/>
    <n v="0"/>
    <n v="2"/>
    <n v="0"/>
    <n v="0"/>
    <n v="0"/>
    <n v="1"/>
    <n v="2"/>
    <n v="1"/>
    <n v="2"/>
    <n v="1"/>
    <n v="1"/>
    <n v="0"/>
    <n v="0"/>
    <n v="0"/>
    <n v="1"/>
    <n v="1"/>
    <n v="1"/>
    <n v="0"/>
    <n v="2"/>
    <n v="1"/>
    <n v="1"/>
    <n v="1"/>
    <n v="0"/>
    <n v="2"/>
    <n v="1"/>
    <n v="0"/>
    <n v="2"/>
    <n v="3"/>
    <n v="1"/>
    <n v="1"/>
    <n v="0"/>
    <n v="2"/>
    <n v="4"/>
    <n v="3"/>
    <n v="0"/>
    <n v="2"/>
    <n v="2"/>
    <n v="1"/>
    <n v="1"/>
    <n v="1"/>
    <n v="2"/>
    <n v="1"/>
    <n v="1"/>
    <n v="1"/>
    <n v="0"/>
    <n v="5"/>
  </r>
  <r>
    <n v="13"/>
    <s v="Metropolitana"/>
    <n v="270102015"/>
    <n v="270102"/>
    <s v="Delitos Sexuales"/>
    <s v="Violación De Menor De 14 Años"/>
    <x v="69"/>
    <x v="69"/>
    <s v="Violación De Menor De 14 Años"/>
    <n v="477"/>
    <n v="3"/>
    <n v="1"/>
    <n v="0"/>
    <n v="0"/>
    <n v="1"/>
    <n v="2"/>
    <n v="1"/>
    <n v="1"/>
    <n v="2"/>
    <n v="2"/>
    <n v="1"/>
    <n v="1"/>
    <n v="1"/>
    <n v="0"/>
    <n v="0"/>
    <n v="0"/>
    <n v="0"/>
    <n v="0"/>
    <n v="0"/>
    <n v="0"/>
    <n v="0"/>
    <n v="1"/>
    <n v="0"/>
    <n v="0"/>
    <n v="2"/>
    <n v="1"/>
    <n v="2"/>
    <n v="0"/>
    <n v="0"/>
    <n v="0"/>
    <n v="1"/>
    <n v="4"/>
    <n v="0"/>
    <n v="0"/>
    <n v="1"/>
    <n v="2"/>
    <n v="1"/>
    <n v="1"/>
    <n v="0"/>
    <n v="1"/>
    <n v="0"/>
    <n v="1"/>
    <n v="0"/>
    <n v="1"/>
    <n v="2"/>
    <n v="3"/>
    <n v="1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2"/>
    <n v="1"/>
    <n v="2"/>
    <n v="2"/>
    <n v="5"/>
    <n v="1"/>
    <n v="0"/>
    <n v="2"/>
    <n v="1"/>
    <n v="1"/>
    <n v="1"/>
    <n v="1"/>
    <n v="0"/>
    <n v="0"/>
    <n v="3"/>
    <n v="1"/>
    <n v="0"/>
    <n v="0"/>
  </r>
  <r>
    <n v="13"/>
    <s v="Metropolitana"/>
    <n v="270105002"/>
    <n v="270105"/>
    <s v="Delitos Contra la Vida, Integridad o Dignidad Personal"/>
    <s v="Aborto Consentido Causales No Reguladas"/>
    <x v="70"/>
    <x v="70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13"/>
    <s v="Metropolitana"/>
    <n v="270105003"/>
    <n v="270105"/>
    <s v="Delitos Contra la Vida, Integridad o Dignidad Personal"/>
    <s v="Aborto Sin Consentimiento"/>
    <x v="70"/>
    <x v="70"/>
    <s v="Aborto Sin Consentimiento"/>
    <n v="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</r>
  <r>
    <n v="13"/>
    <s v="Metropolitana"/>
    <n v="270102004"/>
    <n v="270102"/>
    <s v="Delitos Sexuales"/>
    <s v="Abuso Sexual Adulto"/>
    <x v="70"/>
    <x v="70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70"/>
    <x v="70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6"/>
    <n v="270102"/>
    <s v="Delitos Sexuales"/>
    <s v="Abuso Sexual Con Contacto De Menor De 14 Años"/>
    <x v="70"/>
    <x v="70"/>
    <s v="Abuso Sexual Con Contacto De Menor De 14 Años"/>
    <n v="15"/>
    <n v="10"/>
    <n v="5"/>
    <n v="6"/>
    <n v="5"/>
    <n v="1"/>
    <n v="2"/>
    <n v="1"/>
    <n v="1"/>
    <n v="4"/>
    <n v="4"/>
    <n v="3"/>
    <n v="5"/>
    <n v="4"/>
    <n v="4"/>
    <n v="6"/>
    <n v="12"/>
    <n v="2"/>
    <n v="2"/>
    <n v="1"/>
    <n v="4"/>
    <n v="5"/>
    <n v="1"/>
    <n v="2"/>
    <n v="5"/>
    <n v="0"/>
    <n v="3"/>
    <n v="5"/>
    <n v="2"/>
    <n v="4"/>
    <n v="3"/>
    <n v="5"/>
    <n v="4"/>
    <n v="4"/>
    <n v="0"/>
    <n v="5"/>
    <n v="1"/>
    <n v="1"/>
    <n v="1"/>
    <n v="2"/>
    <n v="5"/>
    <n v="2"/>
    <n v="1"/>
    <n v="3"/>
    <n v="2"/>
    <n v="4"/>
    <n v="1"/>
    <n v="1"/>
    <n v="0"/>
    <n v="1"/>
    <n v="4"/>
    <n v="1"/>
    <n v="2"/>
    <n v="0"/>
    <n v="4"/>
    <n v="2"/>
    <n v="5"/>
    <n v="1"/>
    <n v="3"/>
    <n v="3"/>
    <n v="3"/>
    <n v="1"/>
    <n v="5"/>
    <n v="3"/>
    <n v="2"/>
    <n v="3"/>
    <n v="4"/>
    <n v="7"/>
    <n v="4"/>
    <n v="2"/>
    <n v="3"/>
    <n v="1"/>
    <n v="0"/>
    <n v="6"/>
    <n v="4"/>
    <n v="4"/>
    <n v="9"/>
    <n v="2"/>
    <n v="9"/>
    <n v="1"/>
    <n v="3"/>
    <n v="4"/>
    <n v="0"/>
    <n v="3"/>
    <n v="2"/>
  </r>
  <r>
    <n v="13"/>
    <s v="Metropolitana"/>
    <n v="270102007"/>
    <n v="270102"/>
    <s v="Delitos Sexuales"/>
    <s v="Abuso Sexual De 14 Años A Menor De 18 Años Con Circunstancia Estupro"/>
    <x v="70"/>
    <x v="70"/>
    <s v="Abuso Sexual De 14 Años A Menor De 18 Años Con Circunstancia Estupro"/>
    <n v="16"/>
    <n v="0"/>
    <n v="0"/>
    <n v="0"/>
    <n v="0"/>
    <n v="1"/>
    <n v="1"/>
    <n v="2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1"/>
    <n v="1"/>
    <n v="0"/>
    <n v="0"/>
    <n v="0"/>
    <n v="0"/>
    <n v="1"/>
    <n v="1"/>
    <n v="0"/>
    <n v="1"/>
    <n v="1"/>
    <n v="0"/>
    <n v="0"/>
    <n v="0"/>
    <n v="0"/>
    <n v="0"/>
  </r>
  <r>
    <n v="13"/>
    <s v="Metropolitana"/>
    <n v="270102008"/>
    <n v="270102"/>
    <s v="Delitos Sexuales"/>
    <s v="Abuso Sexual De Mayor De 14 (Con Circunstancias De Violación)"/>
    <x v="70"/>
    <x v="70"/>
    <s v="Abuso Sexual De Mayor De 14 (Con Circunstancias De Violación)"/>
    <n v="17"/>
    <n v="1"/>
    <n v="0"/>
    <n v="3"/>
    <n v="2"/>
    <n v="1"/>
    <n v="0"/>
    <n v="1"/>
    <n v="2"/>
    <n v="1"/>
    <n v="0"/>
    <n v="0"/>
    <n v="1"/>
    <n v="1"/>
    <n v="0"/>
    <n v="0"/>
    <n v="3"/>
    <n v="0"/>
    <n v="0"/>
    <n v="0"/>
    <n v="0"/>
    <n v="0"/>
    <n v="1"/>
    <n v="1"/>
    <n v="1"/>
    <n v="0"/>
    <n v="0"/>
    <n v="1"/>
    <n v="0"/>
    <n v="1"/>
    <n v="1"/>
    <n v="1"/>
    <n v="0"/>
    <n v="2"/>
    <n v="0"/>
    <n v="1"/>
    <n v="0"/>
    <n v="1"/>
    <n v="0"/>
    <n v="0"/>
    <n v="0"/>
    <n v="0"/>
    <n v="0"/>
    <n v="1"/>
    <n v="1"/>
    <n v="0"/>
    <n v="0"/>
    <n v="1"/>
    <n v="0"/>
    <n v="1"/>
    <n v="2"/>
    <n v="0"/>
    <n v="0"/>
    <n v="0"/>
    <n v="1"/>
    <n v="0"/>
    <n v="0"/>
    <n v="1"/>
    <n v="0"/>
    <n v="1"/>
    <n v="0"/>
    <n v="1"/>
    <n v="0"/>
    <n v="0"/>
    <n v="0"/>
    <n v="1"/>
    <n v="1"/>
    <n v="2"/>
    <n v="1"/>
    <n v="0"/>
    <n v="0"/>
    <n v="0"/>
    <n v="1"/>
    <n v="1"/>
    <n v="4"/>
    <n v="0"/>
    <n v="1"/>
    <n v="2"/>
    <n v="0"/>
    <n v="1"/>
    <n v="1"/>
    <n v="2"/>
    <n v="1"/>
    <n v="1"/>
    <n v="0"/>
  </r>
  <r>
    <n v="13"/>
    <s v="Metropolitana"/>
    <n v="270102009"/>
    <n v="270102"/>
    <s v="Delitos Sexuales"/>
    <s v="Abuso Sexual Mayor 14 /Sorpresa Sin Consentimiento"/>
    <x v="70"/>
    <x v="70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3"/>
    <s v="Metropolitana"/>
    <n v="270102010"/>
    <n v="270102"/>
    <s v="Delitos Sexuales"/>
    <s v="Abuso Sexual Sin Contacto"/>
    <x v="70"/>
    <x v="70"/>
    <s v="Abuso Sexual Sin Contacto"/>
    <n v="19"/>
    <n v="4"/>
    <n v="3"/>
    <n v="2"/>
    <n v="1"/>
    <n v="1"/>
    <n v="0"/>
    <n v="0"/>
    <n v="2"/>
    <n v="2"/>
    <n v="1"/>
    <n v="2"/>
    <n v="2"/>
    <n v="4"/>
    <n v="1"/>
    <n v="1"/>
    <n v="4"/>
    <n v="1"/>
    <n v="1"/>
    <n v="2"/>
    <n v="4"/>
    <n v="3"/>
    <n v="0"/>
    <n v="1"/>
    <n v="0"/>
    <n v="1"/>
    <n v="1"/>
    <n v="3"/>
    <n v="1"/>
    <n v="2"/>
    <n v="2"/>
    <n v="0"/>
    <n v="2"/>
    <n v="0"/>
    <n v="0"/>
    <n v="1"/>
    <n v="0"/>
    <n v="1"/>
    <n v="2"/>
    <n v="4"/>
    <n v="2"/>
    <n v="0"/>
    <n v="1"/>
    <n v="2"/>
    <n v="3"/>
    <n v="2"/>
    <n v="0"/>
    <n v="1"/>
    <n v="0"/>
    <n v="1"/>
    <n v="1"/>
    <n v="0"/>
    <n v="1"/>
    <n v="0"/>
    <n v="2"/>
    <n v="0"/>
    <n v="1"/>
    <n v="0"/>
    <n v="1"/>
    <n v="1"/>
    <n v="3"/>
    <n v="2"/>
    <n v="2"/>
    <n v="3"/>
    <n v="1"/>
    <n v="0"/>
    <n v="3"/>
    <n v="1"/>
    <n v="0"/>
    <n v="1"/>
    <n v="1"/>
    <n v="4"/>
    <n v="1"/>
    <n v="1"/>
    <n v="6"/>
    <n v="2"/>
    <n v="2"/>
    <n v="1"/>
    <n v="0"/>
    <n v="1"/>
    <n v="3"/>
    <n v="0"/>
    <n v="1"/>
    <n v="1"/>
    <n v="2"/>
  </r>
  <r>
    <n v="13"/>
    <s v="Metropolitana"/>
    <n v="270102016"/>
    <n v="270102"/>
    <s v="Delitos Sexuales"/>
    <s v="Acoso Sexual Lugares Públicos /Libre Acceso Público"/>
    <x v="70"/>
    <x v="70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3"/>
    <s v="Metropolitana"/>
    <n v="270101001"/>
    <n v="270101"/>
    <s v="Delitos Cometidos por Empleados y Funcionarios Públicos"/>
    <s v="Apremios Ilegítimos Violación, Abuso Sexual Agravado, Otros"/>
    <x v="70"/>
    <x v="70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3"/>
    <s v="Metropolitana"/>
    <n v="270102001"/>
    <n v="270102"/>
    <s v="Delitos Sexuales"/>
    <s v="Estupro"/>
    <x v="70"/>
    <x v="70"/>
    <s v="Estupro"/>
    <n v="17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3002"/>
    <n v="270103"/>
    <s v="Delitos Violentos"/>
    <s v="Femicidio Intimo"/>
    <x v="70"/>
    <x v="70"/>
    <s v="Femicidio Intimo"/>
    <n v="20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</r>
  <r>
    <n v="13"/>
    <s v="Metropolitana"/>
    <n v="270104001"/>
    <n v="270104"/>
    <s v="Delitos Contra el Estado Civil y la Familia"/>
    <s v="Maltrato Habitual (Violencia Intrafamiliar)"/>
    <x v="70"/>
    <x v="70"/>
    <s v="Maltrato Habitual (Violencia Intrafamiliar)"/>
    <n v="298"/>
    <n v="1"/>
    <n v="1"/>
    <n v="1"/>
    <n v="0"/>
    <n v="0"/>
    <n v="0"/>
    <n v="0"/>
    <n v="0"/>
    <n v="1"/>
    <n v="0"/>
    <n v="0"/>
    <n v="2"/>
    <n v="1"/>
    <n v="1"/>
    <n v="1"/>
    <n v="1"/>
    <n v="2"/>
    <n v="1"/>
    <n v="2"/>
    <n v="0"/>
    <n v="1"/>
    <n v="0"/>
    <n v="1"/>
    <n v="0"/>
    <n v="2"/>
    <n v="4"/>
    <n v="1"/>
    <n v="3"/>
    <n v="0"/>
    <n v="0"/>
    <n v="1"/>
    <n v="2"/>
    <n v="2"/>
    <n v="0"/>
    <n v="1"/>
    <n v="0"/>
    <n v="0"/>
    <n v="5"/>
    <n v="4"/>
    <n v="0"/>
    <n v="0"/>
    <n v="0"/>
    <n v="2"/>
    <n v="1"/>
    <n v="1"/>
    <n v="6"/>
    <n v="8"/>
    <n v="7"/>
    <n v="6"/>
    <n v="2"/>
    <n v="0"/>
    <n v="5"/>
    <n v="1"/>
    <n v="3"/>
    <n v="1"/>
    <n v="1"/>
    <n v="2"/>
    <n v="2"/>
    <n v="1"/>
    <n v="1"/>
    <n v="0"/>
    <n v="0"/>
    <n v="2"/>
    <n v="2"/>
    <n v="2"/>
    <n v="0"/>
    <n v="3"/>
    <n v="0"/>
    <n v="4"/>
    <n v="2"/>
    <n v="3"/>
    <n v="2"/>
    <n v="1"/>
    <n v="5"/>
    <n v="2"/>
    <n v="1"/>
    <n v="1"/>
    <n v="0"/>
    <n v="2"/>
    <n v="3"/>
    <n v="0"/>
    <n v="0"/>
    <n v="1"/>
    <n v="0"/>
  </r>
  <r>
    <n v="13"/>
    <s v="Metropolitana"/>
    <n v="270102002"/>
    <n v="270102"/>
    <s v="Delitos Sexuales"/>
    <s v="Violación"/>
    <x v="70"/>
    <x v="70"/>
    <s v="Violación"/>
    <n v="474"/>
    <n v="2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4"/>
    <n v="270102"/>
    <s v="Delitos Sexuales"/>
    <s v="Violación De Mayor De 14 Años"/>
    <x v="70"/>
    <x v="70"/>
    <s v="Violación De Mayor De 14 Años"/>
    <n v="476"/>
    <n v="2"/>
    <n v="0"/>
    <n v="1"/>
    <n v="1"/>
    <n v="2"/>
    <n v="1"/>
    <n v="3"/>
    <n v="0"/>
    <n v="0"/>
    <n v="2"/>
    <n v="0"/>
    <n v="1"/>
    <n v="1"/>
    <n v="0"/>
    <n v="1"/>
    <n v="0"/>
    <n v="2"/>
    <n v="0"/>
    <n v="1"/>
    <n v="0"/>
    <n v="1"/>
    <n v="1"/>
    <n v="0"/>
    <n v="0"/>
    <n v="2"/>
    <n v="1"/>
    <n v="0"/>
    <n v="0"/>
    <n v="1"/>
    <n v="1"/>
    <n v="2"/>
    <n v="5"/>
    <n v="0"/>
    <n v="0"/>
    <n v="0"/>
    <n v="0"/>
    <n v="3"/>
    <n v="3"/>
    <n v="3"/>
    <n v="1"/>
    <n v="2"/>
    <n v="0"/>
    <n v="2"/>
    <n v="1"/>
    <n v="0"/>
    <n v="0"/>
    <n v="0"/>
    <n v="0"/>
    <n v="0"/>
    <n v="0"/>
    <n v="1"/>
    <n v="1"/>
    <n v="0"/>
    <n v="0"/>
    <n v="0"/>
    <n v="1"/>
    <n v="0"/>
    <n v="0"/>
    <n v="1"/>
    <n v="1"/>
    <n v="1"/>
    <n v="1"/>
    <n v="1"/>
    <n v="0"/>
    <n v="0"/>
    <n v="2"/>
    <n v="0"/>
    <n v="1"/>
    <n v="1"/>
    <n v="2"/>
    <n v="0"/>
    <n v="2"/>
    <n v="1"/>
    <n v="0"/>
    <n v="0"/>
    <n v="2"/>
    <n v="3"/>
    <n v="0"/>
    <n v="1"/>
    <n v="2"/>
    <n v="2"/>
    <n v="1"/>
    <n v="0"/>
    <n v="0"/>
  </r>
  <r>
    <n v="13"/>
    <s v="Metropolitana"/>
    <n v="270102015"/>
    <n v="270102"/>
    <s v="Delitos Sexuales"/>
    <s v="Violación De Menor De 14 Años"/>
    <x v="70"/>
    <x v="70"/>
    <s v="Violación De Menor De 14 Años"/>
    <n v="477"/>
    <n v="2"/>
    <n v="1"/>
    <n v="3"/>
    <n v="0"/>
    <n v="1"/>
    <n v="1"/>
    <n v="1"/>
    <n v="2"/>
    <n v="1"/>
    <n v="3"/>
    <n v="0"/>
    <n v="2"/>
    <n v="0"/>
    <n v="2"/>
    <n v="2"/>
    <n v="0"/>
    <n v="1"/>
    <n v="2"/>
    <n v="2"/>
    <n v="0"/>
    <n v="2"/>
    <n v="1"/>
    <n v="2"/>
    <n v="2"/>
    <n v="0"/>
    <n v="1"/>
    <n v="0"/>
    <n v="1"/>
    <n v="1"/>
    <n v="2"/>
    <n v="1"/>
    <n v="2"/>
    <n v="0"/>
    <n v="0"/>
    <n v="1"/>
    <n v="0"/>
    <n v="1"/>
    <n v="1"/>
    <n v="2"/>
    <n v="3"/>
    <n v="1"/>
    <n v="0"/>
    <n v="0"/>
    <n v="1"/>
    <n v="1"/>
    <n v="0"/>
    <n v="0"/>
    <n v="2"/>
    <n v="0"/>
    <n v="3"/>
    <n v="0"/>
    <n v="0"/>
    <n v="0"/>
    <n v="0"/>
    <n v="1"/>
    <n v="2"/>
    <n v="0"/>
    <n v="2"/>
    <n v="1"/>
    <n v="1"/>
    <n v="0"/>
    <n v="3"/>
    <n v="2"/>
    <n v="1"/>
    <n v="0"/>
    <n v="3"/>
    <n v="2"/>
    <n v="1"/>
    <n v="1"/>
    <n v="0"/>
    <n v="1"/>
    <n v="1"/>
    <n v="1"/>
    <n v="1"/>
    <n v="1"/>
    <n v="1"/>
    <n v="1"/>
    <n v="0"/>
    <n v="2"/>
    <n v="0"/>
    <n v="1"/>
    <n v="0"/>
    <n v="0"/>
    <n v="1"/>
  </r>
  <r>
    <n v="13"/>
    <s v="Metropolitana"/>
    <n v="270105002"/>
    <n v="270105"/>
    <s v="Delitos Contra la Vida, Integridad o Dignidad Personal"/>
    <s v="Aborto Consentido Causales No Reguladas"/>
    <x v="71"/>
    <x v="71"/>
    <s v="Aborto Consentido Causales No Reguladas"/>
    <n v="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3"/>
    <n v="270105"/>
    <s v="Delitos Contra la Vida, Integridad o Dignidad Personal"/>
    <s v="Aborto Sin Consentimiento"/>
    <x v="71"/>
    <x v="71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4"/>
    <n v="270102"/>
    <s v="Delitos Sexuales"/>
    <s v="Abuso Sexual Adulto"/>
    <x v="71"/>
    <x v="71"/>
    <s v="Abuso Sexual Adulto"/>
    <n v="1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71"/>
    <x v="71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3"/>
    <s v="Metropolitana"/>
    <n v="270102006"/>
    <n v="270102"/>
    <s v="Delitos Sexuales"/>
    <s v="Abuso Sexual Con Contacto De Menor De 14 Años"/>
    <x v="71"/>
    <x v="71"/>
    <s v="Abuso Sexual Con Contacto De Menor De 14 Años"/>
    <n v="15"/>
    <n v="4"/>
    <n v="2"/>
    <n v="3"/>
    <n v="4"/>
    <n v="2"/>
    <n v="1"/>
    <n v="4"/>
    <n v="2"/>
    <n v="6"/>
    <n v="6"/>
    <n v="4"/>
    <n v="3"/>
    <n v="2"/>
    <n v="2"/>
    <n v="2"/>
    <n v="5"/>
    <n v="2"/>
    <n v="2"/>
    <n v="1"/>
    <n v="0"/>
    <n v="3"/>
    <n v="5"/>
    <n v="6"/>
    <n v="2"/>
    <n v="2"/>
    <n v="2"/>
    <n v="8"/>
    <n v="1"/>
    <n v="1"/>
    <n v="1"/>
    <n v="2"/>
    <n v="2"/>
    <n v="3"/>
    <n v="3"/>
    <n v="1"/>
    <n v="6"/>
    <n v="4"/>
    <n v="6"/>
    <n v="3"/>
    <n v="3"/>
    <n v="1"/>
    <n v="4"/>
    <n v="3"/>
    <n v="4"/>
    <n v="2"/>
    <n v="2"/>
    <n v="0"/>
    <n v="7"/>
    <n v="3"/>
    <n v="2"/>
    <n v="0"/>
    <n v="2"/>
    <n v="4"/>
    <n v="5"/>
    <n v="4"/>
    <n v="4"/>
    <n v="5"/>
    <n v="5"/>
    <n v="3"/>
    <n v="0"/>
    <n v="5"/>
    <n v="2"/>
    <n v="0"/>
    <n v="4"/>
    <n v="1"/>
    <n v="2"/>
    <n v="5"/>
    <n v="8"/>
    <n v="7"/>
    <n v="3"/>
    <n v="3"/>
    <n v="5"/>
    <n v="3"/>
    <n v="1"/>
    <n v="1"/>
    <n v="5"/>
    <n v="1"/>
    <n v="0"/>
    <n v="1"/>
    <n v="4"/>
    <n v="1"/>
    <n v="1"/>
    <n v="1"/>
    <n v="3"/>
  </r>
  <r>
    <n v="13"/>
    <s v="Metropolitana"/>
    <n v="270102007"/>
    <n v="270102"/>
    <s v="Delitos Sexuales"/>
    <s v="Abuso Sexual De 14 Años A Menor De 18 Años Con Circunstancia Estupro"/>
    <x v="71"/>
    <x v="71"/>
    <s v="Abuso Sexual De 14 Años A Menor De 18 Años Con Circunstancia Estupro"/>
    <n v="16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</r>
  <r>
    <n v="13"/>
    <s v="Metropolitana"/>
    <n v="270102008"/>
    <n v="270102"/>
    <s v="Delitos Sexuales"/>
    <s v="Abuso Sexual De Mayor De 14 (Con Circunstancias De Violación)"/>
    <x v="71"/>
    <x v="71"/>
    <s v="Abuso Sexual De Mayor De 14 (Con Circunstancias De Violación)"/>
    <n v="17"/>
    <n v="2"/>
    <n v="0"/>
    <n v="0"/>
    <n v="0"/>
    <n v="1"/>
    <n v="0"/>
    <n v="2"/>
    <n v="1"/>
    <n v="2"/>
    <n v="1"/>
    <n v="1"/>
    <n v="2"/>
    <n v="0"/>
    <n v="0"/>
    <n v="1"/>
    <n v="1"/>
    <n v="0"/>
    <n v="1"/>
    <n v="1"/>
    <n v="0"/>
    <n v="2"/>
    <n v="0"/>
    <n v="0"/>
    <n v="1"/>
    <n v="1"/>
    <n v="0"/>
    <n v="2"/>
    <n v="3"/>
    <n v="0"/>
    <n v="0"/>
    <n v="1"/>
    <n v="0"/>
    <n v="1"/>
    <n v="0"/>
    <n v="1"/>
    <n v="0"/>
    <n v="0"/>
    <n v="1"/>
    <n v="1"/>
    <n v="0"/>
    <n v="2"/>
    <n v="0"/>
    <n v="1"/>
    <n v="0"/>
    <n v="0"/>
    <n v="1"/>
    <n v="0"/>
    <n v="0"/>
    <n v="1"/>
    <n v="1"/>
    <n v="0"/>
    <n v="0"/>
    <n v="1"/>
    <n v="1"/>
    <n v="0"/>
    <n v="0"/>
    <n v="1"/>
    <n v="1"/>
    <n v="0"/>
    <n v="2"/>
    <n v="4"/>
    <n v="3"/>
    <n v="1"/>
    <n v="0"/>
    <n v="0"/>
    <n v="1"/>
    <n v="1"/>
    <n v="0"/>
    <n v="2"/>
    <n v="0"/>
    <n v="0"/>
    <n v="2"/>
    <n v="0"/>
    <n v="2"/>
    <n v="1"/>
    <n v="0"/>
    <n v="0"/>
    <n v="2"/>
    <n v="1"/>
    <n v="1"/>
    <n v="0"/>
    <n v="0"/>
    <n v="3"/>
    <n v="0"/>
  </r>
  <r>
    <n v="13"/>
    <s v="Metropolitana"/>
    <n v="270102009"/>
    <n v="270102"/>
    <s v="Delitos Sexuales"/>
    <s v="Abuso Sexual Mayor 14 /Sorpresa Sin Consentimiento"/>
    <x v="71"/>
    <x v="7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n v="270102010"/>
    <n v="270102"/>
    <s v="Delitos Sexuales"/>
    <s v="Abuso Sexual Sin Contacto"/>
    <x v="71"/>
    <x v="71"/>
    <s v="Abuso Sexual Sin Contacto"/>
    <n v="19"/>
    <n v="2"/>
    <n v="3"/>
    <n v="2"/>
    <n v="1"/>
    <n v="0"/>
    <n v="0"/>
    <n v="2"/>
    <n v="2"/>
    <n v="1"/>
    <n v="5"/>
    <n v="3"/>
    <n v="1"/>
    <n v="0"/>
    <n v="3"/>
    <n v="0"/>
    <n v="0"/>
    <n v="3"/>
    <n v="1"/>
    <n v="0"/>
    <n v="1"/>
    <n v="2"/>
    <n v="2"/>
    <n v="0"/>
    <n v="2"/>
    <n v="2"/>
    <n v="0"/>
    <n v="0"/>
    <n v="0"/>
    <n v="3"/>
    <n v="3"/>
    <n v="1"/>
    <n v="0"/>
    <n v="2"/>
    <n v="2"/>
    <n v="1"/>
    <n v="2"/>
    <n v="2"/>
    <n v="2"/>
    <n v="2"/>
    <n v="0"/>
    <n v="2"/>
    <n v="2"/>
    <n v="3"/>
    <n v="2"/>
    <n v="1"/>
    <n v="1"/>
    <n v="2"/>
    <n v="1"/>
    <n v="2"/>
    <n v="3"/>
    <n v="2"/>
    <n v="2"/>
    <n v="1"/>
    <n v="0"/>
    <n v="0"/>
    <n v="1"/>
    <n v="1"/>
    <n v="3"/>
    <n v="0"/>
    <n v="0"/>
    <n v="3"/>
    <n v="0"/>
    <n v="2"/>
    <n v="2"/>
    <n v="0"/>
    <n v="1"/>
    <n v="4"/>
    <n v="1"/>
    <n v="2"/>
    <n v="4"/>
    <n v="2"/>
    <n v="3"/>
    <n v="2"/>
    <n v="3"/>
    <n v="0"/>
    <n v="4"/>
    <n v="2"/>
    <n v="0"/>
    <n v="3"/>
    <n v="3"/>
    <n v="6"/>
    <n v="1"/>
    <n v="3"/>
    <n v="2"/>
  </r>
  <r>
    <n v="13"/>
    <s v="Metropolitana"/>
    <n v="270102016"/>
    <n v="270102"/>
    <s v="Delitos Sexuales"/>
    <s v="Acoso Sexual Lugares Públicos /Libre Acceso Público"/>
    <x v="71"/>
    <x v="7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n v="13"/>
    <s v="Metropolitana"/>
    <n v="270101001"/>
    <n v="270101"/>
    <s v="Delitos Cometidos por Empleados y Funcionarios Públicos"/>
    <s v="Apremios Ilegítimos Violación, Abuso Sexual Agravado, Otros"/>
    <x v="71"/>
    <x v="71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1"/>
    <n v="270102"/>
    <s v="Delitos Sexuales"/>
    <s v="Estupro"/>
    <x v="71"/>
    <x v="71"/>
    <s v="Estupro"/>
    <n v="17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n v="13"/>
    <s v="Metropolitana"/>
    <n v="270103002"/>
    <n v="270103"/>
    <s v="Delitos Violentos"/>
    <s v="Femicidio Intimo"/>
    <x v="71"/>
    <x v="71"/>
    <s v="Femicidio Intimo"/>
    <n v="204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3"/>
    <s v="Metropolitana"/>
    <n v="270104001"/>
    <n v="270104"/>
    <s v="Delitos Contra el Estado Civil y la Familia"/>
    <s v="Maltrato Habitual (Violencia Intrafamiliar)"/>
    <x v="71"/>
    <x v="71"/>
    <s v="Maltrato Habitual (Violencia Intrafamiliar)"/>
    <n v="298"/>
    <n v="2"/>
    <n v="2"/>
    <n v="0"/>
    <n v="1"/>
    <n v="0"/>
    <n v="1"/>
    <n v="1"/>
    <n v="2"/>
    <n v="0"/>
    <n v="2"/>
    <n v="0"/>
    <n v="0"/>
    <n v="1"/>
    <n v="1"/>
    <n v="1"/>
    <n v="1"/>
    <n v="2"/>
    <n v="2"/>
    <n v="0"/>
    <n v="0"/>
    <n v="2"/>
    <n v="0"/>
    <n v="1"/>
    <n v="2"/>
    <n v="5"/>
    <n v="0"/>
    <n v="5"/>
    <n v="0"/>
    <n v="2"/>
    <n v="6"/>
    <n v="1"/>
    <n v="1"/>
    <n v="3"/>
    <n v="1"/>
    <n v="0"/>
    <n v="1"/>
    <n v="2"/>
    <n v="6"/>
    <n v="5"/>
    <n v="0"/>
    <n v="2"/>
    <n v="6"/>
    <n v="4"/>
    <n v="2"/>
    <n v="4"/>
    <n v="11"/>
    <n v="3"/>
    <n v="16"/>
    <n v="5"/>
    <n v="4"/>
    <n v="4"/>
    <n v="19"/>
    <n v="6"/>
    <n v="3"/>
    <n v="1"/>
    <n v="9"/>
    <n v="6"/>
    <n v="0"/>
    <n v="4"/>
    <n v="1"/>
    <n v="2"/>
    <n v="3"/>
    <n v="0"/>
    <n v="6"/>
    <n v="3"/>
    <n v="3"/>
    <n v="7"/>
    <n v="0"/>
    <n v="3"/>
    <n v="1"/>
    <n v="5"/>
    <n v="2"/>
    <n v="1"/>
    <n v="3"/>
    <n v="3"/>
    <n v="2"/>
    <n v="1"/>
    <n v="4"/>
    <n v="3"/>
    <n v="3"/>
    <n v="6"/>
    <n v="5"/>
    <n v="7"/>
    <n v="4"/>
  </r>
  <r>
    <n v="13"/>
    <s v="Metropolitana"/>
    <n v="270103004"/>
    <n v="270103"/>
    <s v="Delitos Violentos"/>
    <s v="Secuestro Con Homicidio, Violación O Lesiones"/>
    <x v="71"/>
    <x v="71"/>
    <s v="Secuestro Con Homicidio, Violación O Lesiones"/>
    <n v="417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3005"/>
    <n v="270103"/>
    <s v="Delitos Violentos"/>
    <s v="Tortura Con Violación, Abuso Sexual Agravado/Otros"/>
    <x v="71"/>
    <x v="71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n v="270102002"/>
    <n v="270102"/>
    <s v="Delitos Sexuales"/>
    <s v="Violación"/>
    <x v="71"/>
    <x v="71"/>
    <s v="Violación"/>
    <n v="474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2"/>
    <n v="0"/>
    <n v="0"/>
    <n v="0"/>
    <n v="1"/>
    <n v="0"/>
    <n v="0"/>
    <n v="1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7"/>
    <n v="270102"/>
    <s v="Delitos Sexuales"/>
    <s v="Violación Con Homicidio O Femicidio"/>
    <x v="71"/>
    <x v="71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4"/>
    <n v="270102"/>
    <s v="Delitos Sexuales"/>
    <s v="Violación De Mayor De 14 Años"/>
    <x v="71"/>
    <x v="71"/>
    <s v="Violación De Mayor De 14 Años"/>
    <n v="476"/>
    <n v="2"/>
    <n v="1"/>
    <n v="1"/>
    <n v="1"/>
    <n v="2"/>
    <n v="0"/>
    <n v="0"/>
    <n v="1"/>
    <n v="0"/>
    <n v="0"/>
    <n v="1"/>
    <n v="1"/>
    <n v="0"/>
    <n v="0"/>
    <n v="1"/>
    <n v="0"/>
    <n v="0"/>
    <n v="0"/>
    <n v="0"/>
    <n v="1"/>
    <n v="1"/>
    <n v="0"/>
    <n v="0"/>
    <n v="1"/>
    <n v="0"/>
    <n v="1"/>
    <n v="1"/>
    <n v="0"/>
    <n v="1"/>
    <n v="0"/>
    <n v="5"/>
    <n v="1"/>
    <n v="2"/>
    <n v="0"/>
    <n v="0"/>
    <n v="1"/>
    <n v="0"/>
    <n v="1"/>
    <n v="2"/>
    <n v="0"/>
    <n v="1"/>
    <n v="3"/>
    <n v="1"/>
    <n v="0"/>
    <n v="0"/>
    <n v="1"/>
    <n v="2"/>
    <n v="1"/>
    <n v="2"/>
    <n v="3"/>
    <n v="1"/>
    <n v="1"/>
    <n v="2"/>
    <n v="0"/>
    <n v="0"/>
    <n v="3"/>
    <n v="1"/>
    <n v="1"/>
    <n v="1"/>
    <n v="2"/>
    <n v="0"/>
    <n v="1"/>
    <n v="1"/>
    <n v="2"/>
    <n v="2"/>
    <n v="2"/>
    <n v="2"/>
    <n v="1"/>
    <n v="0"/>
    <n v="1"/>
    <n v="0"/>
    <n v="0"/>
    <n v="2"/>
    <n v="3"/>
    <n v="0"/>
    <n v="1"/>
    <n v="1"/>
    <n v="2"/>
    <n v="1"/>
    <n v="0"/>
    <n v="2"/>
    <n v="2"/>
    <n v="1"/>
    <n v="3"/>
  </r>
  <r>
    <n v="13"/>
    <s v="Metropolitana"/>
    <n v="270102015"/>
    <n v="270102"/>
    <s v="Delitos Sexuales"/>
    <s v="Violación De Menor De 14 Años"/>
    <x v="71"/>
    <x v="71"/>
    <s v="Violación De Menor De 14 Años"/>
    <n v="477"/>
    <n v="2"/>
    <n v="2"/>
    <n v="0"/>
    <n v="0"/>
    <n v="0"/>
    <n v="1"/>
    <n v="1"/>
    <n v="0"/>
    <n v="2"/>
    <n v="2"/>
    <n v="3"/>
    <n v="1"/>
    <n v="0"/>
    <n v="2"/>
    <n v="1"/>
    <n v="0"/>
    <n v="1"/>
    <n v="0"/>
    <n v="0"/>
    <n v="1"/>
    <n v="3"/>
    <n v="2"/>
    <n v="0"/>
    <n v="1"/>
    <n v="1"/>
    <n v="1"/>
    <n v="1"/>
    <n v="1"/>
    <n v="0"/>
    <n v="2"/>
    <n v="1"/>
    <n v="2"/>
    <n v="1"/>
    <n v="0"/>
    <n v="0"/>
    <n v="1"/>
    <n v="4"/>
    <n v="1"/>
    <n v="1"/>
    <n v="2"/>
    <n v="1"/>
    <n v="1"/>
    <n v="3"/>
    <n v="1"/>
    <n v="0"/>
    <n v="0"/>
    <n v="1"/>
    <n v="1"/>
    <n v="1"/>
    <n v="4"/>
    <n v="1"/>
    <n v="1"/>
    <n v="3"/>
    <n v="1"/>
    <n v="0"/>
    <n v="1"/>
    <n v="2"/>
    <n v="0"/>
    <n v="1"/>
    <n v="1"/>
    <n v="1"/>
    <n v="2"/>
    <n v="0"/>
    <n v="1"/>
    <n v="1"/>
    <n v="1"/>
    <n v="1"/>
    <n v="2"/>
    <n v="4"/>
    <n v="0"/>
    <n v="1"/>
    <n v="0"/>
    <n v="0"/>
    <n v="0"/>
    <n v="1"/>
    <n v="0"/>
    <n v="1"/>
    <n v="1"/>
    <n v="0"/>
    <n v="2"/>
    <n v="2"/>
    <n v="3"/>
    <n v="0"/>
    <n v="1"/>
  </r>
  <r>
    <n v="13"/>
    <s v="Metropolitana"/>
    <n v="270105001"/>
    <n v="270105"/>
    <s v="Delitos Contra la Vida, Integridad o Dignidad Personal"/>
    <s v="Aborto Cometido Por Facultativo Por Causales No Reguladas"/>
    <x v="72"/>
    <x v="72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3"/>
    <s v="Metropolitana"/>
    <n v="270105002"/>
    <n v="270105"/>
    <s v="Delitos Contra la Vida, Integridad o Dignidad Personal"/>
    <s v="Aborto Consentido Causales No Reguladas"/>
    <x v="72"/>
    <x v="72"/>
    <s v="Aborto Consentido Causales No Reguladas"/>
    <n v="8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3"/>
    <n v="270105"/>
    <s v="Delitos Contra la Vida, Integridad o Dignidad Personal"/>
    <s v="Aborto Sin Consentimiento"/>
    <x v="72"/>
    <x v="72"/>
    <s v="Aborto Sin Consentimiento"/>
    <n v="9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4"/>
    <n v="270102"/>
    <s v="Delitos Sexuales"/>
    <s v="Abuso Sexual Adulto"/>
    <x v="72"/>
    <x v="72"/>
    <s v="Abuso Sexual Adulto"/>
    <n v="13"/>
    <n v="0"/>
    <n v="0"/>
    <n v="0"/>
    <n v="1"/>
    <n v="1"/>
    <n v="0"/>
    <n v="0"/>
    <n v="2"/>
    <n v="0"/>
    <n v="2"/>
    <n v="1"/>
    <n v="0"/>
    <n v="0"/>
    <n v="0"/>
    <n v="0"/>
    <n v="0"/>
    <n v="0"/>
    <n v="1"/>
    <n v="0"/>
    <n v="0"/>
    <n v="0"/>
    <n v="0"/>
    <n v="1"/>
    <n v="0"/>
    <n v="0"/>
    <n v="0"/>
    <n v="0"/>
    <n v="2"/>
    <n v="1"/>
    <n v="0"/>
    <n v="0"/>
    <n v="0"/>
    <n v="0"/>
    <n v="0"/>
    <n v="0"/>
    <n v="0"/>
    <n v="0"/>
    <n v="1"/>
    <n v="0"/>
    <n v="1"/>
    <n v="0"/>
    <n v="0"/>
    <n v="0"/>
    <n v="2"/>
    <n v="0"/>
    <n v="0"/>
    <n v="0"/>
    <n v="1"/>
    <n v="1"/>
    <n v="0"/>
    <n v="0"/>
    <n v="1"/>
    <n v="1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72"/>
    <x v="72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</r>
  <r>
    <n v="13"/>
    <s v="Metropolitana"/>
    <n v="270102006"/>
    <n v="270102"/>
    <s v="Delitos Sexuales"/>
    <s v="Abuso Sexual Con Contacto De Menor De 14 Años"/>
    <x v="72"/>
    <x v="72"/>
    <s v="Abuso Sexual Con Contacto De Menor De 14 Años"/>
    <n v="15"/>
    <n v="3"/>
    <n v="6"/>
    <n v="6"/>
    <n v="4"/>
    <n v="4"/>
    <n v="1"/>
    <n v="3"/>
    <n v="2"/>
    <n v="1"/>
    <n v="3"/>
    <n v="6"/>
    <n v="2"/>
    <n v="7"/>
    <n v="4"/>
    <n v="6"/>
    <n v="1"/>
    <n v="3"/>
    <n v="6"/>
    <n v="4"/>
    <n v="2"/>
    <n v="2"/>
    <n v="2"/>
    <n v="4"/>
    <n v="2"/>
    <n v="2"/>
    <n v="3"/>
    <n v="4"/>
    <n v="5"/>
    <n v="4"/>
    <n v="3"/>
    <n v="5"/>
    <n v="3"/>
    <n v="1"/>
    <n v="2"/>
    <n v="4"/>
    <n v="2"/>
    <n v="1"/>
    <n v="3"/>
    <n v="5"/>
    <n v="7"/>
    <n v="2"/>
    <n v="4"/>
    <n v="7"/>
    <n v="7"/>
    <n v="3"/>
    <n v="7"/>
    <n v="1"/>
    <n v="4"/>
    <n v="7"/>
    <n v="4"/>
    <n v="0"/>
    <n v="5"/>
    <n v="5"/>
    <n v="2"/>
    <n v="5"/>
    <n v="4"/>
    <n v="3"/>
    <n v="3"/>
    <n v="7"/>
    <n v="6"/>
    <n v="8"/>
    <n v="7"/>
    <n v="7"/>
    <n v="6"/>
    <n v="8"/>
    <n v="1"/>
    <n v="2"/>
    <n v="6"/>
    <n v="3"/>
    <n v="4"/>
    <n v="5"/>
    <n v="4"/>
    <n v="4"/>
    <n v="4"/>
    <n v="4"/>
    <n v="5"/>
    <n v="4"/>
    <n v="1"/>
    <n v="4"/>
    <n v="9"/>
    <n v="6"/>
    <n v="5"/>
    <n v="5"/>
    <n v="11"/>
  </r>
  <r>
    <n v="13"/>
    <s v="Metropolitana"/>
    <n v="270102007"/>
    <n v="270102"/>
    <s v="Delitos Sexuales"/>
    <s v="Abuso Sexual De 14 Años A Menor De 18 Años Con Circunstancia Estupro"/>
    <x v="72"/>
    <x v="72"/>
    <s v="Abuso Sexual De 14 Años A Menor De 18 Años Con Circunstancia Estupro"/>
    <n v="16"/>
    <n v="0"/>
    <n v="1"/>
    <n v="1"/>
    <n v="0"/>
    <n v="0"/>
    <n v="0"/>
    <n v="0"/>
    <n v="1"/>
    <n v="0"/>
    <n v="1"/>
    <n v="0"/>
    <n v="0"/>
    <n v="0"/>
    <n v="0"/>
    <n v="1"/>
    <n v="0"/>
    <n v="0"/>
    <n v="0"/>
    <n v="1"/>
    <n v="1"/>
    <n v="0"/>
    <n v="0"/>
    <n v="3"/>
    <n v="0"/>
    <n v="0"/>
    <n v="0"/>
    <n v="0"/>
    <n v="0"/>
    <n v="0"/>
    <n v="1"/>
    <n v="1"/>
    <n v="1"/>
    <n v="1"/>
    <n v="0"/>
    <n v="0"/>
    <n v="1"/>
    <n v="1"/>
    <n v="1"/>
    <n v="0"/>
    <n v="0"/>
    <n v="0"/>
    <n v="0"/>
    <n v="0"/>
    <n v="0"/>
    <n v="1"/>
    <n v="1"/>
    <n v="0"/>
    <n v="0"/>
    <n v="1"/>
    <n v="2"/>
    <n v="0"/>
    <n v="0"/>
    <n v="0"/>
    <n v="1"/>
    <n v="0"/>
    <n v="2"/>
    <n v="0"/>
    <n v="0"/>
    <n v="1"/>
    <n v="2"/>
    <n v="2"/>
    <n v="1"/>
    <n v="0"/>
    <n v="0"/>
    <n v="2"/>
    <n v="0"/>
    <n v="1"/>
    <n v="0"/>
    <n v="0"/>
    <n v="1"/>
    <n v="0"/>
    <n v="0"/>
    <n v="0"/>
    <n v="1"/>
    <n v="2"/>
    <n v="0"/>
    <n v="2"/>
    <n v="1"/>
    <n v="0"/>
    <n v="1"/>
    <n v="1"/>
    <n v="0"/>
    <n v="1"/>
    <n v="1"/>
  </r>
  <r>
    <n v="13"/>
    <s v="Metropolitana"/>
    <n v="270102008"/>
    <n v="270102"/>
    <s v="Delitos Sexuales"/>
    <s v="Abuso Sexual De Mayor De 14 (Con Circunstancias De Violación)"/>
    <x v="72"/>
    <x v="72"/>
    <s v="Abuso Sexual De Mayor De 14 (Con Circunstancias De Violación)"/>
    <n v="17"/>
    <n v="1"/>
    <n v="2"/>
    <n v="2"/>
    <n v="4"/>
    <n v="1"/>
    <n v="2"/>
    <n v="2"/>
    <n v="2"/>
    <n v="0"/>
    <n v="1"/>
    <n v="0"/>
    <n v="0"/>
    <n v="1"/>
    <n v="3"/>
    <n v="1"/>
    <n v="3"/>
    <n v="3"/>
    <n v="2"/>
    <n v="3"/>
    <n v="0"/>
    <n v="2"/>
    <n v="1"/>
    <n v="0"/>
    <n v="1"/>
    <n v="0"/>
    <n v="2"/>
    <n v="0"/>
    <n v="3"/>
    <n v="2"/>
    <n v="0"/>
    <n v="0"/>
    <n v="1"/>
    <n v="1"/>
    <n v="2"/>
    <n v="1"/>
    <n v="1"/>
    <n v="2"/>
    <n v="1"/>
    <n v="3"/>
    <n v="3"/>
    <n v="0"/>
    <n v="0"/>
    <n v="1"/>
    <n v="3"/>
    <n v="2"/>
    <n v="2"/>
    <n v="1"/>
    <n v="1"/>
    <n v="3"/>
    <n v="2"/>
    <n v="0"/>
    <n v="3"/>
    <n v="1"/>
    <n v="1"/>
    <n v="2"/>
    <n v="0"/>
    <n v="1"/>
    <n v="1"/>
    <n v="5"/>
    <n v="2"/>
    <n v="2"/>
    <n v="7"/>
    <n v="8"/>
    <n v="3"/>
    <n v="0"/>
    <n v="3"/>
    <n v="3"/>
    <n v="1"/>
    <n v="4"/>
    <n v="4"/>
    <n v="5"/>
    <n v="1"/>
    <n v="10"/>
    <n v="6"/>
    <n v="6"/>
    <n v="2"/>
    <n v="4"/>
    <n v="5"/>
    <n v="1"/>
    <n v="8"/>
    <n v="5"/>
    <n v="1"/>
    <n v="4"/>
    <n v="6"/>
  </r>
  <r>
    <n v="13"/>
    <s v="Metropolitana"/>
    <n v="270102009"/>
    <n v="270102"/>
    <s v="Delitos Sexuales"/>
    <s v="Abuso Sexual Mayor 14 /Sorpresa Sin Consentimiento"/>
    <x v="72"/>
    <x v="72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</r>
  <r>
    <n v="13"/>
    <s v="Metropolitana"/>
    <n v="270102010"/>
    <n v="270102"/>
    <s v="Delitos Sexuales"/>
    <s v="Abuso Sexual Sin Contacto"/>
    <x v="72"/>
    <x v="72"/>
    <s v="Abuso Sexual Sin Contacto"/>
    <n v="19"/>
    <n v="3"/>
    <n v="3"/>
    <n v="4"/>
    <n v="2"/>
    <n v="1"/>
    <n v="3"/>
    <n v="1"/>
    <n v="2"/>
    <n v="1"/>
    <n v="2"/>
    <n v="4"/>
    <n v="1"/>
    <n v="2"/>
    <n v="0"/>
    <n v="2"/>
    <n v="1"/>
    <n v="2"/>
    <n v="1"/>
    <n v="4"/>
    <n v="2"/>
    <n v="0"/>
    <n v="1"/>
    <n v="3"/>
    <n v="2"/>
    <n v="1"/>
    <n v="2"/>
    <n v="3"/>
    <n v="1"/>
    <n v="0"/>
    <n v="0"/>
    <n v="4"/>
    <n v="1"/>
    <n v="0"/>
    <n v="2"/>
    <n v="2"/>
    <n v="1"/>
    <n v="3"/>
    <n v="3"/>
    <n v="4"/>
    <n v="0"/>
    <n v="1"/>
    <n v="2"/>
    <n v="0"/>
    <n v="1"/>
    <n v="1"/>
    <n v="3"/>
    <n v="0"/>
    <n v="1"/>
    <n v="0"/>
    <n v="4"/>
    <n v="0"/>
    <n v="3"/>
    <n v="3"/>
    <n v="3"/>
    <n v="1"/>
    <n v="2"/>
    <n v="0"/>
    <n v="3"/>
    <n v="3"/>
    <n v="4"/>
    <n v="5"/>
    <n v="4"/>
    <n v="4"/>
    <n v="3"/>
    <n v="4"/>
    <n v="2"/>
    <n v="3"/>
    <n v="2"/>
    <n v="4"/>
    <n v="1"/>
    <n v="2"/>
    <n v="0"/>
    <n v="3"/>
    <n v="1"/>
    <n v="3"/>
    <n v="2"/>
    <n v="2"/>
    <n v="2"/>
    <n v="1"/>
    <n v="5"/>
    <n v="6"/>
    <n v="6"/>
    <n v="3"/>
    <n v="6"/>
  </r>
  <r>
    <n v="13"/>
    <s v="Metropolitana"/>
    <n v="270102016"/>
    <n v="270102"/>
    <s v="Delitos Sexuales"/>
    <s v="Acoso Sexual Lugares Públicos /Libre Acceso Público"/>
    <x v="72"/>
    <x v="72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</r>
  <r>
    <n v="13"/>
    <s v="Metropolitana"/>
    <n v="270101001"/>
    <n v="270101"/>
    <s v="Delitos Cometidos por Empleados y Funcionarios Públicos"/>
    <s v="Apremios Ilegítimos Violación, Abuso Sexual Agravado, Otros"/>
    <x v="72"/>
    <x v="72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6"/>
    <n v="0"/>
    <n v="0"/>
  </r>
  <r>
    <n v="13"/>
    <s v="Metropolitana"/>
    <n v="270102001"/>
    <n v="270102"/>
    <s v="Delitos Sexuales"/>
    <s v="Estupro"/>
    <x v="72"/>
    <x v="72"/>
    <s v="Estupro"/>
    <n v="176"/>
    <n v="1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1"/>
    <n v="0"/>
    <n v="0"/>
    <n v="0"/>
    <n v="1"/>
    <n v="1"/>
    <n v="0"/>
    <n v="2"/>
    <n v="1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0"/>
    <n v="0"/>
    <n v="1"/>
    <n v="2"/>
    <n v="4"/>
    <n v="2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2"/>
    <n v="0"/>
  </r>
  <r>
    <n v="13"/>
    <s v="Metropolitana"/>
    <n v="270103002"/>
    <n v="270103"/>
    <s v="Delitos Violentos"/>
    <s v="Femicidio Intimo"/>
    <x v="72"/>
    <x v="72"/>
    <s v="Femicidio Intimo"/>
    <n v="204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2"/>
    <n v="1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2"/>
    <n v="0"/>
    <n v="0"/>
    <n v="1"/>
    <n v="1"/>
    <n v="0"/>
    <n v="1"/>
    <n v="0"/>
    <n v="1"/>
    <n v="1"/>
    <n v="0"/>
    <n v="0"/>
    <n v="0"/>
    <n v="2"/>
    <n v="1"/>
    <n v="0"/>
    <n v="0"/>
    <n v="0"/>
    <n v="1"/>
    <n v="1"/>
  </r>
  <r>
    <n v="13"/>
    <s v="Metropolitana"/>
    <n v="270104001"/>
    <n v="270104"/>
    <s v="Delitos Contra el Estado Civil y la Familia"/>
    <s v="Maltrato Habitual (Violencia Intrafamiliar)"/>
    <x v="72"/>
    <x v="72"/>
    <s v="Maltrato Habitual (Violencia Intrafamiliar)"/>
    <n v="298"/>
    <n v="2"/>
    <n v="2"/>
    <n v="6"/>
    <n v="1"/>
    <n v="0"/>
    <n v="2"/>
    <n v="3"/>
    <n v="3"/>
    <n v="1"/>
    <n v="4"/>
    <n v="0"/>
    <n v="2"/>
    <n v="4"/>
    <n v="3"/>
    <n v="4"/>
    <n v="2"/>
    <n v="1"/>
    <n v="2"/>
    <n v="4"/>
    <n v="2"/>
    <n v="4"/>
    <n v="5"/>
    <n v="2"/>
    <n v="3"/>
    <n v="5"/>
    <n v="5"/>
    <n v="5"/>
    <n v="5"/>
    <n v="2"/>
    <n v="1"/>
    <n v="3"/>
    <n v="4"/>
    <n v="2"/>
    <n v="8"/>
    <n v="5"/>
    <n v="7"/>
    <n v="6"/>
    <n v="10"/>
    <n v="13"/>
    <n v="4"/>
    <n v="9"/>
    <n v="5"/>
    <n v="8"/>
    <n v="3"/>
    <n v="4"/>
    <n v="18"/>
    <n v="21"/>
    <n v="26"/>
    <n v="13"/>
    <n v="3"/>
    <n v="0"/>
    <n v="16"/>
    <n v="13"/>
    <n v="5"/>
    <n v="2"/>
    <n v="14"/>
    <n v="4"/>
    <n v="3"/>
    <n v="7"/>
    <n v="2"/>
    <n v="2"/>
    <n v="7"/>
    <n v="6"/>
    <n v="5"/>
    <n v="6"/>
    <n v="4"/>
    <n v="9"/>
    <n v="1"/>
    <n v="11"/>
    <n v="6"/>
    <n v="8"/>
    <n v="6"/>
    <n v="2"/>
    <n v="4"/>
    <n v="3"/>
    <n v="7"/>
    <n v="6"/>
    <n v="9"/>
    <n v="9"/>
    <n v="6"/>
    <n v="1"/>
    <n v="5"/>
    <n v="6"/>
    <n v="3"/>
  </r>
  <r>
    <n v="13"/>
    <s v="Metropolitana"/>
    <n v="270103004"/>
    <n v="270103"/>
    <s v="Delitos Violentos"/>
    <s v="Secuestro Con Homicidio, Violación O Lesiones"/>
    <x v="72"/>
    <x v="72"/>
    <s v="Secuestro Con Homicidio, Violación O Lesiones"/>
    <n v="417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3003"/>
    <n v="270103"/>
    <s v="Delitos Violentos"/>
    <s v="Secuestro Con Violación"/>
    <x v="72"/>
    <x v="72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n v="270103005"/>
    <n v="270103"/>
    <s v="Delitos Violentos"/>
    <s v="Tortura Con Violación, Abuso Sexual Agravado/Otros"/>
    <x v="72"/>
    <x v="72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</r>
  <r>
    <n v="13"/>
    <s v="Metropolitana"/>
    <n v="270102002"/>
    <n v="270102"/>
    <s v="Delitos Sexuales"/>
    <s v="Violación"/>
    <x v="72"/>
    <x v="72"/>
    <s v="Violación"/>
    <n v="474"/>
    <n v="0"/>
    <n v="1"/>
    <n v="3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2"/>
    <n v="1"/>
    <n v="1"/>
    <n v="1"/>
    <n v="0"/>
    <n v="1"/>
    <n v="1"/>
    <n v="0"/>
    <n v="2"/>
    <n v="2"/>
    <n v="0"/>
    <n v="1"/>
    <n v="1"/>
    <n v="1"/>
    <n v="0"/>
    <n v="0"/>
    <n v="1"/>
    <n v="1"/>
    <n v="1"/>
    <n v="2"/>
    <n v="0"/>
    <n v="0"/>
    <n v="1"/>
    <n v="1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7"/>
    <n v="270102"/>
    <s v="Delitos Sexuales"/>
    <s v="Violación Con Homicidio O Femicidio"/>
    <x v="72"/>
    <x v="72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n v="270102014"/>
    <n v="270102"/>
    <s v="Delitos Sexuales"/>
    <s v="Violación De Mayor De 14 Años"/>
    <x v="72"/>
    <x v="72"/>
    <s v="Violación De Mayor De 14 Años"/>
    <n v="476"/>
    <n v="5"/>
    <n v="1"/>
    <n v="3"/>
    <n v="3"/>
    <n v="2"/>
    <n v="4"/>
    <n v="5"/>
    <n v="1"/>
    <n v="3"/>
    <n v="7"/>
    <n v="1"/>
    <n v="0"/>
    <n v="3"/>
    <n v="1"/>
    <n v="1"/>
    <n v="1"/>
    <n v="0"/>
    <n v="0"/>
    <n v="0"/>
    <n v="2"/>
    <n v="2"/>
    <n v="1"/>
    <n v="2"/>
    <n v="1"/>
    <n v="2"/>
    <n v="2"/>
    <n v="4"/>
    <n v="3"/>
    <n v="1"/>
    <n v="2"/>
    <n v="5"/>
    <n v="2"/>
    <n v="1"/>
    <n v="4"/>
    <n v="6"/>
    <n v="0"/>
    <n v="4"/>
    <n v="1"/>
    <n v="6"/>
    <n v="4"/>
    <n v="2"/>
    <n v="1"/>
    <n v="0"/>
    <n v="5"/>
    <n v="0"/>
    <n v="4"/>
    <n v="1"/>
    <n v="2"/>
    <n v="4"/>
    <n v="3"/>
    <n v="0"/>
    <n v="5"/>
    <n v="5"/>
    <n v="2"/>
    <n v="1"/>
    <n v="1"/>
    <n v="4"/>
    <n v="2"/>
    <n v="5"/>
    <n v="1"/>
    <n v="1"/>
    <n v="5"/>
    <n v="3"/>
    <n v="6"/>
    <n v="3"/>
    <n v="2"/>
    <n v="0"/>
    <n v="2"/>
    <n v="2"/>
    <n v="2"/>
    <n v="2"/>
    <n v="2"/>
    <n v="5"/>
    <n v="4"/>
    <n v="3"/>
    <n v="4"/>
    <n v="3"/>
    <n v="5"/>
    <n v="4"/>
    <n v="2"/>
    <n v="5"/>
    <n v="1"/>
    <n v="4"/>
    <n v="4"/>
  </r>
  <r>
    <n v="13"/>
    <s v="Metropolitana"/>
    <n v="270102015"/>
    <n v="270102"/>
    <s v="Delitos Sexuales"/>
    <s v="Violación De Menor De 14 Años"/>
    <x v="72"/>
    <x v="72"/>
    <s v="Violación De Menor De 14 Años"/>
    <n v="477"/>
    <n v="2"/>
    <n v="2"/>
    <n v="1"/>
    <n v="3"/>
    <n v="2"/>
    <n v="1"/>
    <n v="0"/>
    <n v="1"/>
    <n v="0"/>
    <n v="1"/>
    <n v="0"/>
    <n v="1"/>
    <n v="3"/>
    <n v="1"/>
    <n v="1"/>
    <n v="3"/>
    <n v="0"/>
    <n v="1"/>
    <n v="1"/>
    <n v="1"/>
    <n v="1"/>
    <n v="2"/>
    <n v="0"/>
    <n v="1"/>
    <n v="0"/>
    <n v="2"/>
    <n v="1"/>
    <n v="3"/>
    <n v="2"/>
    <n v="2"/>
    <n v="3"/>
    <n v="1"/>
    <n v="1"/>
    <n v="1"/>
    <n v="3"/>
    <n v="2"/>
    <n v="0"/>
    <n v="0"/>
    <n v="3"/>
    <n v="3"/>
    <n v="0"/>
    <n v="4"/>
    <n v="0"/>
    <n v="2"/>
    <n v="1"/>
    <n v="1"/>
    <n v="2"/>
    <n v="1"/>
    <n v="1"/>
    <n v="4"/>
    <n v="0"/>
    <n v="1"/>
    <n v="3"/>
    <n v="3"/>
    <n v="0"/>
    <n v="1"/>
    <n v="0"/>
    <n v="1"/>
    <n v="3"/>
    <n v="4"/>
    <n v="3"/>
    <n v="1"/>
    <n v="1"/>
    <n v="5"/>
    <n v="4"/>
    <n v="0"/>
    <n v="3"/>
    <n v="3"/>
    <n v="2"/>
    <n v="0"/>
    <n v="0"/>
    <n v="2"/>
    <n v="4"/>
    <n v="2"/>
    <n v="1"/>
    <n v="0"/>
    <n v="1"/>
    <n v="3"/>
    <n v="1"/>
    <n v="1"/>
    <n v="3"/>
    <n v="3"/>
    <n v="0"/>
    <n v="1"/>
  </r>
  <r>
    <n v="13"/>
    <s v="Metropolitana"/>
    <n v="270105004"/>
    <n v="270105"/>
    <s v="Delitos Contra la Vida, Integridad o Dignidad Personal"/>
    <s v="Aborto"/>
    <x v="73"/>
    <x v="73"/>
    <s v="Aborto"/>
    <n v="1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1"/>
    <n v="270105"/>
    <s v="Delitos Contra la Vida, Integridad o Dignidad Personal"/>
    <s v="Aborto Cometido Por Facultativo Por Causales No Reguladas"/>
    <x v="73"/>
    <x v="73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2"/>
    <n v="270105"/>
    <s v="Delitos Contra la Vida, Integridad o Dignidad Personal"/>
    <s v="Aborto Consentido Causales No Reguladas"/>
    <x v="73"/>
    <x v="73"/>
    <s v="Aborto Consentido Causales No Reguladas"/>
    <n v="8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3"/>
    <s v="Metropolitana"/>
    <n v="270105003"/>
    <n v="270105"/>
    <s v="Delitos Contra la Vida, Integridad o Dignidad Personal"/>
    <s v="Aborto Sin Consentimiento"/>
    <x v="73"/>
    <x v="73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3"/>
    <s v="Metropolitana"/>
    <n v="270102003"/>
    <n v="270102"/>
    <s v="Delitos Sexuales"/>
    <s v="Abuso Sexual (Sólo Crimen)"/>
    <x v="73"/>
    <x v="73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73"/>
    <x v="73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1"/>
  </r>
  <r>
    <n v="13"/>
    <s v="Metropolitana"/>
    <n v="270102006"/>
    <n v="270102"/>
    <s v="Delitos Sexuales"/>
    <s v="Abuso Sexual Con Contacto De Menor De 14 Años"/>
    <x v="73"/>
    <x v="73"/>
    <s v="Abuso Sexual Con Contacto De Menor De 14 Años"/>
    <n v="15"/>
    <n v="4"/>
    <n v="1"/>
    <n v="1"/>
    <n v="1"/>
    <n v="2"/>
    <n v="2"/>
    <n v="1"/>
    <n v="0"/>
    <n v="2"/>
    <n v="5"/>
    <n v="4"/>
    <n v="1"/>
    <n v="2"/>
    <n v="1"/>
    <n v="3"/>
    <n v="1"/>
    <n v="1"/>
    <n v="4"/>
    <n v="3"/>
    <n v="1"/>
    <n v="0"/>
    <n v="4"/>
    <n v="0"/>
    <n v="1"/>
    <n v="4"/>
    <n v="1"/>
    <n v="4"/>
    <n v="6"/>
    <n v="1"/>
    <n v="1"/>
    <n v="3"/>
    <n v="1"/>
    <n v="3"/>
    <n v="0"/>
    <n v="0"/>
    <n v="1"/>
    <n v="0"/>
    <n v="5"/>
    <n v="1"/>
    <n v="3"/>
    <n v="2"/>
    <n v="1"/>
    <n v="0"/>
    <n v="3"/>
    <n v="5"/>
    <n v="2"/>
    <n v="3"/>
    <n v="3"/>
    <n v="1"/>
    <n v="1"/>
    <n v="1"/>
    <n v="5"/>
    <n v="1"/>
    <n v="4"/>
    <n v="1"/>
    <n v="2"/>
    <n v="1"/>
    <n v="3"/>
    <n v="1"/>
    <n v="1"/>
    <n v="2"/>
    <n v="2"/>
    <n v="1"/>
    <n v="5"/>
    <n v="1"/>
    <n v="4"/>
    <n v="1"/>
    <n v="5"/>
    <n v="3"/>
    <n v="2"/>
    <n v="3"/>
    <n v="1"/>
    <n v="3"/>
    <n v="1"/>
    <n v="3"/>
    <n v="7"/>
    <n v="2"/>
    <n v="3"/>
    <n v="1"/>
    <n v="4"/>
    <n v="3"/>
    <n v="2"/>
    <n v="1"/>
    <n v="4"/>
  </r>
  <r>
    <n v="13"/>
    <s v="Metropolitana"/>
    <n v="270102007"/>
    <n v="270102"/>
    <s v="Delitos Sexuales"/>
    <s v="Abuso Sexual De 14 Años A Menor De 18 Años Con Circunstancia Estupro"/>
    <x v="73"/>
    <x v="73"/>
    <s v="Abuso Sexual De 14 Años A Menor De 18 Años Con Circunstancia Estupro"/>
    <n v="16"/>
    <n v="0"/>
    <n v="0"/>
    <n v="0"/>
    <n v="2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1"/>
    <n v="0"/>
    <n v="0"/>
    <n v="2"/>
    <n v="1"/>
    <n v="1"/>
    <n v="0"/>
    <n v="0"/>
    <n v="0"/>
    <n v="1"/>
    <n v="0"/>
    <n v="0"/>
    <n v="0"/>
    <n v="0"/>
    <n v="1"/>
    <n v="1"/>
    <n v="0"/>
    <n v="0"/>
    <n v="0"/>
    <n v="0"/>
    <n v="1"/>
    <n v="1"/>
    <n v="1"/>
    <n v="1"/>
    <n v="0"/>
    <n v="1"/>
    <n v="0"/>
    <n v="0"/>
    <n v="0"/>
    <n v="1"/>
    <n v="0"/>
    <n v="2"/>
    <n v="0"/>
    <n v="1"/>
    <n v="1"/>
    <n v="1"/>
    <n v="0"/>
    <n v="0"/>
    <n v="0"/>
    <n v="2"/>
    <n v="0"/>
    <n v="0"/>
    <n v="1"/>
    <n v="0"/>
    <n v="1"/>
    <n v="0"/>
    <n v="0"/>
    <n v="1"/>
    <n v="0"/>
    <n v="0"/>
    <n v="0"/>
    <n v="0"/>
    <n v="1"/>
    <n v="0"/>
    <n v="0"/>
    <n v="0"/>
    <n v="0"/>
    <n v="1"/>
    <n v="2"/>
    <n v="1"/>
    <n v="0"/>
    <n v="0"/>
  </r>
  <r>
    <n v="13"/>
    <s v="Metropolitana"/>
    <n v="270102008"/>
    <n v="270102"/>
    <s v="Delitos Sexuales"/>
    <s v="Abuso Sexual De Mayor De 14 (Con Circunstancias De Violación)"/>
    <x v="73"/>
    <x v="73"/>
    <s v="Abuso Sexual De Mayor De 14 (Con Circunstancias De Violación)"/>
    <n v="17"/>
    <n v="1"/>
    <n v="2"/>
    <n v="0"/>
    <n v="2"/>
    <n v="2"/>
    <n v="0"/>
    <n v="1"/>
    <n v="3"/>
    <n v="2"/>
    <n v="2"/>
    <n v="1"/>
    <n v="1"/>
    <n v="0"/>
    <n v="0"/>
    <n v="1"/>
    <n v="0"/>
    <n v="0"/>
    <n v="0"/>
    <n v="1"/>
    <n v="1"/>
    <n v="5"/>
    <n v="1"/>
    <n v="0"/>
    <n v="1"/>
    <n v="0"/>
    <n v="2"/>
    <n v="0"/>
    <n v="0"/>
    <n v="1"/>
    <n v="2"/>
    <n v="2"/>
    <n v="0"/>
    <n v="0"/>
    <n v="0"/>
    <n v="0"/>
    <n v="0"/>
    <n v="1"/>
    <n v="0"/>
    <n v="0"/>
    <n v="0"/>
    <n v="3"/>
    <n v="3"/>
    <n v="4"/>
    <n v="1"/>
    <n v="1"/>
    <n v="0"/>
    <n v="2"/>
    <n v="0"/>
    <n v="1"/>
    <n v="2"/>
    <n v="3"/>
    <n v="3"/>
    <n v="3"/>
    <n v="1"/>
    <n v="1"/>
    <n v="0"/>
    <n v="1"/>
    <n v="2"/>
    <n v="3"/>
    <n v="2"/>
    <n v="3"/>
    <n v="2"/>
    <n v="3"/>
    <n v="2"/>
    <n v="1"/>
    <n v="1"/>
    <n v="1"/>
    <n v="2"/>
    <n v="1"/>
    <n v="0"/>
    <n v="2"/>
    <n v="0"/>
    <n v="4"/>
    <n v="3"/>
    <n v="3"/>
    <n v="6"/>
    <n v="1"/>
    <n v="3"/>
    <n v="0"/>
    <n v="1"/>
    <n v="5"/>
    <n v="0"/>
    <n v="3"/>
    <n v="3"/>
  </r>
  <r>
    <n v="13"/>
    <s v="Metropolitana"/>
    <n v="270102009"/>
    <n v="270102"/>
    <s v="Delitos Sexuales"/>
    <s v="Abuso Sexual Mayor 14 /Sorpresa Sin Consentimiento"/>
    <x v="73"/>
    <x v="7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1"/>
    <n v="2"/>
    <n v="3"/>
  </r>
  <r>
    <n v="13"/>
    <s v="Metropolitana"/>
    <n v="270102010"/>
    <n v="270102"/>
    <s v="Delitos Sexuales"/>
    <s v="Abuso Sexual Sin Contacto"/>
    <x v="73"/>
    <x v="73"/>
    <s v="Abuso Sexual Sin Contacto"/>
    <n v="19"/>
    <n v="2"/>
    <n v="3"/>
    <n v="2"/>
    <n v="2"/>
    <n v="2"/>
    <n v="3"/>
    <n v="1"/>
    <n v="3"/>
    <n v="1"/>
    <n v="1"/>
    <n v="2"/>
    <n v="3"/>
    <n v="3"/>
    <n v="2"/>
    <n v="1"/>
    <n v="1"/>
    <n v="0"/>
    <n v="1"/>
    <n v="1"/>
    <n v="0"/>
    <n v="4"/>
    <n v="1"/>
    <n v="5"/>
    <n v="1"/>
    <n v="1"/>
    <n v="1"/>
    <n v="4"/>
    <n v="1"/>
    <n v="2"/>
    <n v="1"/>
    <n v="2"/>
    <n v="1"/>
    <n v="3"/>
    <n v="1"/>
    <n v="1"/>
    <n v="1"/>
    <n v="2"/>
    <n v="3"/>
    <n v="1"/>
    <n v="5"/>
    <n v="4"/>
    <n v="0"/>
    <n v="0"/>
    <n v="2"/>
    <n v="7"/>
    <n v="1"/>
    <n v="1"/>
    <n v="3"/>
    <n v="1"/>
    <n v="3"/>
    <n v="1"/>
    <n v="2"/>
    <n v="0"/>
    <n v="2"/>
    <n v="0"/>
    <n v="5"/>
    <n v="1"/>
    <n v="0"/>
    <n v="3"/>
    <n v="2"/>
    <n v="2"/>
    <n v="2"/>
    <n v="2"/>
    <n v="1"/>
    <n v="3"/>
    <n v="0"/>
    <n v="3"/>
    <n v="1"/>
    <n v="2"/>
    <n v="2"/>
    <n v="1"/>
    <n v="1"/>
    <n v="1"/>
    <n v="4"/>
    <n v="3"/>
    <n v="5"/>
    <n v="2"/>
    <n v="5"/>
    <n v="2"/>
    <n v="2"/>
    <n v="3"/>
    <n v="2"/>
    <n v="0"/>
    <n v="4"/>
  </r>
  <r>
    <n v="13"/>
    <s v="Metropolitana"/>
    <n v="270102016"/>
    <n v="270102"/>
    <s v="Delitos Sexuales"/>
    <s v="Acoso Sexual Lugares Públicos /Libre Acceso Público"/>
    <x v="73"/>
    <x v="73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n v="270101001"/>
    <n v="270101"/>
    <s v="Delitos Cometidos por Empleados y Funcionarios Públicos"/>
    <s v="Apremios Ilegítimos Violación, Abuso Sexual Agravado, Otros"/>
    <x v="73"/>
    <x v="73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n v="270102001"/>
    <n v="270102"/>
    <s v="Delitos Sexuales"/>
    <s v="Estupro"/>
    <x v="73"/>
    <x v="73"/>
    <s v="Estupro"/>
    <n v="176"/>
    <n v="0"/>
    <n v="0"/>
    <n v="0"/>
    <n v="0"/>
    <n v="0"/>
    <n v="0"/>
    <n v="0"/>
    <n v="0"/>
    <n v="0"/>
    <n v="1"/>
    <n v="0"/>
    <n v="0"/>
    <n v="1"/>
    <n v="2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0"/>
    <n v="1"/>
    <n v="1"/>
    <n v="0"/>
    <n v="0"/>
    <n v="0"/>
    <n v="1"/>
    <n v="0"/>
    <n v="0"/>
    <n v="2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n v="270103002"/>
    <n v="270103"/>
    <s v="Delitos Violentos"/>
    <s v="Femicidio Intimo"/>
    <x v="73"/>
    <x v="73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3"/>
    <s v="Metropolitana"/>
    <n v="270104001"/>
    <n v="270104"/>
    <s v="Delitos Contra el Estado Civil y la Familia"/>
    <s v="Maltrato Habitual (Violencia Intrafamiliar)"/>
    <x v="73"/>
    <x v="73"/>
    <s v="Maltrato Habitual (Violencia Intrafamiliar)"/>
    <n v="298"/>
    <n v="22"/>
    <n v="15"/>
    <n v="18"/>
    <n v="22"/>
    <n v="4"/>
    <n v="9"/>
    <n v="6"/>
    <n v="3"/>
    <n v="9"/>
    <n v="14"/>
    <n v="33"/>
    <n v="4"/>
    <n v="5"/>
    <n v="8"/>
    <n v="12"/>
    <n v="38"/>
    <n v="39"/>
    <n v="6"/>
    <n v="13"/>
    <n v="10"/>
    <n v="10"/>
    <n v="9"/>
    <n v="29"/>
    <n v="45"/>
    <n v="3"/>
    <n v="16"/>
    <n v="27"/>
    <n v="16"/>
    <n v="13"/>
    <n v="11"/>
    <n v="0"/>
    <n v="48"/>
    <n v="24"/>
    <n v="7"/>
    <n v="7"/>
    <n v="7"/>
    <n v="52"/>
    <n v="12"/>
    <n v="29"/>
    <n v="1"/>
    <n v="5"/>
    <n v="37"/>
    <n v="14"/>
    <n v="23"/>
    <n v="36"/>
    <n v="15"/>
    <n v="10"/>
    <n v="14"/>
    <n v="22"/>
    <n v="4"/>
    <n v="18"/>
    <n v="22"/>
    <n v="13"/>
    <n v="54"/>
    <n v="3"/>
    <n v="45"/>
    <n v="6"/>
    <n v="22"/>
    <n v="30"/>
    <n v="9"/>
    <n v="14"/>
    <n v="20"/>
    <n v="6"/>
    <n v="3"/>
    <n v="6"/>
    <n v="19"/>
    <n v="4"/>
    <n v="3"/>
    <n v="4"/>
    <n v="5"/>
    <n v="4"/>
    <n v="10"/>
    <n v="14"/>
    <n v="16"/>
    <n v="25"/>
    <n v="12"/>
    <n v="4"/>
    <n v="21"/>
    <n v="9"/>
    <n v="9"/>
    <n v="26"/>
    <n v="13"/>
    <n v="8"/>
    <n v="17"/>
  </r>
  <r>
    <n v="13"/>
    <s v="Metropolitana"/>
    <n v="270103004"/>
    <n v="270103"/>
    <s v="Delitos Violentos"/>
    <s v="Secuestro Con Homicidio, Violación O Lesiones"/>
    <x v="73"/>
    <x v="73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3005"/>
    <n v="270103"/>
    <s v="Delitos Violentos"/>
    <s v="Tortura Con Violación, Abuso Sexual Agravado/Otros"/>
    <x v="73"/>
    <x v="73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</r>
  <r>
    <n v="13"/>
    <s v="Metropolitana"/>
    <n v="270102002"/>
    <n v="270102"/>
    <s v="Delitos Sexuales"/>
    <s v="Violación"/>
    <x v="73"/>
    <x v="73"/>
    <s v="Violación"/>
    <n v="474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7"/>
    <n v="270102"/>
    <s v="Delitos Sexuales"/>
    <s v="Violación Con Homicidio O Femicidio"/>
    <x v="73"/>
    <x v="73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3"/>
    <s v="Metropolitana"/>
    <n v="270102014"/>
    <n v="270102"/>
    <s v="Delitos Sexuales"/>
    <s v="Violación De Mayor De 14 Años"/>
    <x v="73"/>
    <x v="73"/>
    <s v="Violación De Mayor De 14 Años"/>
    <n v="476"/>
    <n v="2"/>
    <n v="2"/>
    <n v="1"/>
    <n v="3"/>
    <n v="1"/>
    <n v="1"/>
    <n v="0"/>
    <n v="2"/>
    <n v="2"/>
    <n v="1"/>
    <n v="0"/>
    <n v="1"/>
    <n v="0"/>
    <n v="2"/>
    <n v="1"/>
    <n v="1"/>
    <n v="1"/>
    <n v="0"/>
    <n v="1"/>
    <n v="1"/>
    <n v="1"/>
    <n v="0"/>
    <n v="0"/>
    <n v="0"/>
    <n v="2"/>
    <n v="1"/>
    <n v="0"/>
    <n v="1"/>
    <n v="0"/>
    <n v="0"/>
    <n v="1"/>
    <n v="1"/>
    <n v="1"/>
    <n v="1"/>
    <n v="1"/>
    <n v="1"/>
    <n v="0"/>
    <n v="1"/>
    <n v="2"/>
    <n v="0"/>
    <n v="0"/>
    <n v="0"/>
    <n v="0"/>
    <n v="2"/>
    <n v="3"/>
    <n v="1"/>
    <n v="0"/>
    <n v="1"/>
    <n v="1"/>
    <n v="1"/>
    <n v="0"/>
    <n v="0"/>
    <n v="0"/>
    <n v="0"/>
    <n v="0"/>
    <n v="0"/>
    <n v="1"/>
    <n v="1"/>
    <n v="2"/>
    <n v="1"/>
    <n v="1"/>
    <n v="1"/>
    <n v="2"/>
    <n v="2"/>
    <n v="0"/>
    <n v="1"/>
    <n v="2"/>
    <n v="2"/>
    <n v="1"/>
    <n v="0"/>
    <n v="1"/>
    <n v="0"/>
    <n v="5"/>
    <n v="1"/>
    <n v="1"/>
    <n v="3"/>
    <n v="1"/>
    <n v="0"/>
    <n v="0"/>
    <n v="2"/>
    <n v="1"/>
    <n v="1"/>
    <n v="1"/>
    <n v="3"/>
  </r>
  <r>
    <n v="13"/>
    <s v="Metropolitana"/>
    <n v="270102015"/>
    <n v="270102"/>
    <s v="Delitos Sexuales"/>
    <s v="Violación De Menor De 14 Años"/>
    <x v="73"/>
    <x v="73"/>
    <s v="Violación De Menor De 14 Años"/>
    <n v="477"/>
    <n v="0"/>
    <n v="0"/>
    <n v="1"/>
    <n v="1"/>
    <n v="1"/>
    <n v="0"/>
    <n v="0"/>
    <n v="0"/>
    <n v="2"/>
    <n v="0"/>
    <n v="0"/>
    <n v="0"/>
    <n v="1"/>
    <n v="1"/>
    <n v="1"/>
    <n v="0"/>
    <n v="1"/>
    <n v="0"/>
    <n v="0"/>
    <n v="0"/>
    <n v="0"/>
    <n v="0"/>
    <n v="0"/>
    <n v="1"/>
    <n v="1"/>
    <n v="0"/>
    <n v="1"/>
    <n v="1"/>
    <n v="1"/>
    <n v="1"/>
    <n v="0"/>
    <n v="0"/>
    <n v="0"/>
    <n v="0"/>
    <n v="0"/>
    <n v="0"/>
    <n v="0"/>
    <n v="1"/>
    <n v="1"/>
    <n v="0"/>
    <n v="0"/>
    <n v="0"/>
    <n v="0"/>
    <n v="0"/>
    <n v="2"/>
    <n v="1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1"/>
    <n v="0"/>
  </r>
  <r>
    <n v="13"/>
    <s v="Metropolitana"/>
    <n v="270105001"/>
    <n v="270105"/>
    <s v="Delitos Contra la Vida, Integridad o Dignidad Personal"/>
    <s v="Aborto Cometido Por Facultativo Por Causales No Reguladas"/>
    <x v="74"/>
    <x v="74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5002"/>
    <n v="270105"/>
    <s v="Delitos Contra la Vida, Integridad o Dignidad Personal"/>
    <s v="Aborto Consentido Causales No Reguladas"/>
    <x v="74"/>
    <x v="74"/>
    <s v="Aborto Consentido Causales No Reguladas"/>
    <n v="8"/>
    <n v="0"/>
    <n v="0"/>
    <n v="0"/>
    <n v="0"/>
    <n v="0"/>
    <n v="1"/>
    <n v="1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3"/>
    <s v="Metropolitana"/>
    <n v="270105003"/>
    <n v="270105"/>
    <s v="Delitos Contra la Vida, Integridad o Dignidad Personal"/>
    <s v="Aborto Sin Consentimiento"/>
    <x v="74"/>
    <x v="74"/>
    <s v="Aborto Sin Consentimiento"/>
    <n v="9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</r>
  <r>
    <n v="13"/>
    <s v="Metropolitana"/>
    <n v="270102003"/>
    <n v="270102"/>
    <s v="Delitos Sexuales"/>
    <s v="Abuso Sexual (Sólo Crimen)"/>
    <x v="74"/>
    <x v="74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4"/>
    <n v="270102"/>
    <s v="Delitos Sexuales"/>
    <s v="Abuso Sexual Adulto"/>
    <x v="74"/>
    <x v="74"/>
    <s v="Abuso Sexual Adulto"/>
    <n v="1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5"/>
    <n v="270102"/>
    <s v="Delitos Sexuales"/>
    <s v="Abuso Sexual Calificado c/Introduccion Objetos O Uso Animal"/>
    <x v="74"/>
    <x v="74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</r>
  <r>
    <n v="13"/>
    <s v="Metropolitana"/>
    <n v="270102006"/>
    <n v="270102"/>
    <s v="Delitos Sexuales"/>
    <s v="Abuso Sexual Con Contacto De Menor De 14 Años"/>
    <x v="74"/>
    <x v="74"/>
    <s v="Abuso Sexual Con Contacto De Menor De 14 Años"/>
    <n v="15"/>
    <n v="6"/>
    <n v="2"/>
    <n v="9"/>
    <n v="4"/>
    <n v="3"/>
    <n v="12"/>
    <n v="6"/>
    <n v="4"/>
    <n v="3"/>
    <n v="3"/>
    <n v="10"/>
    <n v="5"/>
    <n v="6"/>
    <n v="8"/>
    <n v="8"/>
    <n v="7"/>
    <n v="6"/>
    <n v="5"/>
    <n v="5"/>
    <n v="6"/>
    <n v="6"/>
    <n v="9"/>
    <n v="9"/>
    <n v="11"/>
    <n v="5"/>
    <n v="4"/>
    <n v="7"/>
    <n v="6"/>
    <n v="7"/>
    <n v="1"/>
    <n v="5"/>
    <n v="8"/>
    <n v="4"/>
    <n v="5"/>
    <n v="4"/>
    <n v="9"/>
    <n v="9"/>
    <n v="4"/>
    <n v="6"/>
    <n v="5"/>
    <n v="4"/>
    <n v="5"/>
    <n v="3"/>
    <n v="12"/>
    <n v="4"/>
    <n v="3"/>
    <n v="13"/>
    <n v="3"/>
    <n v="1"/>
    <n v="10"/>
    <n v="6"/>
    <n v="3"/>
    <n v="3"/>
    <n v="6"/>
    <n v="10"/>
    <n v="5"/>
    <n v="5"/>
    <n v="8"/>
    <n v="10"/>
    <n v="6"/>
    <n v="2"/>
    <n v="4"/>
    <n v="10"/>
    <n v="8"/>
    <n v="9"/>
    <n v="10"/>
    <n v="7"/>
    <n v="3"/>
    <n v="9"/>
    <n v="6"/>
    <n v="8"/>
    <n v="3"/>
    <n v="5"/>
    <n v="4"/>
    <n v="4"/>
    <n v="10"/>
    <n v="5"/>
    <n v="0"/>
    <n v="6"/>
    <n v="6"/>
    <n v="7"/>
    <n v="9"/>
    <n v="2"/>
    <n v="9"/>
  </r>
  <r>
    <n v="13"/>
    <s v="Metropolitana"/>
    <n v="270102007"/>
    <n v="270102"/>
    <s v="Delitos Sexuales"/>
    <s v="Abuso Sexual De 14 Años A Menor De 18 Años Con Circunstancia Estupro"/>
    <x v="74"/>
    <x v="74"/>
    <s v="Abuso Sexual De 14 Años A Menor De 18 Años Con Circunstancia Estupro"/>
    <n v="16"/>
    <n v="0"/>
    <n v="0"/>
    <n v="2"/>
    <n v="1"/>
    <n v="1"/>
    <n v="0"/>
    <n v="2"/>
    <n v="0"/>
    <n v="0"/>
    <n v="0"/>
    <n v="2"/>
    <n v="1"/>
    <n v="1"/>
    <n v="1"/>
    <n v="1"/>
    <n v="0"/>
    <n v="2"/>
    <n v="0"/>
    <n v="0"/>
    <n v="0"/>
    <n v="1"/>
    <n v="1"/>
    <n v="2"/>
    <n v="0"/>
    <n v="1"/>
    <n v="0"/>
    <n v="0"/>
    <n v="1"/>
    <n v="0"/>
    <n v="0"/>
    <n v="0"/>
    <n v="1"/>
    <n v="0"/>
    <n v="0"/>
    <n v="2"/>
    <n v="0"/>
    <n v="1"/>
    <n v="0"/>
    <n v="0"/>
    <n v="0"/>
    <n v="0"/>
    <n v="0"/>
    <n v="0"/>
    <n v="1"/>
    <n v="0"/>
    <n v="2"/>
    <n v="0"/>
    <n v="1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1"/>
    <n v="1"/>
    <n v="0"/>
    <n v="1"/>
    <n v="2"/>
    <n v="0"/>
    <n v="0"/>
    <n v="1"/>
    <n v="0"/>
    <n v="4"/>
    <n v="1"/>
    <n v="1"/>
    <n v="1"/>
    <n v="1"/>
    <n v="0"/>
    <n v="0"/>
    <n v="0"/>
    <n v="0"/>
  </r>
  <r>
    <n v="13"/>
    <s v="Metropolitana"/>
    <n v="270102008"/>
    <n v="270102"/>
    <s v="Delitos Sexuales"/>
    <s v="Abuso Sexual De Mayor De 14 (Con Circunstancias De Violación)"/>
    <x v="74"/>
    <x v="74"/>
    <s v="Abuso Sexual De Mayor De 14 (Con Circunstancias De Violación)"/>
    <n v="17"/>
    <n v="0"/>
    <n v="1"/>
    <n v="5"/>
    <n v="0"/>
    <n v="1"/>
    <n v="5"/>
    <n v="4"/>
    <n v="0"/>
    <n v="1"/>
    <n v="2"/>
    <n v="6"/>
    <n v="0"/>
    <n v="1"/>
    <n v="1"/>
    <n v="2"/>
    <n v="2"/>
    <n v="1"/>
    <n v="3"/>
    <n v="0"/>
    <n v="2"/>
    <n v="1"/>
    <n v="3"/>
    <n v="2"/>
    <n v="1"/>
    <n v="0"/>
    <n v="4"/>
    <n v="2"/>
    <n v="3"/>
    <n v="1"/>
    <n v="1"/>
    <n v="4"/>
    <n v="0"/>
    <n v="1"/>
    <n v="0"/>
    <n v="1"/>
    <n v="4"/>
    <n v="5"/>
    <n v="2"/>
    <n v="0"/>
    <n v="0"/>
    <n v="2"/>
    <n v="1"/>
    <n v="2"/>
    <n v="1"/>
    <n v="1"/>
    <n v="0"/>
    <n v="0"/>
    <n v="0"/>
    <n v="1"/>
    <n v="3"/>
    <n v="2"/>
    <n v="4"/>
    <n v="0"/>
    <n v="5"/>
    <n v="1"/>
    <n v="3"/>
    <n v="0"/>
    <n v="2"/>
    <n v="2"/>
    <n v="3"/>
    <n v="4"/>
    <n v="6"/>
    <n v="4"/>
    <n v="4"/>
    <n v="6"/>
    <n v="4"/>
    <n v="1"/>
    <n v="1"/>
    <n v="3"/>
    <n v="3"/>
    <n v="2"/>
    <n v="1"/>
    <n v="0"/>
    <n v="1"/>
    <n v="2"/>
    <n v="3"/>
    <n v="3"/>
    <n v="1"/>
    <n v="3"/>
    <n v="3"/>
    <n v="2"/>
    <n v="1"/>
    <n v="5"/>
    <n v="1"/>
  </r>
  <r>
    <n v="13"/>
    <s v="Metropolitana"/>
    <n v="270102009"/>
    <n v="270102"/>
    <s v="Delitos Sexuales"/>
    <s v="Abuso Sexual Mayor 14 /Sorpresa Sin Consentimiento"/>
    <x v="74"/>
    <x v="7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0"/>
    <n v="0"/>
    <n v="0"/>
    <n v="1"/>
    <n v="0"/>
  </r>
  <r>
    <n v="13"/>
    <s v="Metropolitana"/>
    <n v="270102010"/>
    <n v="270102"/>
    <s v="Delitos Sexuales"/>
    <s v="Abuso Sexual Sin Contacto"/>
    <x v="74"/>
    <x v="74"/>
    <s v="Abuso Sexual Sin Contacto"/>
    <n v="19"/>
    <n v="8"/>
    <n v="3"/>
    <n v="6"/>
    <n v="4"/>
    <n v="4"/>
    <n v="4"/>
    <n v="6"/>
    <n v="4"/>
    <n v="4"/>
    <n v="3"/>
    <n v="11"/>
    <n v="6"/>
    <n v="1"/>
    <n v="0"/>
    <n v="2"/>
    <n v="3"/>
    <n v="0"/>
    <n v="2"/>
    <n v="1"/>
    <n v="4"/>
    <n v="7"/>
    <n v="6"/>
    <n v="6"/>
    <n v="4"/>
    <n v="4"/>
    <n v="1"/>
    <n v="2"/>
    <n v="4"/>
    <n v="4"/>
    <n v="1"/>
    <n v="1"/>
    <n v="7"/>
    <n v="2"/>
    <n v="2"/>
    <n v="4"/>
    <n v="9"/>
    <n v="9"/>
    <n v="5"/>
    <n v="0"/>
    <n v="2"/>
    <n v="3"/>
    <n v="5"/>
    <n v="3"/>
    <n v="1"/>
    <n v="2"/>
    <n v="1"/>
    <n v="8"/>
    <n v="0"/>
    <n v="0"/>
    <n v="3"/>
    <n v="7"/>
    <n v="2"/>
    <n v="3"/>
    <n v="5"/>
    <n v="6"/>
    <n v="5"/>
    <n v="2"/>
    <n v="7"/>
    <n v="5"/>
    <n v="2"/>
    <n v="2"/>
    <n v="4"/>
    <n v="5"/>
    <n v="3"/>
    <n v="11"/>
    <n v="3"/>
    <n v="1"/>
    <n v="7"/>
    <n v="2"/>
    <n v="7"/>
    <n v="8"/>
    <n v="1"/>
    <n v="1"/>
    <n v="7"/>
    <n v="5"/>
    <n v="5"/>
    <n v="1"/>
    <n v="2"/>
    <n v="2"/>
    <n v="0"/>
    <n v="6"/>
    <n v="5"/>
    <n v="1"/>
    <n v="1"/>
  </r>
  <r>
    <n v="13"/>
    <s v="Metropolitana"/>
    <n v="270102011"/>
    <n v="270102"/>
    <s v="Delitos Sexuales"/>
    <s v="Delitos De Signifación Sexual"/>
    <x v="74"/>
    <x v="74"/>
    <s v="Delitos De Signifación Sexual"/>
    <n v="14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1"/>
    <n v="270102"/>
    <s v="Delitos Sexuales"/>
    <s v="Estupro"/>
    <x v="74"/>
    <x v="74"/>
    <s v="Estupro"/>
    <n v="176"/>
    <n v="1"/>
    <n v="0"/>
    <n v="0"/>
    <n v="0"/>
    <n v="0"/>
    <n v="2"/>
    <n v="0"/>
    <n v="0"/>
    <n v="0"/>
    <n v="0"/>
    <n v="0"/>
    <n v="1"/>
    <n v="0"/>
    <n v="1"/>
    <n v="0"/>
    <n v="1"/>
    <n v="1"/>
    <n v="0"/>
    <n v="0"/>
    <n v="1"/>
    <n v="1"/>
    <n v="0"/>
    <n v="0"/>
    <n v="1"/>
    <n v="0"/>
    <n v="0"/>
    <n v="0"/>
    <n v="2"/>
    <n v="1"/>
    <n v="1"/>
    <n v="1"/>
    <n v="0"/>
    <n v="0"/>
    <n v="0"/>
    <n v="1"/>
    <n v="2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2"/>
    <n v="1"/>
    <n v="0"/>
    <n v="0"/>
    <n v="1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1"/>
  </r>
  <r>
    <n v="13"/>
    <s v="Metropolitana"/>
    <n v="270103002"/>
    <n v="270103"/>
    <s v="Delitos Violentos"/>
    <s v="Femicidio Intimo"/>
    <x v="74"/>
    <x v="74"/>
    <s v="Femicidio Intimo"/>
    <n v="204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1"/>
    <n v="0"/>
    <n v="0"/>
    <n v="0"/>
    <n v="1"/>
    <n v="0"/>
    <n v="0"/>
  </r>
  <r>
    <n v="13"/>
    <s v="Metropolitana"/>
    <n v="270104001"/>
    <n v="270104"/>
    <s v="Delitos Contra el Estado Civil y la Familia"/>
    <s v="Maltrato Habitual (Violencia Intrafamiliar)"/>
    <x v="74"/>
    <x v="74"/>
    <s v="Maltrato Habitual (Violencia Intrafamiliar)"/>
    <n v="298"/>
    <n v="3"/>
    <n v="8"/>
    <n v="7"/>
    <n v="5"/>
    <n v="1"/>
    <n v="9"/>
    <n v="5"/>
    <n v="9"/>
    <n v="6"/>
    <n v="4"/>
    <n v="7"/>
    <n v="2"/>
    <n v="2"/>
    <n v="15"/>
    <n v="106"/>
    <n v="6"/>
    <n v="2"/>
    <n v="14"/>
    <n v="7"/>
    <n v="11"/>
    <n v="6"/>
    <n v="72"/>
    <n v="68"/>
    <n v="18"/>
    <n v="88"/>
    <n v="99"/>
    <n v="145"/>
    <n v="100"/>
    <n v="173"/>
    <n v="107"/>
    <n v="127"/>
    <n v="132"/>
    <n v="98"/>
    <n v="157"/>
    <n v="78"/>
    <n v="102"/>
    <n v="181"/>
    <n v="64"/>
    <n v="16"/>
    <n v="71"/>
    <n v="148"/>
    <n v="131"/>
    <n v="138"/>
    <n v="99"/>
    <n v="159"/>
    <n v="5"/>
    <n v="4"/>
    <n v="28"/>
    <n v="22"/>
    <n v="99"/>
    <n v="28"/>
    <n v="4"/>
    <n v="10"/>
    <n v="6"/>
    <n v="19"/>
    <n v="21"/>
    <n v="11"/>
    <n v="69"/>
    <n v="26"/>
    <n v="15"/>
    <n v="29"/>
    <n v="58"/>
    <n v="45"/>
    <n v="40"/>
    <n v="7"/>
    <n v="92"/>
    <n v="18"/>
    <n v="23"/>
    <n v="38"/>
    <n v="25"/>
    <n v="32"/>
    <n v="9"/>
    <n v="29"/>
    <n v="14"/>
    <n v="73"/>
    <n v="3"/>
    <n v="44"/>
    <n v="12"/>
    <n v="16"/>
    <n v="31"/>
    <n v="34"/>
    <n v="22"/>
    <n v="51"/>
    <n v="12"/>
  </r>
  <r>
    <n v="13"/>
    <s v="Metropolitana"/>
    <n v="270103005"/>
    <n v="270103"/>
    <s v="Delitos Violentos"/>
    <s v="Tortura Con Violación, Abuso Sexual Agravado/Otros"/>
    <x v="74"/>
    <x v="74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02"/>
    <n v="270102"/>
    <s v="Delitos Sexuales"/>
    <s v="Violación"/>
    <x v="74"/>
    <x v="74"/>
    <s v="Violación"/>
    <n v="474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7"/>
    <n v="270102"/>
    <s v="Delitos Sexuales"/>
    <s v="Violación Con Homicidio O Femicidio"/>
    <x v="74"/>
    <x v="74"/>
    <s v="Violación Con Homicidio O Femicidio"/>
    <n v="47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n v="270102014"/>
    <n v="270102"/>
    <s v="Delitos Sexuales"/>
    <s v="Violación De Mayor De 14 Años"/>
    <x v="74"/>
    <x v="74"/>
    <s v="Violación De Mayor De 14 Años"/>
    <n v="476"/>
    <n v="1"/>
    <n v="1"/>
    <n v="3"/>
    <n v="4"/>
    <n v="2"/>
    <n v="1"/>
    <n v="0"/>
    <n v="1"/>
    <n v="1"/>
    <n v="1"/>
    <n v="0"/>
    <n v="2"/>
    <n v="2"/>
    <n v="1"/>
    <n v="3"/>
    <n v="3"/>
    <n v="1"/>
    <n v="1"/>
    <n v="2"/>
    <n v="4"/>
    <n v="5"/>
    <n v="1"/>
    <n v="1"/>
    <n v="0"/>
    <n v="0"/>
    <n v="0"/>
    <n v="0"/>
    <n v="0"/>
    <n v="0"/>
    <n v="0"/>
    <n v="0"/>
    <n v="0"/>
    <n v="1"/>
    <n v="1"/>
    <n v="0"/>
    <n v="5"/>
    <n v="2"/>
    <n v="1"/>
    <n v="2"/>
    <n v="0"/>
    <n v="0"/>
    <n v="0"/>
    <n v="0"/>
    <n v="1"/>
    <n v="2"/>
    <n v="6"/>
    <n v="1"/>
    <n v="2"/>
    <n v="0"/>
    <n v="1"/>
    <n v="1"/>
    <n v="0"/>
    <n v="2"/>
    <n v="2"/>
    <n v="1"/>
    <n v="2"/>
    <n v="0"/>
    <n v="2"/>
    <n v="2"/>
    <n v="3"/>
    <n v="1"/>
    <n v="3"/>
    <n v="1"/>
    <n v="1"/>
    <n v="3"/>
    <n v="0"/>
    <n v="4"/>
    <n v="1"/>
    <n v="0"/>
    <n v="2"/>
    <n v="1"/>
    <n v="1"/>
    <n v="1"/>
    <n v="2"/>
    <n v="2"/>
    <n v="0"/>
    <n v="1"/>
    <n v="2"/>
    <n v="4"/>
    <n v="0"/>
    <n v="1"/>
    <n v="0"/>
    <n v="1"/>
    <n v="2"/>
  </r>
  <r>
    <n v="13"/>
    <s v="Metropolitana"/>
    <n v="270102015"/>
    <n v="270102"/>
    <s v="Delitos Sexuales"/>
    <s v="Violación De Menor De 14 Años"/>
    <x v="74"/>
    <x v="74"/>
    <s v="Violación De Menor De 14 Años"/>
    <n v="477"/>
    <n v="0"/>
    <n v="1"/>
    <n v="1"/>
    <n v="1"/>
    <n v="1"/>
    <n v="4"/>
    <n v="0"/>
    <n v="0"/>
    <n v="0"/>
    <n v="0"/>
    <n v="4"/>
    <n v="1"/>
    <n v="0"/>
    <n v="4"/>
    <n v="1"/>
    <n v="6"/>
    <n v="1"/>
    <n v="3"/>
    <n v="1"/>
    <n v="2"/>
    <n v="1"/>
    <n v="5"/>
    <n v="3"/>
    <n v="3"/>
    <n v="1"/>
    <n v="2"/>
    <n v="2"/>
    <n v="1"/>
    <n v="1"/>
    <n v="0"/>
    <n v="1"/>
    <n v="4"/>
    <n v="0"/>
    <n v="2"/>
    <n v="1"/>
    <n v="1"/>
    <n v="2"/>
    <n v="1"/>
    <n v="0"/>
    <n v="0"/>
    <n v="1"/>
    <n v="1"/>
    <n v="0"/>
    <n v="2"/>
    <n v="2"/>
    <n v="1"/>
    <n v="1"/>
    <n v="0"/>
    <n v="0"/>
    <n v="2"/>
    <n v="3"/>
    <n v="0"/>
    <n v="0"/>
    <n v="1"/>
    <n v="1"/>
    <n v="2"/>
    <n v="2"/>
    <n v="3"/>
    <n v="1"/>
    <n v="1"/>
    <n v="2"/>
    <n v="0"/>
    <n v="2"/>
    <n v="0"/>
    <n v="3"/>
    <n v="1"/>
    <n v="1"/>
    <n v="1"/>
    <n v="0"/>
    <n v="4"/>
    <n v="4"/>
    <n v="1"/>
    <n v="5"/>
    <n v="0"/>
    <n v="0"/>
    <n v="3"/>
    <n v="1"/>
    <n v="2"/>
    <n v="1"/>
    <n v="1"/>
    <n v="2"/>
    <n v="1"/>
    <n v="0"/>
    <n v="0"/>
  </r>
  <r>
    <n v="14"/>
    <s v="Los Ríos"/>
    <n v="270105003"/>
    <n v="270105"/>
    <s v="Delitos Contra la Vida, Integridad o Dignidad Personal"/>
    <s v="Aborto Sin Consentimiento"/>
    <x v="75"/>
    <x v="75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4"/>
    <s v="Los Ríos"/>
    <n v="270102006"/>
    <n v="270102"/>
    <s v="Delitos Sexuales"/>
    <s v="Abuso Sexual Con Contacto De Menor De 14 Años"/>
    <x v="75"/>
    <x v="75"/>
    <s v="Abuso Sexual Con Contacto De Menor De 14 Años"/>
    <n v="15"/>
    <n v="0"/>
    <n v="2"/>
    <n v="1"/>
    <n v="2"/>
    <n v="1"/>
    <n v="0"/>
    <n v="1"/>
    <n v="0"/>
    <n v="0"/>
    <n v="1"/>
    <n v="0"/>
    <n v="0"/>
    <n v="0"/>
    <n v="2"/>
    <n v="0"/>
    <n v="1"/>
    <n v="1"/>
    <n v="1"/>
    <n v="0"/>
    <n v="1"/>
    <n v="0"/>
    <n v="2"/>
    <n v="1"/>
    <n v="1"/>
    <n v="1"/>
    <n v="0"/>
    <n v="1"/>
    <n v="1"/>
    <n v="0"/>
    <n v="1"/>
    <n v="1"/>
    <n v="0"/>
    <n v="2"/>
    <n v="0"/>
    <n v="2"/>
    <n v="3"/>
    <n v="0"/>
    <n v="1"/>
    <n v="1"/>
    <n v="0"/>
    <n v="0"/>
    <n v="0"/>
    <n v="0"/>
    <n v="0"/>
    <n v="3"/>
    <n v="1"/>
    <n v="0"/>
    <n v="0"/>
    <n v="0"/>
    <n v="0"/>
    <n v="1"/>
    <n v="1"/>
    <n v="0"/>
    <n v="0"/>
    <n v="2"/>
    <n v="2"/>
    <n v="1"/>
    <n v="0"/>
    <n v="3"/>
    <n v="1"/>
    <n v="0"/>
    <n v="2"/>
    <n v="1"/>
    <n v="4"/>
    <n v="1"/>
    <n v="4"/>
    <n v="1"/>
    <n v="3"/>
    <n v="0"/>
    <n v="2"/>
    <n v="1"/>
    <n v="5"/>
    <n v="1"/>
    <n v="4"/>
    <n v="0"/>
    <n v="1"/>
    <n v="2"/>
    <n v="3"/>
    <n v="3"/>
    <n v="0"/>
    <n v="0"/>
    <n v="1"/>
    <n v="1"/>
    <n v="1"/>
  </r>
  <r>
    <n v="14"/>
    <s v="Los Ríos"/>
    <n v="270102007"/>
    <n v="270102"/>
    <s v="Delitos Sexuales"/>
    <s v="Abuso Sexual De 14 Años A Menor De 18 Años Con Circunstancia Estupro"/>
    <x v="75"/>
    <x v="75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0"/>
    <n v="1"/>
    <n v="0"/>
    <n v="0"/>
    <n v="0"/>
    <n v="0"/>
    <n v="1"/>
    <n v="0"/>
    <n v="0"/>
    <n v="0"/>
    <n v="1"/>
    <n v="0"/>
    <n v="0"/>
    <n v="0"/>
    <n v="2"/>
    <n v="0"/>
    <n v="0"/>
    <n v="0"/>
    <n v="0"/>
    <n v="0"/>
    <n v="1"/>
    <n v="1"/>
    <n v="2"/>
    <n v="1"/>
    <n v="0"/>
    <n v="0"/>
    <n v="0"/>
    <n v="0"/>
    <n v="2"/>
    <n v="1"/>
  </r>
  <r>
    <n v="14"/>
    <s v="Los Ríos"/>
    <n v="270102008"/>
    <n v="270102"/>
    <s v="Delitos Sexuales"/>
    <s v="Abuso Sexual De Mayor De 14 (Con Circunstancias De Violación)"/>
    <x v="75"/>
    <x v="75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2"/>
    <n v="0"/>
    <n v="1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1"/>
    <n v="0"/>
    <n v="0"/>
    <n v="1"/>
    <n v="0"/>
    <n v="0"/>
    <n v="0"/>
    <n v="1"/>
    <n v="1"/>
  </r>
  <r>
    <n v="14"/>
    <s v="Los Ríos"/>
    <n v="270102010"/>
    <n v="270102"/>
    <s v="Delitos Sexuales"/>
    <s v="Abuso Sexual Sin Contacto"/>
    <x v="75"/>
    <x v="75"/>
    <s v="Abuso Sexual Sin Contacto"/>
    <n v="19"/>
    <n v="0"/>
    <n v="2"/>
    <n v="0"/>
    <n v="1"/>
    <n v="1"/>
    <n v="1"/>
    <n v="0"/>
    <n v="0"/>
    <n v="1"/>
    <n v="0"/>
    <n v="0"/>
    <n v="2"/>
    <n v="1"/>
    <n v="2"/>
    <n v="1"/>
    <n v="2"/>
    <n v="0"/>
    <n v="0"/>
    <n v="0"/>
    <n v="2"/>
    <n v="0"/>
    <n v="0"/>
    <n v="0"/>
    <n v="2"/>
    <n v="1"/>
    <n v="0"/>
    <n v="0"/>
    <n v="0"/>
    <n v="1"/>
    <n v="0"/>
    <n v="0"/>
    <n v="0"/>
    <n v="1"/>
    <n v="0"/>
    <n v="1"/>
    <n v="1"/>
    <n v="2"/>
    <n v="1"/>
    <n v="0"/>
    <n v="1"/>
    <n v="3"/>
    <n v="0"/>
    <n v="1"/>
    <n v="1"/>
    <n v="2"/>
    <n v="4"/>
    <n v="0"/>
    <n v="0"/>
    <n v="0"/>
    <n v="0"/>
    <n v="1"/>
    <n v="1"/>
    <n v="1"/>
    <n v="0"/>
    <n v="1"/>
    <n v="0"/>
    <n v="1"/>
    <n v="0"/>
    <n v="0"/>
    <n v="0"/>
    <n v="0"/>
    <n v="1"/>
    <n v="0"/>
    <n v="2"/>
    <n v="2"/>
    <n v="0"/>
    <n v="1"/>
    <n v="1"/>
    <n v="1"/>
    <n v="1"/>
    <n v="0"/>
    <n v="0"/>
    <n v="0"/>
    <n v="3"/>
    <n v="1"/>
    <n v="1"/>
    <n v="0"/>
    <n v="0"/>
    <n v="0"/>
    <n v="0"/>
    <n v="1"/>
    <n v="0"/>
    <n v="1"/>
    <n v="0"/>
  </r>
  <r>
    <n v="14"/>
    <s v="Los Ríos"/>
    <n v="270102001"/>
    <n v="270102"/>
    <s v="Delitos Sexuales"/>
    <s v="Estupro"/>
    <x v="75"/>
    <x v="75"/>
    <s v="Estupro"/>
    <n v="176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0"/>
  </r>
  <r>
    <n v="14"/>
    <s v="Los Ríos"/>
    <n v="270103002"/>
    <n v="270103"/>
    <s v="Delitos Violentos"/>
    <s v="Femicidio Intimo"/>
    <x v="75"/>
    <x v="75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4001"/>
    <n v="270104"/>
    <s v="Delitos Contra el Estado Civil y la Familia"/>
    <s v="Maltrato Habitual (Violencia Intrafamiliar)"/>
    <x v="75"/>
    <x v="75"/>
    <s v="Maltrato Habitual (Violencia Intrafamiliar)"/>
    <n v="298"/>
    <n v="2"/>
    <n v="0"/>
    <n v="0"/>
    <n v="1"/>
    <n v="0"/>
    <n v="0"/>
    <n v="0"/>
    <n v="1"/>
    <n v="0"/>
    <n v="0"/>
    <n v="0"/>
    <n v="0"/>
    <n v="1"/>
    <n v="2"/>
    <n v="0"/>
    <n v="1"/>
    <n v="0"/>
    <n v="0"/>
    <n v="0"/>
    <n v="0"/>
    <n v="2"/>
    <n v="0"/>
    <n v="0"/>
    <n v="0"/>
    <n v="2"/>
    <n v="2"/>
    <n v="4"/>
    <n v="0"/>
    <n v="1"/>
    <n v="0"/>
    <n v="1"/>
    <n v="0"/>
    <n v="1"/>
    <n v="0"/>
    <n v="2"/>
    <n v="1"/>
    <n v="1"/>
    <n v="2"/>
    <n v="3"/>
    <n v="0"/>
    <n v="1"/>
    <n v="0"/>
    <n v="1"/>
    <n v="1"/>
    <n v="1"/>
    <n v="0"/>
    <n v="0"/>
    <n v="0"/>
    <n v="3"/>
    <n v="1"/>
    <n v="1"/>
    <n v="0"/>
    <n v="1"/>
    <n v="1"/>
    <n v="1"/>
    <n v="2"/>
    <n v="7"/>
    <n v="0"/>
    <n v="1"/>
    <n v="1"/>
    <n v="1"/>
    <n v="3"/>
    <n v="4"/>
    <n v="1"/>
    <n v="0"/>
    <n v="0"/>
    <n v="1"/>
    <n v="2"/>
    <n v="2"/>
    <n v="2"/>
    <n v="4"/>
    <n v="2"/>
    <n v="2"/>
    <n v="2"/>
    <n v="1"/>
    <n v="2"/>
    <n v="1"/>
    <n v="4"/>
    <n v="0"/>
    <n v="0"/>
    <n v="5"/>
    <n v="1"/>
    <n v="3"/>
    <n v="3"/>
  </r>
  <r>
    <n v="14"/>
    <s v="Los Ríos"/>
    <n v="270102014"/>
    <n v="270102"/>
    <s v="Delitos Sexuales"/>
    <s v="Violación De Mayor De 14 Años"/>
    <x v="75"/>
    <x v="75"/>
    <s v="Violación De Mayor De 14 Años"/>
    <n v="476"/>
    <n v="1"/>
    <n v="0"/>
    <n v="0"/>
    <n v="0"/>
    <n v="0"/>
    <n v="1"/>
    <n v="1"/>
    <n v="0"/>
    <n v="0"/>
    <n v="0"/>
    <n v="0"/>
    <n v="0"/>
    <n v="0"/>
    <n v="0"/>
    <n v="1"/>
    <n v="0"/>
    <n v="1"/>
    <n v="0"/>
    <n v="0"/>
    <n v="1"/>
    <n v="1"/>
    <n v="0"/>
    <n v="0"/>
    <n v="1"/>
    <n v="1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1"/>
    <n v="1"/>
    <n v="0"/>
    <n v="1"/>
    <n v="1"/>
    <n v="1"/>
    <n v="0"/>
    <n v="0"/>
    <n v="0"/>
    <n v="0"/>
    <n v="1"/>
    <n v="0"/>
    <n v="0"/>
    <n v="0"/>
    <n v="1"/>
    <n v="1"/>
    <n v="1"/>
    <n v="0"/>
    <n v="1"/>
    <n v="0"/>
    <n v="1"/>
    <n v="1"/>
    <n v="0"/>
    <n v="1"/>
    <n v="0"/>
    <n v="1"/>
    <n v="0"/>
    <n v="1"/>
    <n v="0"/>
    <n v="1"/>
    <n v="0"/>
    <n v="2"/>
    <n v="0"/>
    <n v="2"/>
    <n v="0"/>
    <n v="0"/>
    <n v="0"/>
    <n v="1"/>
    <n v="1"/>
  </r>
  <r>
    <n v="14"/>
    <s v="Los Ríos"/>
    <n v="270102015"/>
    <n v="270102"/>
    <s v="Delitos Sexuales"/>
    <s v="Violación De Menor De 14 Años"/>
    <x v="75"/>
    <x v="75"/>
    <s v="Violación De Menor De 14 Años"/>
    <n v="477"/>
    <n v="1"/>
    <n v="0"/>
    <n v="0"/>
    <n v="1"/>
    <n v="0"/>
    <n v="0"/>
    <n v="1"/>
    <n v="0"/>
    <n v="0"/>
    <n v="0"/>
    <n v="1"/>
    <n v="0"/>
    <n v="0"/>
    <n v="2"/>
    <n v="0"/>
    <n v="0"/>
    <n v="1"/>
    <n v="0"/>
    <n v="0"/>
    <n v="1"/>
    <n v="2"/>
    <n v="2"/>
    <n v="0"/>
    <n v="0"/>
    <n v="0"/>
    <n v="1"/>
    <n v="0"/>
    <n v="0"/>
    <n v="1"/>
    <n v="0"/>
    <n v="1"/>
    <n v="1"/>
    <n v="1"/>
    <n v="0"/>
    <n v="1"/>
    <n v="0"/>
    <n v="0"/>
    <n v="1"/>
    <n v="0"/>
    <n v="0"/>
    <n v="1"/>
    <n v="1"/>
    <n v="0"/>
    <n v="1"/>
    <n v="0"/>
    <n v="3"/>
    <n v="0"/>
    <n v="0"/>
    <n v="1"/>
    <n v="0"/>
    <n v="1"/>
    <n v="1"/>
    <n v="0"/>
    <n v="1"/>
    <n v="1"/>
    <n v="0"/>
    <n v="0"/>
    <n v="0"/>
    <n v="0"/>
    <n v="0"/>
    <n v="1"/>
    <n v="1"/>
    <n v="0"/>
    <n v="1"/>
    <n v="2"/>
    <n v="0"/>
    <n v="2"/>
    <n v="0"/>
    <n v="0"/>
    <n v="0"/>
    <n v="0"/>
    <n v="2"/>
    <n v="0"/>
    <n v="1"/>
    <n v="0"/>
    <n v="0"/>
    <n v="2"/>
    <n v="0"/>
    <n v="0"/>
    <n v="0"/>
    <n v="1"/>
    <n v="0"/>
    <n v="1"/>
    <n v="1"/>
  </r>
  <r>
    <n v="14"/>
    <s v="Los Ríos"/>
    <n v="270105003"/>
    <n v="270105"/>
    <s v="Delitos Contra la Vida, Integridad o Dignidad Personal"/>
    <s v="Aborto Sin Consentimiento"/>
    <x v="76"/>
    <x v="76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2006"/>
    <n v="270102"/>
    <s v="Delitos Sexuales"/>
    <s v="Abuso Sexual Con Contacto De Menor De 14 Años"/>
    <x v="76"/>
    <x v="76"/>
    <s v="Abuso Sexual Con Contacto De Menor De 14 Años"/>
    <n v="15"/>
    <n v="0"/>
    <n v="0"/>
    <n v="2"/>
    <n v="0"/>
    <n v="0"/>
    <n v="0"/>
    <n v="0"/>
    <n v="0"/>
    <n v="1"/>
    <n v="2"/>
    <n v="1"/>
    <n v="1"/>
    <n v="0"/>
    <n v="0"/>
    <n v="0"/>
    <n v="0"/>
    <n v="1"/>
    <n v="0"/>
    <n v="1"/>
    <n v="0"/>
    <n v="1"/>
    <n v="1"/>
    <n v="0"/>
    <n v="0"/>
    <n v="0"/>
    <n v="3"/>
    <n v="0"/>
    <n v="0"/>
    <n v="0"/>
    <n v="1"/>
    <n v="2"/>
    <n v="2"/>
    <n v="0"/>
    <n v="1"/>
    <n v="2"/>
    <n v="1"/>
    <n v="2"/>
    <n v="2"/>
    <n v="2"/>
    <n v="1"/>
    <n v="2"/>
    <n v="0"/>
    <n v="2"/>
    <n v="0"/>
    <n v="2"/>
    <n v="1"/>
    <n v="1"/>
    <n v="1"/>
    <n v="1"/>
    <n v="1"/>
    <n v="2"/>
    <n v="0"/>
    <n v="0"/>
    <n v="1"/>
    <n v="2"/>
    <n v="0"/>
    <n v="1"/>
    <n v="1"/>
    <n v="0"/>
    <n v="1"/>
    <n v="1"/>
    <n v="5"/>
    <n v="2"/>
    <n v="2"/>
    <n v="0"/>
    <n v="1"/>
    <n v="1"/>
    <n v="1"/>
    <n v="0"/>
    <n v="0"/>
    <n v="1"/>
    <n v="1"/>
    <n v="1"/>
    <n v="1"/>
    <n v="1"/>
    <n v="2"/>
    <n v="0"/>
    <n v="1"/>
    <n v="1"/>
    <n v="0"/>
    <n v="2"/>
    <n v="1"/>
    <n v="2"/>
    <n v="1"/>
  </r>
  <r>
    <n v="14"/>
    <s v="Los Ríos"/>
    <n v="270102007"/>
    <n v="270102"/>
    <s v="Delitos Sexuales"/>
    <s v="Abuso Sexual De 14 Años A Menor De 18 Años Con Circunstancia Estupro"/>
    <x v="76"/>
    <x v="76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</r>
  <r>
    <n v="14"/>
    <s v="Los Ríos"/>
    <n v="270102008"/>
    <n v="270102"/>
    <s v="Delitos Sexuales"/>
    <s v="Abuso Sexual De Mayor De 14 (Con Circunstancias De Violación)"/>
    <x v="76"/>
    <x v="76"/>
    <s v="Abuso Sexual De Mayor De 14 (Con Circunstancias De Violación)"/>
    <n v="17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2"/>
    <n v="1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</r>
  <r>
    <n v="14"/>
    <s v="Los Ríos"/>
    <n v="270102010"/>
    <n v="270102"/>
    <s v="Delitos Sexuales"/>
    <s v="Abuso Sexual Sin Contacto"/>
    <x v="76"/>
    <x v="76"/>
    <s v="Abuso Sexual Sin Contacto"/>
    <n v="19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1"/>
    <n v="0"/>
    <n v="0"/>
    <n v="0"/>
    <n v="0"/>
    <n v="0"/>
    <n v="1"/>
    <n v="1"/>
    <n v="0"/>
    <n v="1"/>
    <n v="0"/>
    <n v="1"/>
    <n v="1"/>
    <n v="0"/>
    <n v="0"/>
    <n v="0"/>
    <n v="0"/>
    <n v="0"/>
    <n v="4"/>
    <n v="0"/>
    <n v="1"/>
    <n v="0"/>
    <n v="0"/>
    <n v="1"/>
    <n v="0"/>
    <n v="0"/>
    <n v="1"/>
    <n v="0"/>
  </r>
  <r>
    <n v="14"/>
    <s v="Los Ríos"/>
    <n v="270102001"/>
    <n v="270102"/>
    <s v="Delitos Sexuales"/>
    <s v="Estupro"/>
    <x v="76"/>
    <x v="76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n v="14"/>
    <s v="Los Ríos"/>
    <n v="270103002"/>
    <n v="270103"/>
    <s v="Delitos Violentos"/>
    <s v="Femicidio Intimo"/>
    <x v="76"/>
    <x v="76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n v="14"/>
    <s v="Los Ríos"/>
    <n v="270104001"/>
    <n v="270104"/>
    <s v="Delitos Contra el Estado Civil y la Familia"/>
    <s v="Maltrato Habitual (Violencia Intrafamiliar)"/>
    <x v="76"/>
    <x v="76"/>
    <s v="Maltrato Habitual (Violencia Intrafamiliar)"/>
    <n v="298"/>
    <n v="4"/>
    <n v="1"/>
    <n v="0"/>
    <n v="3"/>
    <n v="1"/>
    <n v="0"/>
    <n v="3"/>
    <n v="0"/>
    <n v="1"/>
    <n v="0"/>
    <n v="3"/>
    <n v="0"/>
    <n v="0"/>
    <n v="0"/>
    <n v="0"/>
    <n v="1"/>
    <n v="1"/>
    <n v="0"/>
    <n v="0"/>
    <n v="0"/>
    <n v="1"/>
    <n v="2"/>
    <n v="0"/>
    <n v="0"/>
    <n v="0"/>
    <n v="1"/>
    <n v="0"/>
    <n v="0"/>
    <n v="0"/>
    <n v="2"/>
    <n v="0"/>
    <n v="1"/>
    <n v="1"/>
    <n v="1"/>
    <n v="0"/>
    <n v="4"/>
    <n v="0"/>
    <n v="1"/>
    <n v="2"/>
    <n v="1"/>
    <n v="0"/>
    <n v="1"/>
    <n v="2"/>
    <n v="1"/>
    <n v="0"/>
    <n v="0"/>
    <n v="0"/>
    <n v="0"/>
    <n v="2"/>
    <n v="0"/>
    <n v="1"/>
    <n v="2"/>
    <n v="1"/>
    <n v="4"/>
    <n v="2"/>
    <n v="2"/>
    <n v="1"/>
    <n v="0"/>
    <n v="3"/>
    <n v="2"/>
    <n v="3"/>
    <n v="1"/>
    <n v="1"/>
    <n v="1"/>
    <n v="1"/>
    <n v="5"/>
    <n v="0"/>
    <n v="0"/>
    <n v="1"/>
    <n v="1"/>
    <n v="2"/>
    <n v="4"/>
    <n v="2"/>
    <n v="1"/>
    <n v="1"/>
    <n v="2"/>
    <n v="2"/>
    <n v="3"/>
    <n v="2"/>
    <n v="3"/>
    <n v="0"/>
    <n v="1"/>
    <n v="2"/>
    <n v="1"/>
  </r>
  <r>
    <n v="14"/>
    <s v="Los Ríos"/>
    <n v="270102014"/>
    <n v="270102"/>
    <s v="Delitos Sexuales"/>
    <s v="Violación De Mayor De 14 Años"/>
    <x v="76"/>
    <x v="76"/>
    <s v="Violación De Mayor De 14 Años"/>
    <n v="476"/>
    <n v="0"/>
    <n v="0"/>
    <n v="0"/>
    <n v="0"/>
    <n v="0"/>
    <n v="0"/>
    <n v="1"/>
    <n v="1"/>
    <n v="0"/>
    <n v="1"/>
    <n v="0"/>
    <n v="0"/>
    <n v="1"/>
    <n v="1"/>
    <n v="0"/>
    <n v="0"/>
    <n v="0"/>
    <n v="0"/>
    <n v="1"/>
    <n v="0"/>
    <n v="3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2"/>
    <n v="0"/>
    <n v="1"/>
    <n v="0"/>
    <n v="0"/>
    <n v="2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n v="14"/>
    <s v="Los Ríos"/>
    <n v="270102015"/>
    <n v="270102"/>
    <s v="Delitos Sexuales"/>
    <s v="Violación De Menor De 14 Años"/>
    <x v="76"/>
    <x v="76"/>
    <s v="Violación De Menor De 14 Años"/>
    <n v="477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2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1"/>
    <n v="1"/>
    <n v="1"/>
    <n v="0"/>
    <n v="0"/>
    <n v="1"/>
    <n v="1"/>
    <n v="1"/>
    <n v="0"/>
    <n v="0"/>
    <n v="2"/>
    <n v="1"/>
    <n v="0"/>
    <n v="1"/>
    <n v="1"/>
    <n v="1"/>
    <n v="0"/>
    <n v="0"/>
    <n v="0"/>
    <n v="0"/>
    <n v="0"/>
  </r>
  <r>
    <n v="14"/>
    <s v="Los Ríos"/>
    <n v="270105002"/>
    <n v="270105"/>
    <s v="Delitos Contra la Vida, Integridad o Dignidad Personal"/>
    <s v="Aborto Consentido Causales No Reguladas"/>
    <x v="77"/>
    <x v="77"/>
    <s v="Aborto Consentido Causales No Reguladas"/>
    <n v="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5003"/>
    <n v="270105"/>
    <s v="Delitos Contra la Vida, Integridad o Dignidad Personal"/>
    <s v="Aborto Sin Consentimiento"/>
    <x v="77"/>
    <x v="77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2005"/>
    <n v="270102"/>
    <s v="Delitos Sexuales"/>
    <s v="Abuso Sexual Calificado c/Introduccion Objetos O Uso Animal"/>
    <x v="77"/>
    <x v="77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2006"/>
    <n v="270102"/>
    <s v="Delitos Sexuales"/>
    <s v="Abuso Sexual Con Contacto De Menor De 14 Años"/>
    <x v="77"/>
    <x v="77"/>
    <s v="Abuso Sexual Con Contacto De Menor De 14 Años"/>
    <n v="15"/>
    <n v="1"/>
    <n v="3"/>
    <n v="0"/>
    <n v="2"/>
    <n v="4"/>
    <n v="5"/>
    <n v="6"/>
    <n v="1"/>
    <n v="3"/>
    <n v="2"/>
    <n v="1"/>
    <n v="2"/>
    <n v="4"/>
    <n v="2"/>
    <n v="4"/>
    <n v="7"/>
    <n v="6"/>
    <n v="5"/>
    <n v="4"/>
    <n v="4"/>
    <n v="2"/>
    <n v="2"/>
    <n v="3"/>
    <n v="3"/>
    <n v="5"/>
    <n v="4"/>
    <n v="3"/>
    <n v="3"/>
    <n v="5"/>
    <n v="4"/>
    <n v="5"/>
    <n v="7"/>
    <n v="1"/>
    <n v="4"/>
    <n v="3"/>
    <n v="3"/>
    <n v="3"/>
    <n v="1"/>
    <n v="0"/>
    <n v="7"/>
    <n v="3"/>
    <n v="3"/>
    <n v="2"/>
    <n v="5"/>
    <n v="6"/>
    <n v="2"/>
    <n v="1"/>
    <n v="3"/>
    <n v="2"/>
    <n v="0"/>
    <n v="5"/>
    <n v="2"/>
    <n v="6"/>
    <n v="0"/>
    <n v="2"/>
    <n v="6"/>
    <n v="4"/>
    <n v="6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2007"/>
    <n v="270102"/>
    <s v="Delitos Sexuales"/>
    <s v="Abuso Sexual De 14 Años A Menor De 18 Años Con Circunstancia Estupro"/>
    <x v="77"/>
    <x v="77"/>
    <s v="Abuso Sexual De 14 Años A Menor De 18 Años Con Circunstancia Estupro"/>
    <n v="1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1"/>
    <n v="0"/>
    <n v="1"/>
    <n v="0"/>
    <n v="0"/>
    <n v="0"/>
    <n v="1"/>
    <n v="1"/>
    <n v="0"/>
    <n v="0"/>
    <n v="0"/>
    <n v="0"/>
    <n v="0"/>
    <n v="2"/>
    <n v="0"/>
    <n v="1"/>
    <n v="0"/>
    <n v="1"/>
    <n v="0"/>
    <n v="0"/>
    <n v="0"/>
    <n v="2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2008"/>
    <n v="270102"/>
    <s v="Delitos Sexuales"/>
    <s v="Abuso Sexual De Mayor De 14 (Con Circunstancias De Violación)"/>
    <x v="77"/>
    <x v="77"/>
    <s v="Abuso Sexual De Mayor De 14 (Con Circunstancias De Violación)"/>
    <n v="17"/>
    <n v="2"/>
    <n v="1"/>
    <n v="0"/>
    <n v="0"/>
    <n v="0"/>
    <n v="0"/>
    <n v="0"/>
    <n v="0"/>
    <n v="1"/>
    <n v="0"/>
    <n v="1"/>
    <n v="1"/>
    <n v="1"/>
    <n v="0"/>
    <n v="1"/>
    <n v="0"/>
    <n v="2"/>
    <n v="0"/>
    <n v="0"/>
    <n v="0"/>
    <n v="0"/>
    <n v="1"/>
    <n v="1"/>
    <n v="0"/>
    <n v="2"/>
    <n v="1"/>
    <n v="3"/>
    <n v="0"/>
    <n v="1"/>
    <n v="0"/>
    <n v="2"/>
    <n v="4"/>
    <n v="1"/>
    <n v="1"/>
    <n v="1"/>
    <n v="1"/>
    <n v="1"/>
    <n v="0"/>
    <n v="1"/>
    <n v="1"/>
    <n v="1"/>
    <n v="1"/>
    <n v="1"/>
    <n v="1"/>
    <n v="2"/>
    <n v="0"/>
    <n v="3"/>
    <n v="3"/>
    <n v="1"/>
    <n v="1"/>
    <n v="1"/>
    <n v="0"/>
    <n v="3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2010"/>
    <n v="270102"/>
    <s v="Delitos Sexuales"/>
    <s v="Abuso Sexual Sin Contacto"/>
    <x v="77"/>
    <x v="77"/>
    <s v="Abuso Sexual Sin Contacto"/>
    <n v="19"/>
    <n v="3"/>
    <n v="4"/>
    <n v="0"/>
    <n v="4"/>
    <n v="2"/>
    <n v="4"/>
    <n v="7"/>
    <n v="1"/>
    <n v="1"/>
    <n v="0"/>
    <n v="0"/>
    <n v="2"/>
    <n v="0"/>
    <n v="0"/>
    <n v="0"/>
    <n v="1"/>
    <n v="3"/>
    <n v="0"/>
    <n v="0"/>
    <n v="2"/>
    <n v="1"/>
    <n v="3"/>
    <n v="1"/>
    <n v="1"/>
    <n v="1"/>
    <n v="0"/>
    <n v="1"/>
    <n v="0"/>
    <n v="2"/>
    <n v="0"/>
    <n v="1"/>
    <n v="2"/>
    <n v="1"/>
    <n v="2"/>
    <n v="3"/>
    <n v="1"/>
    <n v="3"/>
    <n v="1"/>
    <n v="0"/>
    <n v="3"/>
    <n v="1"/>
    <n v="2"/>
    <n v="2"/>
    <n v="0"/>
    <n v="3"/>
    <n v="2"/>
    <n v="0"/>
    <n v="1"/>
    <n v="2"/>
    <n v="2"/>
    <n v="3"/>
    <n v="0"/>
    <n v="1"/>
    <n v="0"/>
    <n v="3"/>
    <n v="7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2001"/>
    <n v="270102"/>
    <s v="Delitos Sexuales"/>
    <s v="Estupro"/>
    <x v="77"/>
    <x v="77"/>
    <s v="Estupro"/>
    <n v="176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3002"/>
    <n v="270103"/>
    <s v="Delitos Violentos"/>
    <s v="Femicidio Intimo"/>
    <x v="77"/>
    <x v="77"/>
    <s v="Femicidio Intimo"/>
    <n v="204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4001"/>
    <n v="270104"/>
    <s v="Delitos Contra el Estado Civil y la Familia"/>
    <s v="Maltrato Habitual (Violencia Intrafamiliar)"/>
    <x v="77"/>
    <x v="77"/>
    <s v="Maltrato Habitual (Violencia Intrafamiliar)"/>
    <n v="298"/>
    <n v="1"/>
    <n v="2"/>
    <n v="0"/>
    <n v="1"/>
    <n v="2"/>
    <n v="4"/>
    <n v="1"/>
    <n v="2"/>
    <n v="1"/>
    <n v="0"/>
    <n v="1"/>
    <n v="0"/>
    <n v="1"/>
    <n v="2"/>
    <n v="2"/>
    <n v="1"/>
    <n v="0"/>
    <n v="0"/>
    <n v="0"/>
    <n v="0"/>
    <n v="0"/>
    <n v="3"/>
    <n v="0"/>
    <n v="1"/>
    <n v="3"/>
    <n v="4"/>
    <n v="0"/>
    <n v="2"/>
    <n v="0"/>
    <n v="1"/>
    <n v="0"/>
    <n v="4"/>
    <n v="5"/>
    <n v="0"/>
    <n v="0"/>
    <n v="2"/>
    <n v="1"/>
    <n v="8"/>
    <n v="1"/>
    <n v="1"/>
    <n v="3"/>
    <n v="0"/>
    <n v="4"/>
    <n v="0"/>
    <n v="3"/>
    <n v="0"/>
    <n v="1"/>
    <n v="0"/>
    <n v="0"/>
    <n v="0"/>
    <n v="2"/>
    <n v="1"/>
    <n v="0"/>
    <n v="1"/>
    <n v="1"/>
    <n v="0"/>
    <n v="2"/>
    <n v="2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3004"/>
    <n v="270103"/>
    <s v="Delitos Violentos"/>
    <s v="Secuestro Con Homicidio, Violación O Lesiones"/>
    <x v="77"/>
    <x v="77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2014"/>
    <n v="270102"/>
    <s v="Delitos Sexuales"/>
    <s v="Violación De Mayor De 14 Años"/>
    <x v="77"/>
    <x v="77"/>
    <s v="Violación De Mayor De 14 Años"/>
    <n v="476"/>
    <n v="0"/>
    <n v="0"/>
    <n v="1"/>
    <n v="2"/>
    <n v="1"/>
    <n v="1"/>
    <n v="0"/>
    <n v="1"/>
    <n v="1"/>
    <n v="1"/>
    <n v="0"/>
    <n v="0"/>
    <n v="0"/>
    <n v="1"/>
    <n v="2"/>
    <n v="2"/>
    <n v="0"/>
    <n v="2"/>
    <n v="0"/>
    <n v="0"/>
    <n v="0"/>
    <n v="0"/>
    <n v="2"/>
    <n v="0"/>
    <n v="0"/>
    <n v="1"/>
    <n v="2"/>
    <n v="1"/>
    <n v="0"/>
    <n v="1"/>
    <n v="1"/>
    <n v="4"/>
    <n v="0"/>
    <n v="0"/>
    <n v="3"/>
    <n v="0"/>
    <n v="1"/>
    <n v="1"/>
    <n v="0"/>
    <n v="3"/>
    <n v="2"/>
    <n v="0"/>
    <n v="2"/>
    <n v="1"/>
    <n v="1"/>
    <n v="1"/>
    <n v="2"/>
    <n v="2"/>
    <n v="1"/>
    <n v="4"/>
    <n v="3"/>
    <n v="0"/>
    <n v="1"/>
    <n v="0"/>
    <n v="2"/>
    <n v="1"/>
    <n v="2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n v="270102015"/>
    <n v="270102"/>
    <s v="Delitos Sexuales"/>
    <s v="Violación De Menor De 14 Años"/>
    <x v="77"/>
    <x v="77"/>
    <s v="Violación De Menor De 14 Años"/>
    <n v="477"/>
    <n v="1"/>
    <n v="1"/>
    <n v="0"/>
    <n v="0"/>
    <n v="2"/>
    <n v="0"/>
    <n v="1"/>
    <n v="1"/>
    <n v="1"/>
    <n v="0"/>
    <n v="0"/>
    <n v="0"/>
    <n v="2"/>
    <n v="0"/>
    <n v="1"/>
    <n v="1"/>
    <n v="2"/>
    <n v="3"/>
    <n v="1"/>
    <n v="2"/>
    <n v="0"/>
    <n v="0"/>
    <n v="0"/>
    <n v="1"/>
    <n v="0"/>
    <n v="0"/>
    <n v="0"/>
    <n v="0"/>
    <n v="2"/>
    <n v="0"/>
    <n v="1"/>
    <n v="0"/>
    <n v="0"/>
    <n v="1"/>
    <n v="2"/>
    <n v="0"/>
    <n v="0"/>
    <n v="2"/>
    <n v="0"/>
    <n v="2"/>
    <n v="0"/>
    <n v="1"/>
    <n v="0"/>
    <n v="2"/>
    <n v="5"/>
    <n v="2"/>
    <n v="1"/>
    <n v="0"/>
    <n v="1"/>
    <n v="0"/>
    <n v="1"/>
    <n v="1"/>
    <n v="0"/>
    <n v="0"/>
    <n v="2"/>
    <n v="2"/>
    <n v="1"/>
    <n v="3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s v="Arica y Parinacota"/>
    <n v="270105002"/>
    <n v="270105"/>
    <s v="Delitos Contra la Vida, Integridad o Dignidad Personal"/>
    <s v="Aborto Consentido Causales No Reguladas"/>
    <x v="78"/>
    <x v="78"/>
    <s v="Aborto Consentido Causales No Reguladas"/>
    <n v="8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</r>
  <r>
    <n v="15"/>
    <s v="Arica y Parinacota"/>
    <n v="270105003"/>
    <n v="270105"/>
    <s v="Delitos Contra la Vida, Integridad o Dignidad Personal"/>
    <s v="Aborto Sin Consentimiento"/>
    <x v="78"/>
    <x v="78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s v="Arica y Parinacota"/>
    <n v="270102005"/>
    <n v="270102"/>
    <s v="Delitos Sexuales"/>
    <s v="Abuso Sexual Calificado c/Introduccion Objetos O Uso Animal"/>
    <x v="78"/>
    <x v="78"/>
    <s v="Abuso Sexual Calificado c/Introduccion Objetos O Uso Animal"/>
    <n v="14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1"/>
    <n v="1"/>
    <n v="0"/>
    <n v="0"/>
    <n v="0"/>
    <n v="0"/>
    <n v="0"/>
    <n v="0"/>
    <n v="0"/>
    <n v="0"/>
    <n v="0"/>
  </r>
  <r>
    <n v="15"/>
    <s v="Arica y Parinacota"/>
    <n v="270102006"/>
    <n v="270102"/>
    <s v="Delitos Sexuales"/>
    <s v="Abuso Sexual Con Contacto De Menor De 14 Años"/>
    <x v="78"/>
    <x v="78"/>
    <s v="Abuso Sexual Con Contacto De Menor De 14 Años"/>
    <n v="15"/>
    <n v="4"/>
    <n v="1"/>
    <n v="3"/>
    <n v="3"/>
    <n v="1"/>
    <n v="8"/>
    <n v="2"/>
    <n v="1"/>
    <n v="2"/>
    <n v="1"/>
    <n v="4"/>
    <n v="4"/>
    <n v="3"/>
    <n v="8"/>
    <n v="0"/>
    <n v="6"/>
    <n v="4"/>
    <n v="6"/>
    <n v="1"/>
    <n v="0"/>
    <n v="8"/>
    <n v="3"/>
    <n v="1"/>
    <n v="6"/>
    <n v="1"/>
    <n v="2"/>
    <n v="3"/>
    <n v="5"/>
    <n v="1"/>
    <n v="2"/>
    <n v="3"/>
    <n v="2"/>
    <n v="3"/>
    <n v="1"/>
    <n v="4"/>
    <n v="9"/>
    <n v="2"/>
    <n v="3"/>
    <n v="3"/>
    <n v="4"/>
    <n v="3"/>
    <n v="3"/>
    <n v="1"/>
    <n v="2"/>
    <n v="0"/>
    <n v="8"/>
    <n v="4"/>
    <n v="2"/>
    <n v="3"/>
    <n v="1"/>
    <n v="3"/>
    <n v="5"/>
    <n v="4"/>
    <n v="3"/>
    <n v="3"/>
    <n v="3"/>
    <n v="2"/>
    <n v="1"/>
    <n v="2"/>
    <n v="3"/>
    <n v="4"/>
    <n v="2"/>
    <n v="6"/>
    <n v="5"/>
    <n v="1"/>
    <n v="1"/>
    <n v="1"/>
    <n v="7"/>
    <n v="3"/>
    <n v="10"/>
    <n v="2"/>
    <n v="2"/>
    <n v="4"/>
    <n v="4"/>
    <n v="11"/>
    <n v="1"/>
    <n v="1"/>
    <n v="10"/>
    <n v="3"/>
    <n v="2"/>
    <n v="3"/>
    <n v="11"/>
    <n v="14"/>
    <n v="11"/>
  </r>
  <r>
    <n v="15"/>
    <s v="Arica y Parinacota"/>
    <n v="270102007"/>
    <n v="270102"/>
    <s v="Delitos Sexuales"/>
    <s v="Abuso Sexual De 14 Años A Menor De 18 Años Con Circunstancia Estupro"/>
    <x v="78"/>
    <x v="78"/>
    <s v="Abuso Sexual De 14 Años A Menor De 18 Años Con Circunstancia Estupro"/>
    <n v="16"/>
    <n v="0"/>
    <n v="3"/>
    <n v="0"/>
    <n v="1"/>
    <n v="0"/>
    <n v="1"/>
    <n v="0"/>
    <n v="0"/>
    <n v="1"/>
    <n v="2"/>
    <n v="0"/>
    <n v="0"/>
    <n v="0"/>
    <n v="0"/>
    <n v="1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3"/>
    <n v="0"/>
    <n v="0"/>
    <n v="0"/>
    <n v="0"/>
    <n v="0"/>
    <n v="1"/>
    <n v="0"/>
    <n v="0"/>
    <n v="0"/>
    <n v="0"/>
    <n v="1"/>
    <n v="1"/>
    <n v="0"/>
    <n v="2"/>
    <n v="0"/>
    <n v="0"/>
    <n v="2"/>
    <n v="2"/>
    <n v="2"/>
    <n v="2"/>
  </r>
  <r>
    <n v="15"/>
    <s v="Arica y Parinacota"/>
    <n v="270102008"/>
    <n v="270102"/>
    <s v="Delitos Sexuales"/>
    <s v="Abuso Sexual De Mayor De 14 (Con Circunstancias De Violación)"/>
    <x v="78"/>
    <x v="78"/>
    <s v="Abuso Sexual De Mayor De 14 (Con Circunstancias De Violación)"/>
    <n v="17"/>
    <n v="0"/>
    <n v="0"/>
    <n v="1"/>
    <n v="1"/>
    <n v="4"/>
    <n v="3"/>
    <n v="1"/>
    <n v="1"/>
    <n v="2"/>
    <n v="1"/>
    <n v="1"/>
    <n v="0"/>
    <n v="1"/>
    <n v="2"/>
    <n v="1"/>
    <n v="1"/>
    <n v="1"/>
    <n v="0"/>
    <n v="2"/>
    <n v="1"/>
    <n v="1"/>
    <n v="0"/>
    <n v="2"/>
    <n v="1"/>
    <n v="0"/>
    <n v="0"/>
    <n v="1"/>
    <n v="3"/>
    <n v="1"/>
    <n v="0"/>
    <n v="0"/>
    <n v="0"/>
    <n v="1"/>
    <n v="1"/>
    <n v="0"/>
    <n v="2"/>
    <n v="1"/>
    <n v="1"/>
    <n v="0"/>
    <n v="0"/>
    <n v="3"/>
    <n v="0"/>
    <n v="0"/>
    <n v="3"/>
    <n v="2"/>
    <n v="2"/>
    <n v="0"/>
    <n v="0"/>
    <n v="0"/>
    <n v="1"/>
    <n v="0"/>
    <n v="3"/>
    <n v="0"/>
    <n v="0"/>
    <n v="0"/>
    <n v="1"/>
    <n v="2"/>
    <n v="1"/>
    <n v="1"/>
    <n v="0"/>
    <n v="1"/>
    <n v="1"/>
    <n v="1"/>
    <n v="2"/>
    <n v="2"/>
    <n v="3"/>
    <n v="1"/>
    <n v="1"/>
    <n v="0"/>
    <n v="1"/>
    <n v="1"/>
    <n v="0"/>
    <n v="2"/>
    <n v="8"/>
    <n v="3"/>
    <n v="2"/>
    <n v="0"/>
    <n v="4"/>
    <n v="2"/>
    <n v="1"/>
    <n v="2"/>
    <n v="2"/>
    <n v="0"/>
    <n v="4"/>
  </r>
  <r>
    <n v="15"/>
    <s v="Arica y Parinacota"/>
    <n v="270102010"/>
    <n v="270102"/>
    <s v="Delitos Sexuales"/>
    <s v="Abuso Sexual Sin Contacto"/>
    <x v="78"/>
    <x v="78"/>
    <s v="Abuso Sexual Sin Contacto"/>
    <n v="19"/>
    <n v="3"/>
    <n v="0"/>
    <n v="1"/>
    <n v="2"/>
    <n v="0"/>
    <n v="6"/>
    <n v="0"/>
    <n v="2"/>
    <n v="2"/>
    <n v="0"/>
    <n v="1"/>
    <n v="0"/>
    <n v="1"/>
    <n v="1"/>
    <n v="3"/>
    <n v="2"/>
    <n v="1"/>
    <n v="4"/>
    <n v="0"/>
    <n v="2"/>
    <n v="1"/>
    <n v="3"/>
    <n v="1"/>
    <n v="2"/>
    <n v="0"/>
    <n v="0"/>
    <n v="1"/>
    <n v="0"/>
    <n v="0"/>
    <n v="1"/>
    <n v="0"/>
    <n v="1"/>
    <n v="2"/>
    <n v="0"/>
    <n v="1"/>
    <n v="3"/>
    <n v="1"/>
    <n v="0"/>
    <n v="2"/>
    <n v="1"/>
    <n v="0"/>
    <n v="0"/>
    <n v="0"/>
    <n v="4"/>
    <n v="2"/>
    <n v="1"/>
    <n v="0"/>
    <n v="1"/>
    <n v="1"/>
    <n v="0"/>
    <n v="1"/>
    <n v="0"/>
    <n v="3"/>
    <n v="0"/>
    <n v="0"/>
    <n v="1"/>
    <n v="1"/>
    <n v="1"/>
    <n v="0"/>
    <n v="1"/>
    <n v="0"/>
    <n v="1"/>
    <n v="1"/>
    <n v="1"/>
    <n v="0"/>
    <n v="0"/>
    <n v="0"/>
    <n v="1"/>
    <n v="0"/>
    <n v="1"/>
    <n v="0"/>
    <n v="0"/>
    <n v="3"/>
    <n v="4"/>
    <n v="8"/>
    <n v="0"/>
    <n v="0"/>
    <n v="6"/>
    <n v="2"/>
    <n v="0"/>
    <n v="2"/>
    <n v="4"/>
    <n v="4"/>
    <n v="5"/>
  </r>
  <r>
    <n v="15"/>
    <s v="Arica y Parinacota"/>
    <n v="270102001"/>
    <n v="270102"/>
    <s v="Delitos Sexuales"/>
    <s v="Estupro"/>
    <x v="78"/>
    <x v="78"/>
    <s v="Estupro"/>
    <n v="176"/>
    <n v="0"/>
    <n v="0"/>
    <n v="0"/>
    <n v="0"/>
    <n v="0"/>
    <n v="2"/>
    <n v="0"/>
    <n v="0"/>
    <n v="0"/>
    <n v="1"/>
    <n v="0"/>
    <n v="0"/>
    <n v="2"/>
    <n v="2"/>
    <n v="0"/>
    <n v="1"/>
    <n v="0"/>
    <n v="0"/>
    <n v="2"/>
    <n v="1"/>
    <n v="0"/>
    <n v="1"/>
    <n v="0"/>
    <n v="1"/>
    <n v="0"/>
    <n v="0"/>
    <n v="0"/>
    <n v="0"/>
    <n v="0"/>
    <n v="0"/>
    <n v="0"/>
    <n v="0"/>
    <n v="2"/>
    <n v="0"/>
    <n v="1"/>
    <n v="0"/>
    <n v="1"/>
    <n v="0"/>
    <n v="1"/>
    <n v="0"/>
    <n v="0"/>
    <n v="0"/>
    <n v="0"/>
    <n v="0"/>
    <n v="2"/>
    <n v="0"/>
    <n v="0"/>
    <n v="1"/>
    <n v="0"/>
    <n v="0"/>
    <n v="0"/>
    <n v="0"/>
    <n v="3"/>
    <n v="2"/>
    <n v="1"/>
    <n v="0"/>
    <n v="1"/>
    <n v="0"/>
    <n v="0"/>
    <n v="0"/>
    <n v="0"/>
    <n v="0"/>
    <n v="0"/>
    <n v="3"/>
    <n v="1"/>
    <n v="1"/>
    <n v="0"/>
    <n v="0"/>
    <n v="1"/>
    <n v="1"/>
    <n v="0"/>
    <n v="0"/>
    <n v="0"/>
    <n v="3"/>
    <n v="4"/>
    <n v="0"/>
    <n v="0"/>
    <n v="0"/>
    <n v="0"/>
    <n v="0"/>
    <n v="1"/>
    <n v="1"/>
    <n v="2"/>
    <n v="2"/>
  </r>
  <r>
    <n v="15"/>
    <s v="Arica y Parinacota"/>
    <n v="270103002"/>
    <n v="270103"/>
    <s v="Delitos Violentos"/>
    <s v="Femicidio Intimo"/>
    <x v="78"/>
    <x v="78"/>
    <s v="Femicidio Intimo"/>
    <n v="20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1"/>
    <n v="1"/>
    <n v="0"/>
    <n v="0"/>
    <n v="1"/>
    <n v="0"/>
    <n v="1"/>
  </r>
  <r>
    <n v="15"/>
    <s v="Arica y Parinacota"/>
    <n v="270104001"/>
    <n v="270104"/>
    <s v="Delitos Contra el Estado Civil y la Familia"/>
    <s v="Maltrato Habitual (Violencia Intrafamiliar)"/>
    <x v="78"/>
    <x v="78"/>
    <s v="Maltrato Habitual (Violencia Intrafamiliar)"/>
    <n v="298"/>
    <n v="6"/>
    <n v="3"/>
    <n v="1"/>
    <n v="2"/>
    <n v="1"/>
    <n v="2"/>
    <n v="1"/>
    <n v="2"/>
    <n v="5"/>
    <n v="2"/>
    <n v="1"/>
    <n v="1"/>
    <n v="4"/>
    <n v="8"/>
    <n v="0"/>
    <n v="0"/>
    <n v="1"/>
    <n v="3"/>
    <n v="1"/>
    <n v="0"/>
    <n v="1"/>
    <n v="2"/>
    <n v="1"/>
    <n v="3"/>
    <n v="2"/>
    <n v="0"/>
    <n v="0"/>
    <n v="2"/>
    <n v="2"/>
    <n v="0"/>
    <n v="0"/>
    <n v="2"/>
    <n v="0"/>
    <n v="1"/>
    <n v="0"/>
    <n v="2"/>
    <n v="5"/>
    <n v="2"/>
    <n v="0"/>
    <n v="0"/>
    <n v="0"/>
    <n v="5"/>
    <n v="2"/>
    <n v="4"/>
    <n v="2"/>
    <n v="1"/>
    <n v="2"/>
    <n v="1"/>
    <n v="0"/>
    <n v="0"/>
    <n v="0"/>
    <n v="0"/>
    <n v="0"/>
    <n v="2"/>
    <n v="2"/>
    <n v="3"/>
    <n v="2"/>
    <n v="1"/>
    <n v="0"/>
    <n v="2"/>
    <n v="1"/>
    <n v="1"/>
    <n v="1"/>
    <n v="1"/>
    <n v="0"/>
    <n v="2"/>
    <n v="0"/>
    <n v="1"/>
    <n v="2"/>
    <n v="1"/>
    <n v="0"/>
    <n v="0"/>
    <n v="6"/>
    <n v="8"/>
    <n v="3"/>
    <n v="1"/>
    <n v="0"/>
    <n v="3"/>
    <n v="2"/>
    <n v="3"/>
    <n v="1"/>
    <n v="2"/>
    <n v="14"/>
    <n v="18"/>
  </r>
  <r>
    <n v="15"/>
    <s v="Arica y Parinacota"/>
    <n v="270102017"/>
    <n v="270102"/>
    <s v="Delitos Sexuales"/>
    <s v="Violación Con Homicidio O Femicidio"/>
    <x v="78"/>
    <x v="78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s v="Arica y Parinacota"/>
    <n v="270102014"/>
    <n v="270102"/>
    <s v="Delitos Sexuales"/>
    <s v="Violación De Mayor De 14 Años"/>
    <x v="78"/>
    <x v="78"/>
    <s v="Violación De Mayor De 14 Años"/>
    <n v="476"/>
    <n v="0"/>
    <n v="1"/>
    <n v="0"/>
    <n v="1"/>
    <n v="1"/>
    <n v="2"/>
    <n v="1"/>
    <n v="0"/>
    <n v="0"/>
    <n v="0"/>
    <n v="0"/>
    <n v="1"/>
    <n v="2"/>
    <n v="1"/>
    <n v="1"/>
    <n v="1"/>
    <n v="0"/>
    <n v="1"/>
    <n v="0"/>
    <n v="1"/>
    <n v="1"/>
    <n v="1"/>
    <n v="0"/>
    <n v="2"/>
    <n v="0"/>
    <n v="0"/>
    <n v="0"/>
    <n v="0"/>
    <n v="0"/>
    <n v="0"/>
    <n v="0"/>
    <n v="1"/>
    <n v="2"/>
    <n v="2"/>
    <n v="2"/>
    <n v="1"/>
    <n v="0"/>
    <n v="1"/>
    <n v="0"/>
    <n v="0"/>
    <n v="2"/>
    <n v="0"/>
    <n v="0"/>
    <n v="0"/>
    <n v="2"/>
    <n v="1"/>
    <n v="1"/>
    <n v="0"/>
    <n v="0"/>
    <n v="0"/>
    <n v="1"/>
    <n v="2"/>
    <n v="2"/>
    <n v="3"/>
    <n v="0"/>
    <n v="2"/>
    <n v="2"/>
    <n v="0"/>
    <n v="0"/>
    <n v="1"/>
    <n v="0"/>
    <n v="1"/>
    <n v="3"/>
    <n v="0"/>
    <n v="2"/>
    <n v="1"/>
    <n v="2"/>
    <n v="2"/>
    <n v="2"/>
    <n v="2"/>
    <n v="0"/>
    <n v="1"/>
    <n v="2"/>
    <n v="2"/>
    <n v="1"/>
    <n v="0"/>
    <n v="1"/>
    <n v="2"/>
    <n v="2"/>
    <n v="0"/>
    <n v="0"/>
    <n v="2"/>
    <n v="1"/>
    <n v="0"/>
  </r>
  <r>
    <n v="15"/>
    <s v="Arica y Parinacota"/>
    <n v="270102015"/>
    <n v="270102"/>
    <s v="Delitos Sexuales"/>
    <s v="Violación De Menor De 14 Años"/>
    <x v="78"/>
    <x v="78"/>
    <s v="Violación De Menor De 14 Años"/>
    <n v="477"/>
    <n v="1"/>
    <n v="0"/>
    <n v="1"/>
    <n v="1"/>
    <n v="2"/>
    <n v="4"/>
    <n v="1"/>
    <n v="4"/>
    <n v="2"/>
    <n v="0"/>
    <n v="2"/>
    <n v="1"/>
    <n v="1"/>
    <n v="4"/>
    <n v="0"/>
    <n v="2"/>
    <n v="0"/>
    <n v="2"/>
    <n v="2"/>
    <n v="0"/>
    <n v="0"/>
    <n v="2"/>
    <n v="1"/>
    <n v="2"/>
    <n v="1"/>
    <n v="0"/>
    <n v="2"/>
    <n v="1"/>
    <n v="3"/>
    <n v="0"/>
    <n v="1"/>
    <n v="1"/>
    <n v="1"/>
    <n v="0"/>
    <n v="0"/>
    <n v="2"/>
    <n v="0"/>
    <n v="1"/>
    <n v="3"/>
    <n v="1"/>
    <n v="1"/>
    <n v="2"/>
    <n v="0"/>
    <n v="2"/>
    <n v="1"/>
    <n v="1"/>
    <n v="1"/>
    <n v="2"/>
    <n v="0"/>
    <n v="0"/>
    <n v="1"/>
    <n v="3"/>
    <n v="6"/>
    <n v="0"/>
    <n v="0"/>
    <n v="1"/>
    <n v="1"/>
    <n v="0"/>
    <n v="0"/>
    <n v="0"/>
    <n v="1"/>
    <n v="2"/>
    <n v="0"/>
    <n v="1"/>
    <n v="2"/>
    <n v="1"/>
    <n v="0"/>
    <n v="1"/>
    <n v="0"/>
    <n v="4"/>
    <n v="3"/>
    <n v="0"/>
    <n v="1"/>
    <n v="1"/>
    <n v="5"/>
    <n v="1"/>
    <n v="1"/>
    <n v="2"/>
    <n v="0"/>
    <n v="0"/>
    <n v="2"/>
    <n v="4"/>
    <n v="5"/>
    <n v="5"/>
  </r>
  <r>
    <n v="16"/>
    <s v="Ñuble"/>
    <n v="270105002"/>
    <n v="270105"/>
    <s v="Delitos Contra la Vida, Integridad o Dignidad Personal"/>
    <s v="Aborto Consentido Causales No Reguladas"/>
    <x v="79"/>
    <x v="79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n v="270105003"/>
    <n v="270105"/>
    <s v="Delitos Contra la Vida, Integridad o Dignidad Personal"/>
    <s v="Aborto Sin Consentimiento"/>
    <x v="79"/>
    <x v="79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6"/>
    <s v="Ñuble"/>
    <n v="270102004"/>
    <n v="270102"/>
    <s v="Delitos Sexuales"/>
    <s v="Abuso Sexual Adulto"/>
    <x v="79"/>
    <x v="79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n v="270102005"/>
    <n v="270102"/>
    <s v="Delitos Sexuales"/>
    <s v="Abuso Sexual Calificado c/Introduccion Objetos O Uso Animal"/>
    <x v="79"/>
    <x v="79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6"/>
    <s v="Ñuble"/>
    <n v="270102006"/>
    <n v="270102"/>
    <s v="Delitos Sexuales"/>
    <s v="Abuso Sexual Con Contacto De Menor De 14 Años"/>
    <x v="79"/>
    <x v="79"/>
    <s v="Abuso Sexual Con Contacto De Menor De 14 Años"/>
    <n v="15"/>
    <n v="4"/>
    <n v="0"/>
    <n v="3"/>
    <n v="5"/>
    <n v="11"/>
    <n v="1"/>
    <n v="5"/>
    <n v="0"/>
    <n v="0"/>
    <n v="6"/>
    <n v="16"/>
    <n v="3"/>
    <n v="2"/>
    <n v="3"/>
    <n v="5"/>
    <n v="4"/>
    <n v="2"/>
    <n v="1"/>
    <n v="1"/>
    <n v="2"/>
    <n v="4"/>
    <n v="3"/>
    <n v="5"/>
    <n v="5"/>
    <n v="2"/>
    <n v="2"/>
    <n v="0"/>
    <n v="8"/>
    <n v="4"/>
    <n v="3"/>
    <n v="9"/>
    <n v="5"/>
    <n v="2"/>
    <n v="11"/>
    <n v="2"/>
    <n v="5"/>
    <n v="7"/>
    <n v="1"/>
    <n v="4"/>
    <n v="7"/>
    <n v="7"/>
    <n v="5"/>
    <n v="3"/>
    <n v="0"/>
    <n v="4"/>
    <n v="6"/>
    <n v="6"/>
    <n v="1"/>
    <n v="7"/>
    <n v="5"/>
    <n v="2"/>
    <n v="2"/>
    <n v="5"/>
    <n v="4"/>
    <n v="3"/>
    <n v="4"/>
    <n v="5"/>
    <n v="6"/>
    <n v="3"/>
    <n v="7"/>
    <n v="5"/>
    <n v="15"/>
    <n v="4"/>
    <n v="6"/>
    <n v="7"/>
    <n v="8"/>
    <n v="10"/>
    <n v="8"/>
    <n v="7"/>
    <n v="10"/>
    <n v="4"/>
    <n v="10"/>
    <n v="7"/>
    <n v="11"/>
    <n v="11"/>
    <n v="15"/>
    <n v="8"/>
    <n v="3"/>
    <n v="7"/>
    <n v="8"/>
    <n v="8"/>
    <n v="8"/>
    <n v="5"/>
    <n v="7"/>
  </r>
  <r>
    <n v="16"/>
    <s v="Ñuble"/>
    <n v="270102007"/>
    <n v="270102"/>
    <s v="Delitos Sexuales"/>
    <s v="Abuso Sexual De 14 Años A Menor De 18 Años Con Circunstancia Estupro"/>
    <x v="79"/>
    <x v="79"/>
    <s v="Abuso Sexual De 14 Años A Menor De 18 Años Con Circunstancia Estupro"/>
    <n v="16"/>
    <n v="1"/>
    <n v="0"/>
    <n v="1"/>
    <n v="1"/>
    <n v="2"/>
    <n v="0"/>
    <n v="0"/>
    <n v="0"/>
    <n v="0"/>
    <n v="0"/>
    <n v="2"/>
    <n v="1"/>
    <n v="1"/>
    <n v="0"/>
    <n v="0"/>
    <n v="3"/>
    <n v="0"/>
    <n v="0"/>
    <n v="1"/>
    <n v="0"/>
    <n v="0"/>
    <n v="1"/>
    <n v="1"/>
    <n v="2"/>
    <n v="1"/>
    <n v="0"/>
    <n v="1"/>
    <n v="2"/>
    <n v="0"/>
    <n v="1"/>
    <n v="0"/>
    <n v="0"/>
    <n v="1"/>
    <n v="0"/>
    <n v="0"/>
    <n v="2"/>
    <n v="1"/>
    <n v="0"/>
    <n v="0"/>
    <n v="1"/>
    <n v="0"/>
    <n v="0"/>
    <n v="1"/>
    <n v="2"/>
    <n v="1"/>
    <n v="0"/>
    <n v="1"/>
    <n v="2"/>
    <n v="0"/>
    <n v="0"/>
    <n v="0"/>
    <n v="1"/>
    <n v="0"/>
    <n v="0"/>
    <n v="0"/>
    <n v="1"/>
    <n v="2"/>
    <n v="0"/>
    <n v="1"/>
    <n v="2"/>
    <n v="1"/>
    <n v="3"/>
    <n v="2"/>
    <n v="1"/>
    <n v="4"/>
    <n v="3"/>
    <n v="0"/>
    <n v="0"/>
    <n v="3"/>
    <n v="3"/>
    <n v="3"/>
    <n v="4"/>
    <n v="4"/>
    <n v="1"/>
    <n v="2"/>
    <n v="2"/>
    <n v="3"/>
    <n v="1"/>
    <n v="1"/>
    <n v="1"/>
    <n v="1"/>
    <n v="0"/>
    <n v="3"/>
    <n v="3"/>
  </r>
  <r>
    <n v="16"/>
    <s v="Ñuble"/>
    <n v="270102008"/>
    <n v="270102"/>
    <s v="Delitos Sexuales"/>
    <s v="Abuso Sexual De Mayor De 14 (Con Circunstancias De Violación)"/>
    <x v="79"/>
    <x v="79"/>
    <s v="Abuso Sexual De Mayor De 14 (Con Circunstancias De Violación)"/>
    <n v="17"/>
    <n v="0"/>
    <n v="2"/>
    <n v="2"/>
    <n v="1"/>
    <n v="1"/>
    <n v="0"/>
    <n v="0"/>
    <n v="1"/>
    <n v="0"/>
    <n v="3"/>
    <n v="2"/>
    <n v="0"/>
    <n v="0"/>
    <n v="1"/>
    <n v="1"/>
    <n v="2"/>
    <n v="1"/>
    <n v="0"/>
    <n v="0"/>
    <n v="0"/>
    <n v="1"/>
    <n v="1"/>
    <n v="0"/>
    <n v="0"/>
    <n v="0"/>
    <n v="0"/>
    <n v="0"/>
    <n v="6"/>
    <n v="1"/>
    <n v="0"/>
    <n v="0"/>
    <n v="0"/>
    <n v="0"/>
    <n v="0"/>
    <n v="2"/>
    <n v="1"/>
    <n v="2"/>
    <n v="0"/>
    <n v="0"/>
    <n v="0"/>
    <n v="1"/>
    <n v="1"/>
    <n v="2"/>
    <n v="0"/>
    <n v="0"/>
    <n v="1"/>
    <n v="3"/>
    <n v="2"/>
    <n v="1"/>
    <n v="1"/>
    <n v="0"/>
    <n v="1"/>
    <n v="1"/>
    <n v="0"/>
    <n v="2"/>
    <n v="1"/>
    <n v="0"/>
    <n v="2"/>
    <n v="0"/>
    <n v="1"/>
    <n v="0"/>
    <n v="0"/>
    <n v="3"/>
    <n v="1"/>
    <n v="1"/>
    <n v="2"/>
    <n v="0"/>
    <n v="1"/>
    <n v="0"/>
    <n v="0"/>
    <n v="1"/>
    <n v="4"/>
    <n v="5"/>
    <n v="1"/>
    <n v="2"/>
    <n v="0"/>
    <n v="4"/>
    <n v="1"/>
    <n v="1"/>
    <n v="2"/>
    <n v="0"/>
    <n v="2"/>
    <n v="0"/>
    <n v="2"/>
  </r>
  <r>
    <n v="16"/>
    <s v="Ñuble"/>
    <n v="270102009"/>
    <n v="270102"/>
    <s v="Delitos Sexuales"/>
    <s v="Abuso Sexual Mayor 14 /Sorpresa Sin Consentimiento"/>
    <x v="79"/>
    <x v="7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2"/>
    <n v="1"/>
    <n v="0"/>
  </r>
  <r>
    <n v="16"/>
    <s v="Ñuble"/>
    <n v="270102010"/>
    <n v="270102"/>
    <s v="Delitos Sexuales"/>
    <s v="Abuso Sexual Sin Contacto"/>
    <x v="79"/>
    <x v="79"/>
    <s v="Abuso Sexual Sin Contacto"/>
    <n v="19"/>
    <n v="2"/>
    <n v="1"/>
    <n v="2"/>
    <n v="0"/>
    <n v="8"/>
    <n v="3"/>
    <n v="3"/>
    <n v="0"/>
    <n v="0"/>
    <n v="5"/>
    <n v="17"/>
    <n v="0"/>
    <n v="2"/>
    <n v="1"/>
    <n v="0"/>
    <n v="2"/>
    <n v="0"/>
    <n v="1"/>
    <n v="1"/>
    <n v="1"/>
    <n v="2"/>
    <n v="1"/>
    <n v="0"/>
    <n v="5"/>
    <n v="0"/>
    <n v="1"/>
    <n v="0"/>
    <n v="3"/>
    <n v="0"/>
    <n v="2"/>
    <n v="6"/>
    <n v="1"/>
    <n v="1"/>
    <n v="2"/>
    <n v="2"/>
    <n v="0"/>
    <n v="2"/>
    <n v="1"/>
    <n v="1"/>
    <n v="1"/>
    <n v="1"/>
    <n v="2"/>
    <n v="3"/>
    <n v="0"/>
    <n v="1"/>
    <n v="1"/>
    <n v="6"/>
    <n v="5"/>
    <n v="3"/>
    <n v="1"/>
    <n v="3"/>
    <n v="0"/>
    <n v="2"/>
    <n v="2"/>
    <n v="1"/>
    <n v="5"/>
    <n v="4"/>
    <n v="3"/>
    <n v="0"/>
    <n v="4"/>
    <n v="4"/>
    <n v="6"/>
    <n v="0"/>
    <n v="2"/>
    <n v="0"/>
    <n v="1"/>
    <n v="2"/>
    <n v="3"/>
    <n v="3"/>
    <n v="4"/>
    <n v="4"/>
    <n v="4"/>
    <n v="4"/>
    <n v="3"/>
    <n v="4"/>
    <n v="3"/>
    <n v="2"/>
    <n v="2"/>
    <n v="4"/>
    <n v="4"/>
    <n v="1"/>
    <n v="1"/>
    <n v="4"/>
    <n v="1"/>
  </r>
  <r>
    <n v="16"/>
    <s v="Ñuble"/>
    <n v="270102016"/>
    <n v="270102"/>
    <s v="Delitos Sexuales"/>
    <s v="Acoso Sexual Lugares Públicos /Libre Acceso Público"/>
    <x v="79"/>
    <x v="79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6"/>
    <s v="Ñuble"/>
    <n v="270102001"/>
    <n v="270102"/>
    <s v="Delitos Sexuales"/>
    <s v="Estupro"/>
    <x v="79"/>
    <x v="79"/>
    <s v="Estupro"/>
    <n v="176"/>
    <n v="0"/>
    <n v="0"/>
    <n v="0"/>
    <n v="0"/>
    <n v="3"/>
    <n v="0"/>
    <n v="0"/>
    <n v="0"/>
    <n v="0"/>
    <n v="5"/>
    <n v="8"/>
    <n v="1"/>
    <n v="1"/>
    <n v="1"/>
    <n v="4"/>
    <n v="5"/>
    <n v="1"/>
    <n v="0"/>
    <n v="1"/>
    <n v="0"/>
    <n v="1"/>
    <n v="2"/>
    <n v="0"/>
    <n v="5"/>
    <n v="0"/>
    <n v="2"/>
    <n v="0"/>
    <n v="1"/>
    <n v="0"/>
    <n v="2"/>
    <n v="0"/>
    <n v="2"/>
    <n v="1"/>
    <n v="2"/>
    <n v="0"/>
    <n v="1"/>
    <n v="0"/>
    <n v="0"/>
    <n v="0"/>
    <n v="0"/>
    <n v="0"/>
    <n v="1"/>
    <n v="0"/>
    <n v="1"/>
    <n v="2"/>
    <n v="2"/>
    <n v="2"/>
    <n v="0"/>
    <n v="2"/>
    <n v="1"/>
    <n v="0"/>
    <n v="2"/>
    <n v="5"/>
    <n v="1"/>
    <n v="1"/>
    <n v="0"/>
    <n v="1"/>
    <n v="3"/>
    <n v="0"/>
    <n v="2"/>
    <n v="2"/>
    <n v="1"/>
    <n v="2"/>
    <n v="4"/>
    <n v="1"/>
    <n v="4"/>
    <n v="2"/>
    <n v="0"/>
    <n v="5"/>
    <n v="1"/>
    <n v="0"/>
    <n v="0"/>
    <n v="2"/>
    <n v="0"/>
    <n v="2"/>
    <n v="2"/>
    <n v="1"/>
    <n v="0"/>
    <n v="3"/>
    <n v="2"/>
    <n v="1"/>
    <n v="0"/>
    <n v="6"/>
    <n v="0"/>
  </r>
  <r>
    <n v="16"/>
    <s v="Ñuble"/>
    <n v="270103002"/>
    <n v="270103"/>
    <s v="Delitos Violentos"/>
    <s v="Femicidio Intimo"/>
    <x v="79"/>
    <x v="79"/>
    <s v="Femicidio Intimo"/>
    <n v="204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</r>
  <r>
    <n v="16"/>
    <s v="Ñuble"/>
    <n v="270104001"/>
    <n v="270104"/>
    <s v="Delitos Contra el Estado Civil y la Familia"/>
    <s v="Maltrato Habitual (Violencia Intrafamiliar)"/>
    <x v="79"/>
    <x v="79"/>
    <s v="Maltrato Habitual (Violencia Intrafamiliar)"/>
    <n v="298"/>
    <n v="1"/>
    <n v="7"/>
    <n v="3"/>
    <n v="3"/>
    <n v="1"/>
    <n v="4"/>
    <n v="2"/>
    <n v="0"/>
    <n v="4"/>
    <n v="2"/>
    <n v="1"/>
    <n v="0"/>
    <n v="1"/>
    <n v="0"/>
    <n v="2"/>
    <n v="3"/>
    <n v="0"/>
    <n v="0"/>
    <n v="2"/>
    <n v="0"/>
    <n v="0"/>
    <n v="0"/>
    <n v="0"/>
    <n v="0"/>
    <n v="1"/>
    <n v="0"/>
    <n v="0"/>
    <n v="1"/>
    <n v="0"/>
    <n v="2"/>
    <n v="0"/>
    <n v="0"/>
    <n v="0"/>
    <n v="1"/>
    <n v="0"/>
    <n v="0"/>
    <n v="0"/>
    <n v="6"/>
    <n v="1"/>
    <n v="1"/>
    <n v="0"/>
    <n v="6"/>
    <n v="4"/>
    <n v="0"/>
    <n v="0"/>
    <n v="2"/>
    <n v="4"/>
    <n v="3"/>
    <n v="1"/>
    <n v="19"/>
    <n v="2"/>
    <n v="1"/>
    <n v="3"/>
    <n v="3"/>
    <n v="0"/>
    <n v="2"/>
    <n v="0"/>
    <n v="5"/>
    <n v="3"/>
    <n v="0"/>
    <n v="14"/>
    <n v="3"/>
    <n v="8"/>
    <n v="12"/>
    <n v="9"/>
    <n v="7"/>
    <n v="5"/>
    <n v="6"/>
    <n v="2"/>
    <n v="7"/>
    <n v="13"/>
    <n v="6"/>
    <n v="5"/>
    <n v="3"/>
    <n v="3"/>
    <n v="2"/>
    <n v="0"/>
    <n v="3"/>
    <n v="3"/>
    <n v="1"/>
    <n v="4"/>
    <n v="9"/>
    <n v="2"/>
    <n v="4"/>
  </r>
  <r>
    <n v="16"/>
    <s v="Ñuble"/>
    <n v="270103004"/>
    <n v="270103"/>
    <s v="Delitos Violentos"/>
    <s v="Secuestro Con Homicidio, Violación O Lesiones"/>
    <x v="79"/>
    <x v="79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n v="270103003"/>
    <n v="270103"/>
    <s v="Delitos Violentos"/>
    <s v="Secuestro Con Violación"/>
    <x v="79"/>
    <x v="79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6"/>
    <s v="Ñuble"/>
    <n v="270102014"/>
    <n v="270102"/>
    <s v="Delitos Sexuales"/>
    <s v="Violación De Mayor De 14 Años"/>
    <x v="79"/>
    <x v="79"/>
    <s v="Violación De Mayor De 14 Años"/>
    <n v="476"/>
    <n v="0"/>
    <n v="1"/>
    <n v="0"/>
    <n v="1"/>
    <n v="2"/>
    <n v="1"/>
    <n v="0"/>
    <n v="0"/>
    <n v="1"/>
    <n v="2"/>
    <n v="4"/>
    <n v="1"/>
    <n v="0"/>
    <n v="0"/>
    <n v="0"/>
    <n v="2"/>
    <n v="0"/>
    <n v="1"/>
    <n v="0"/>
    <n v="0"/>
    <n v="1"/>
    <n v="5"/>
    <n v="1"/>
    <n v="1"/>
    <n v="0"/>
    <n v="2"/>
    <n v="1"/>
    <n v="1"/>
    <n v="2"/>
    <n v="2"/>
    <n v="1"/>
    <n v="3"/>
    <n v="0"/>
    <n v="1"/>
    <n v="4"/>
    <n v="2"/>
    <n v="2"/>
    <n v="4"/>
    <n v="1"/>
    <n v="2"/>
    <n v="0"/>
    <n v="2"/>
    <n v="2"/>
    <n v="2"/>
    <n v="2"/>
    <n v="2"/>
    <n v="4"/>
    <n v="2"/>
    <n v="2"/>
    <n v="1"/>
    <n v="2"/>
    <n v="4"/>
    <n v="1"/>
    <n v="1"/>
    <n v="2"/>
    <n v="0"/>
    <n v="4"/>
    <n v="1"/>
    <n v="1"/>
    <n v="1"/>
    <n v="0"/>
    <n v="4"/>
    <n v="3"/>
    <n v="7"/>
    <n v="0"/>
    <n v="4"/>
    <n v="3"/>
    <n v="0"/>
    <n v="3"/>
    <n v="2"/>
    <n v="2"/>
    <n v="0"/>
    <n v="2"/>
    <n v="2"/>
    <n v="3"/>
    <n v="2"/>
    <n v="2"/>
    <n v="0"/>
    <n v="1"/>
    <n v="7"/>
    <n v="2"/>
    <n v="0"/>
    <n v="3"/>
    <n v="0"/>
  </r>
  <r>
    <n v="16"/>
    <s v="Ñuble"/>
    <n v="270102015"/>
    <n v="270102"/>
    <s v="Delitos Sexuales"/>
    <s v="Violación De Menor De 14 Años"/>
    <x v="79"/>
    <x v="79"/>
    <s v="Violación De Menor De 14 Años"/>
    <n v="477"/>
    <n v="2"/>
    <n v="0"/>
    <n v="1"/>
    <n v="1"/>
    <n v="4"/>
    <n v="0"/>
    <n v="2"/>
    <n v="1"/>
    <n v="3"/>
    <n v="4"/>
    <n v="3"/>
    <n v="0"/>
    <n v="1"/>
    <n v="2"/>
    <n v="1"/>
    <n v="1"/>
    <n v="0"/>
    <n v="2"/>
    <n v="0"/>
    <n v="0"/>
    <n v="3"/>
    <n v="4"/>
    <n v="2"/>
    <n v="1"/>
    <n v="1"/>
    <n v="3"/>
    <n v="1"/>
    <n v="2"/>
    <n v="0"/>
    <n v="2"/>
    <n v="3"/>
    <n v="2"/>
    <n v="0"/>
    <n v="4"/>
    <n v="1"/>
    <n v="4"/>
    <n v="2"/>
    <n v="1"/>
    <n v="2"/>
    <n v="3"/>
    <n v="3"/>
    <n v="1"/>
    <n v="3"/>
    <n v="0"/>
    <n v="1"/>
    <n v="0"/>
    <n v="2"/>
    <n v="4"/>
    <n v="1"/>
    <n v="1"/>
    <n v="1"/>
    <n v="4"/>
    <n v="3"/>
    <n v="2"/>
    <n v="3"/>
    <n v="1"/>
    <n v="3"/>
    <n v="1"/>
    <n v="1"/>
    <n v="1"/>
    <n v="2"/>
    <n v="1"/>
    <n v="0"/>
    <n v="5"/>
    <n v="3"/>
    <n v="1"/>
    <n v="3"/>
    <n v="1"/>
    <n v="2"/>
    <n v="2"/>
    <n v="2"/>
    <n v="2"/>
    <n v="4"/>
    <n v="5"/>
    <n v="1"/>
    <n v="4"/>
    <n v="2"/>
    <n v="4"/>
    <n v="0"/>
    <n v="5"/>
    <n v="0"/>
    <n v="0"/>
    <n v="1"/>
    <n v="1"/>
  </r>
  <r>
    <n v="16"/>
    <s v="Ñuble"/>
    <n v="270102006"/>
    <n v="270102"/>
    <s v="Delitos Sexuales"/>
    <s v="Abuso Sexual Con Contacto De Menor De 14 Años"/>
    <x v="80"/>
    <x v="80"/>
    <s v="Abuso Sexual Con Contacto De Menor De 14 Años"/>
    <n v="15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2"/>
    <n v="2"/>
    <n v="0"/>
    <n v="0"/>
    <n v="1"/>
    <n v="0"/>
    <n v="2"/>
    <n v="0"/>
    <n v="0"/>
    <n v="1"/>
    <n v="0"/>
    <n v="0"/>
    <n v="0"/>
    <n v="0"/>
    <n v="2"/>
    <n v="0"/>
    <n v="1"/>
    <n v="0"/>
    <n v="0"/>
    <n v="1"/>
    <n v="1"/>
    <n v="0"/>
    <n v="0"/>
    <n v="0"/>
    <n v="1"/>
    <n v="4"/>
    <n v="0"/>
    <n v="0"/>
    <n v="0"/>
    <n v="2"/>
    <n v="0"/>
    <n v="0"/>
    <n v="1"/>
    <n v="1"/>
    <n v="0"/>
    <n v="1"/>
    <n v="0"/>
    <n v="0"/>
    <n v="0"/>
    <n v="1"/>
    <n v="0"/>
    <n v="0"/>
    <n v="0"/>
    <n v="0"/>
    <n v="0"/>
    <n v="3"/>
    <n v="2"/>
    <n v="1"/>
    <n v="1"/>
    <n v="1"/>
    <n v="1"/>
    <n v="0"/>
    <n v="1"/>
    <n v="2"/>
    <n v="1"/>
    <n v="1"/>
    <n v="1"/>
    <n v="2"/>
    <n v="0"/>
    <n v="6"/>
    <n v="0"/>
    <n v="1"/>
    <n v="0"/>
    <n v="0"/>
    <n v="0"/>
    <n v="1"/>
  </r>
  <r>
    <n v="16"/>
    <s v="Ñuble"/>
    <n v="270102007"/>
    <n v="270102"/>
    <s v="Delitos Sexuales"/>
    <s v="Abuso Sexual De 14 Años A Menor De 18 Años Con Circunstancia Estupro"/>
    <x v="80"/>
    <x v="8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</r>
  <r>
    <n v="16"/>
    <s v="Ñuble"/>
    <n v="270102008"/>
    <n v="270102"/>
    <s v="Delitos Sexuales"/>
    <s v="Abuso Sexual De Mayor De 14 (Con Circunstancias De Violación)"/>
    <x v="80"/>
    <x v="80"/>
    <s v="Abuso Sexual De Mayor De 14 (Con Circunstancias De Violación)"/>
    <n v="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1"/>
    <n v="0"/>
    <n v="1"/>
    <n v="0"/>
    <n v="1"/>
    <n v="0"/>
    <n v="0"/>
    <n v="0"/>
    <n v="0"/>
    <n v="1"/>
    <n v="0"/>
  </r>
  <r>
    <n v="16"/>
    <s v="Ñuble"/>
    <n v="270102010"/>
    <n v="270102"/>
    <s v="Delitos Sexuales"/>
    <s v="Abuso Sexual Sin Contacto"/>
    <x v="80"/>
    <x v="80"/>
    <s v="Abuso Sexual Sin Contacto"/>
    <n v="19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1"/>
    <n v="1"/>
    <n v="0"/>
    <n v="1"/>
    <n v="2"/>
    <n v="0"/>
    <n v="0"/>
    <n v="0"/>
    <n v="1"/>
    <n v="3"/>
    <n v="1"/>
    <n v="1"/>
    <n v="0"/>
    <n v="0"/>
    <n v="1"/>
    <n v="2"/>
    <n v="0"/>
    <n v="2"/>
    <n v="0"/>
    <n v="0"/>
    <n v="0"/>
  </r>
  <r>
    <n v="16"/>
    <s v="Ñuble"/>
    <n v="270102016"/>
    <n v="270102"/>
    <s v="Delitos Sexuales"/>
    <s v="Acoso Sexual Lugares Públicos /Libre Acceso Público"/>
    <x v="80"/>
    <x v="80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6"/>
    <s v="Ñuble"/>
    <n v="270102001"/>
    <n v="270102"/>
    <s v="Delitos Sexuales"/>
    <s v="Estupro"/>
    <x v="80"/>
    <x v="80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1"/>
    <n v="2"/>
    <n v="0"/>
    <n v="0"/>
    <n v="0"/>
    <n v="0"/>
    <n v="1"/>
    <n v="0"/>
    <n v="0"/>
    <n v="2"/>
    <n v="0"/>
    <n v="0"/>
    <n v="0"/>
    <n v="0"/>
  </r>
  <r>
    <n v="16"/>
    <s v="Ñuble"/>
    <n v="270103002"/>
    <n v="270103"/>
    <s v="Delitos Violentos"/>
    <s v="Femicidio Intimo"/>
    <x v="80"/>
    <x v="80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n v="270104001"/>
    <n v="270104"/>
    <s v="Delitos Contra el Estado Civil y la Familia"/>
    <s v="Maltrato Habitual (Violencia Intrafamiliar)"/>
    <x v="80"/>
    <x v="80"/>
    <s v="Maltrato Habitual (Violencia Intrafamiliar)"/>
    <n v="298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0"/>
    <n v="1"/>
    <n v="1"/>
    <n v="1"/>
    <n v="0"/>
    <n v="1"/>
    <n v="1"/>
    <n v="1"/>
    <n v="0"/>
    <n v="0"/>
    <n v="1"/>
    <n v="0"/>
    <n v="0"/>
    <n v="1"/>
    <n v="1"/>
    <n v="0"/>
    <n v="0"/>
    <n v="0"/>
    <n v="0"/>
    <n v="0"/>
  </r>
  <r>
    <n v="16"/>
    <s v="Ñuble"/>
    <n v="270102014"/>
    <n v="270102"/>
    <s v="Delitos Sexuales"/>
    <s v="Violación De Mayor De 14 Años"/>
    <x v="80"/>
    <x v="80"/>
    <s v="Violación De Mayor De 14 Años"/>
    <n v="476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1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1"/>
    <n v="0"/>
    <n v="1"/>
    <n v="2"/>
    <n v="0"/>
    <n v="1"/>
    <n v="0"/>
    <n v="1"/>
    <n v="0"/>
    <n v="0"/>
    <n v="0"/>
    <n v="0"/>
    <n v="0"/>
    <n v="0"/>
    <n v="0"/>
    <n v="0"/>
    <n v="0"/>
    <n v="2"/>
    <n v="3"/>
    <n v="0"/>
    <n v="0"/>
    <n v="0"/>
    <n v="0"/>
    <n v="1"/>
    <n v="0"/>
    <n v="0"/>
    <n v="1"/>
    <n v="0"/>
  </r>
  <r>
    <n v="16"/>
    <s v="Ñuble"/>
    <n v="270102015"/>
    <n v="270102"/>
    <s v="Delitos Sexuales"/>
    <s v="Violación De Menor De 14 Años"/>
    <x v="80"/>
    <x v="80"/>
    <s v="Violación De Menor De 14 Años"/>
    <n v="477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1"/>
    <n v="1"/>
    <n v="0"/>
    <n v="0"/>
    <n v="0"/>
    <n v="0"/>
    <n v="0"/>
    <n v="1"/>
    <n v="1"/>
    <n v="0"/>
    <n v="0"/>
    <n v="1"/>
    <n v="1"/>
    <n v="1"/>
    <n v="0"/>
    <n v="0"/>
    <n v="0"/>
    <n v="2"/>
    <n v="0"/>
    <n v="1"/>
    <n v="0"/>
    <n v="1"/>
    <n v="2"/>
    <n v="0"/>
    <n v="2"/>
    <n v="0"/>
    <n v="0"/>
    <n v="1"/>
    <n v="1"/>
    <n v="0"/>
    <n v="0"/>
  </r>
  <r>
    <n v="16"/>
    <s v="Ñuble"/>
    <n v="270102006"/>
    <n v="270102"/>
    <s v="Delitos Sexuales"/>
    <s v="Abuso Sexual Con Contacto De Menor De 14 Años"/>
    <x v="81"/>
    <x v="81"/>
    <s v="Abuso Sexual Con Contacto De Menor De 14 Años"/>
    <n v="15"/>
    <n v="2"/>
    <n v="0"/>
    <n v="1"/>
    <n v="1"/>
    <n v="1"/>
    <n v="3"/>
    <n v="1"/>
    <n v="1"/>
    <n v="0"/>
    <n v="0"/>
    <n v="0"/>
    <n v="2"/>
    <n v="0"/>
    <n v="1"/>
    <n v="0"/>
    <n v="0"/>
    <n v="1"/>
    <n v="2"/>
    <n v="0"/>
    <n v="0"/>
    <n v="1"/>
    <n v="2"/>
    <n v="2"/>
    <n v="1"/>
    <n v="0"/>
    <n v="0"/>
    <n v="2"/>
    <n v="1"/>
    <n v="1"/>
    <n v="0"/>
    <n v="1"/>
    <n v="1"/>
    <n v="0"/>
    <n v="1"/>
    <n v="1"/>
    <n v="1"/>
    <n v="1"/>
    <n v="1"/>
    <n v="0"/>
    <n v="0"/>
    <n v="1"/>
    <n v="2"/>
    <n v="2"/>
    <n v="1"/>
    <n v="0"/>
    <n v="1"/>
    <n v="1"/>
    <n v="3"/>
    <n v="2"/>
    <n v="1"/>
    <n v="0"/>
    <n v="0"/>
    <n v="1"/>
    <n v="0"/>
    <n v="4"/>
    <n v="1"/>
    <n v="0"/>
    <n v="2"/>
    <n v="0"/>
    <n v="1"/>
    <n v="1"/>
    <n v="1"/>
    <n v="0"/>
    <n v="2"/>
    <n v="0"/>
    <n v="5"/>
    <n v="1"/>
    <n v="0"/>
    <n v="0"/>
    <n v="2"/>
    <n v="3"/>
    <n v="0"/>
    <n v="0"/>
    <n v="2"/>
    <n v="0"/>
    <n v="1"/>
    <n v="2"/>
    <n v="0"/>
    <n v="1"/>
    <n v="1"/>
    <n v="0"/>
    <n v="0"/>
    <n v="1"/>
    <n v="0"/>
  </r>
  <r>
    <n v="16"/>
    <s v="Ñuble"/>
    <n v="270102007"/>
    <n v="270102"/>
    <s v="Delitos Sexuales"/>
    <s v="Abuso Sexual De 14 Años A Menor De 18 Años Con Circunstancia Estupro"/>
    <x v="81"/>
    <x v="81"/>
    <s v="Abuso Sexual De 14 Años A Menor De 18 Años Con Circunstancia Estupro"/>
    <n v="16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0"/>
    <n v="1"/>
    <n v="0"/>
    <n v="1"/>
    <n v="1"/>
    <n v="0"/>
    <n v="0"/>
    <n v="0"/>
    <n v="1"/>
    <n v="0"/>
    <n v="0"/>
    <n v="0"/>
    <n v="1"/>
    <n v="0"/>
    <n v="1"/>
    <n v="1"/>
    <n v="0"/>
  </r>
  <r>
    <n v="16"/>
    <s v="Ñuble"/>
    <n v="270102008"/>
    <n v="270102"/>
    <s v="Delitos Sexuales"/>
    <s v="Abuso Sexual De Mayor De 14 (Con Circunstancias De Violación)"/>
    <x v="81"/>
    <x v="81"/>
    <s v="Abuso Sexual De Mayor De 14 (Con Circunstancias De Violación)"/>
    <n v="17"/>
    <n v="0"/>
    <n v="0"/>
    <n v="0"/>
    <n v="0"/>
    <n v="0"/>
    <n v="1"/>
    <n v="0"/>
    <n v="0"/>
    <n v="3"/>
    <n v="1"/>
    <n v="1"/>
    <n v="0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</r>
  <r>
    <n v="16"/>
    <s v="Ñuble"/>
    <n v="270102010"/>
    <n v="270102"/>
    <s v="Delitos Sexuales"/>
    <s v="Abuso Sexual Sin Contacto"/>
    <x v="81"/>
    <x v="81"/>
    <s v="Abuso Sexual Sin Contacto"/>
    <n v="19"/>
    <n v="2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1"/>
    <n v="1"/>
    <n v="1"/>
    <n v="1"/>
    <n v="0"/>
    <n v="0"/>
    <n v="0"/>
    <n v="0"/>
    <n v="0"/>
    <n v="0"/>
    <n v="1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</r>
  <r>
    <n v="16"/>
    <s v="Ñuble"/>
    <n v="270101001"/>
    <n v="270101"/>
    <s v="Delitos Cometidos por Empleados y Funcionarios Públicos"/>
    <s v="Apremios Ilegítimos Violación, Abuso Sexual Agravado, Otros"/>
    <x v="81"/>
    <x v="81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n v="270102001"/>
    <n v="270102"/>
    <s v="Delitos Sexuales"/>
    <s v="Estupro"/>
    <x v="81"/>
    <x v="81"/>
    <s v="Estupro"/>
    <n v="176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"/>
    <n v="1"/>
    <n v="1"/>
    <n v="0"/>
    <n v="0"/>
    <n v="0"/>
    <n v="0"/>
    <n v="0"/>
    <n v="0"/>
    <n v="0"/>
    <n v="0"/>
    <n v="0"/>
    <n v="1"/>
    <n v="2"/>
    <n v="1"/>
    <n v="1"/>
    <n v="1"/>
    <n v="0"/>
    <n v="1"/>
    <n v="2"/>
    <n v="0"/>
    <n v="2"/>
    <n v="1"/>
    <n v="1"/>
    <n v="0"/>
    <n v="1"/>
    <n v="0"/>
    <n v="0"/>
    <n v="1"/>
    <n v="1"/>
    <n v="0"/>
    <n v="0"/>
    <n v="1"/>
    <n v="2"/>
    <n v="0"/>
    <n v="0"/>
    <n v="0"/>
    <n v="0"/>
    <n v="0"/>
    <n v="0"/>
    <n v="1"/>
    <n v="0"/>
    <n v="1"/>
    <n v="0"/>
    <n v="1"/>
    <n v="0"/>
    <n v="0"/>
    <n v="0"/>
    <n v="0"/>
    <n v="3"/>
    <n v="1"/>
    <n v="1"/>
    <n v="0"/>
    <n v="0"/>
    <n v="0"/>
    <n v="2"/>
    <n v="1"/>
    <n v="3"/>
    <n v="4"/>
    <n v="0"/>
    <n v="1"/>
    <n v="0"/>
    <n v="1"/>
    <n v="0"/>
    <n v="0"/>
  </r>
  <r>
    <n v="16"/>
    <s v="Ñuble"/>
    <n v="270104001"/>
    <n v="270104"/>
    <s v="Delitos Contra el Estado Civil y la Familia"/>
    <s v="Maltrato Habitual (Violencia Intrafamiliar)"/>
    <x v="81"/>
    <x v="81"/>
    <s v="Maltrato Habitual (Violencia Intrafamiliar)"/>
    <n v="298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6"/>
    <s v="Ñuble"/>
    <n v="270103004"/>
    <n v="270103"/>
    <s v="Delitos Violentos"/>
    <s v="Secuestro Con Homicidio, Violación O Lesiones"/>
    <x v="81"/>
    <x v="81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n v="270102014"/>
    <n v="270102"/>
    <s v="Delitos Sexuales"/>
    <s v="Violación De Mayor De 14 Años"/>
    <x v="81"/>
    <x v="81"/>
    <s v="Violación De Mayor De 14 Años"/>
    <n v="476"/>
    <n v="1"/>
    <n v="0"/>
    <n v="0"/>
    <n v="1"/>
    <n v="0"/>
    <n v="0"/>
    <n v="0"/>
    <n v="1"/>
    <n v="1"/>
    <n v="1"/>
    <n v="0"/>
    <n v="0"/>
    <n v="0"/>
    <n v="0"/>
    <n v="1"/>
    <n v="1"/>
    <n v="0"/>
    <n v="0"/>
    <n v="1"/>
    <n v="1"/>
    <n v="0"/>
    <n v="1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1"/>
  </r>
  <r>
    <n v="16"/>
    <s v="Ñuble"/>
    <n v="270102015"/>
    <n v="270102"/>
    <s v="Delitos Sexuales"/>
    <s v="Violación De Menor De 14 Años"/>
    <x v="81"/>
    <x v="81"/>
    <s v="Violación De Menor De 14 Años"/>
    <n v="477"/>
    <n v="1"/>
    <n v="0"/>
    <n v="1"/>
    <n v="0"/>
    <n v="0"/>
    <n v="0"/>
    <n v="0"/>
    <n v="0"/>
    <n v="1"/>
    <n v="0"/>
    <n v="1"/>
    <n v="1"/>
    <n v="0"/>
    <n v="0"/>
    <n v="0"/>
    <n v="0"/>
    <n v="0"/>
    <n v="0"/>
    <n v="0"/>
    <n v="0"/>
    <n v="2"/>
    <n v="0"/>
    <n v="0"/>
    <n v="2"/>
    <n v="0"/>
    <n v="1"/>
    <n v="1"/>
    <n v="0"/>
    <n v="0"/>
    <n v="1"/>
    <n v="1"/>
    <n v="0"/>
    <n v="0"/>
    <n v="0"/>
    <n v="2"/>
    <n v="0"/>
    <n v="2"/>
    <n v="1"/>
    <n v="0"/>
    <n v="0"/>
    <n v="1"/>
    <n v="1"/>
    <n v="3"/>
    <n v="0"/>
    <n v="0"/>
    <n v="0"/>
    <n v="0"/>
    <n v="0"/>
    <n v="0"/>
    <n v="1"/>
    <n v="0"/>
    <n v="0"/>
    <n v="0"/>
    <n v="0"/>
    <n v="0"/>
    <n v="1"/>
    <n v="0"/>
    <n v="0"/>
    <n v="2"/>
    <n v="0"/>
    <n v="0"/>
    <n v="0"/>
    <n v="0"/>
    <n v="2"/>
    <n v="0"/>
    <n v="0"/>
    <n v="0"/>
    <n v="0"/>
    <n v="0"/>
    <n v="1"/>
    <n v="1"/>
    <n v="0"/>
    <n v="1"/>
    <n v="1"/>
    <n v="0"/>
    <n v="0"/>
    <n v="0"/>
    <n v="0"/>
    <n v="1"/>
    <n v="0"/>
    <n v="0"/>
    <n v="0"/>
    <n v="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D4205-E6B7-484F-AE89-60A34A531D40}" name="TablaDinámica1" cacheId="15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B85" firstHeaderRow="1" firstDataRow="1" firstDataCol="2"/>
  <pivotFields count="94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ubtotalTop="0" showAll="0" defaultSubtotal="0">
      <items count="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2"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52"/>
        <item x="44"/>
        <item x="1"/>
        <item x="36"/>
        <item x="78"/>
        <item x="2"/>
        <item x="12"/>
        <item x="37"/>
        <item x="53"/>
        <item x="28"/>
        <item x="38"/>
        <item x="79"/>
        <item x="39"/>
        <item x="29"/>
        <item x="4"/>
        <item x="7"/>
        <item x="40"/>
        <item x="58"/>
        <item x="30"/>
        <item x="5"/>
        <item x="22"/>
        <item x="8"/>
        <item x="0"/>
        <item x="13"/>
        <item x="9"/>
        <item x="45"/>
        <item x="14"/>
        <item x="31"/>
        <item x="46"/>
        <item x="15"/>
        <item x="41"/>
        <item x="75"/>
        <item x="76"/>
        <item x="32"/>
        <item x="47"/>
        <item x="54"/>
        <item x="10"/>
        <item x="33"/>
        <item x="48"/>
        <item x="55"/>
        <item x="56"/>
        <item x="59"/>
        <item x="16"/>
        <item x="17"/>
        <item x="23"/>
        <item x="24"/>
        <item x="57"/>
        <item x="80"/>
        <item x="18"/>
        <item x="25"/>
        <item x="34"/>
        <item x="26"/>
        <item x="27"/>
        <item x="35"/>
        <item x="42"/>
        <item x="49"/>
        <item x="3"/>
        <item x="43"/>
        <item x="77"/>
        <item x="6"/>
        <item x="19"/>
        <item x="50"/>
        <item x="11"/>
        <item x="20"/>
        <item x="51"/>
        <item x="21"/>
        <item x="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7"/>
  </rowFields>
  <rowItems count="82">
    <i>
      <x/>
      <x v="37"/>
    </i>
    <i>
      <x v="1"/>
      <x v="17"/>
    </i>
    <i>
      <x v="2"/>
      <x v="20"/>
    </i>
    <i>
      <x v="3"/>
      <x v="71"/>
    </i>
    <i>
      <x v="4"/>
      <x v="29"/>
    </i>
    <i>
      <x v="5"/>
      <x v="34"/>
    </i>
    <i>
      <x v="6"/>
      <x v="74"/>
    </i>
    <i>
      <x v="7"/>
      <x v="30"/>
    </i>
    <i>
      <x v="8"/>
      <x v="36"/>
    </i>
    <i>
      <x v="9"/>
      <x v="39"/>
    </i>
    <i>
      <x v="10"/>
      <x v="51"/>
    </i>
    <i>
      <x v="11"/>
      <x v="77"/>
    </i>
    <i>
      <x v="12"/>
      <x v="21"/>
    </i>
    <i>
      <x v="13"/>
      <x v="38"/>
    </i>
    <i>
      <x v="14"/>
      <x v="41"/>
    </i>
    <i>
      <x v="15"/>
      <x v="44"/>
    </i>
    <i>
      <x v="16"/>
      <x v="57"/>
    </i>
    <i>
      <x v="17"/>
      <x v="58"/>
    </i>
    <i>
      <x v="18"/>
      <x v="63"/>
    </i>
    <i>
      <x v="19"/>
      <x v="75"/>
    </i>
    <i>
      <x v="20"/>
      <x v="78"/>
    </i>
    <i>
      <x v="21"/>
      <x v="80"/>
    </i>
    <i>
      <x v="22"/>
      <x v="35"/>
    </i>
    <i>
      <x v="23"/>
      <x v="59"/>
    </i>
    <i>
      <x v="24"/>
      <x v="60"/>
    </i>
    <i>
      <x v="25"/>
      <x v="64"/>
    </i>
    <i>
      <x v="26"/>
      <x v="66"/>
    </i>
    <i>
      <x v="27"/>
      <x v="67"/>
    </i>
    <i>
      <x v="28"/>
      <x v="24"/>
    </i>
    <i>
      <x v="29"/>
      <x v="28"/>
    </i>
    <i>
      <x v="30"/>
      <x v="33"/>
    </i>
    <i>
      <x v="31"/>
      <x v="42"/>
    </i>
    <i>
      <x v="32"/>
      <x v="48"/>
    </i>
    <i>
      <x v="33"/>
      <x v="52"/>
    </i>
    <i>
      <x v="34"/>
      <x v="65"/>
    </i>
    <i>
      <x v="35"/>
      <x v="68"/>
    </i>
    <i>
      <x v="36"/>
      <x v="18"/>
    </i>
    <i>
      <x v="37"/>
      <x v="22"/>
    </i>
    <i>
      <x v="38"/>
      <x v="25"/>
    </i>
    <i>
      <x v="39"/>
      <x v="27"/>
    </i>
    <i>
      <x v="40"/>
      <x v="31"/>
    </i>
    <i>
      <x v="41"/>
      <x v="45"/>
    </i>
    <i>
      <x v="42"/>
      <x v="69"/>
    </i>
    <i>
      <x v="43"/>
      <x v="72"/>
    </i>
    <i>
      <x v="44"/>
      <x v="16"/>
    </i>
    <i>
      <x v="45"/>
      <x v="40"/>
    </i>
    <i>
      <x v="46"/>
      <x v="43"/>
    </i>
    <i>
      <x v="47"/>
      <x v="49"/>
    </i>
    <i>
      <x v="48"/>
      <x v="53"/>
    </i>
    <i>
      <x v="49"/>
      <x v="70"/>
    </i>
    <i>
      <x v="50"/>
      <x v="76"/>
    </i>
    <i>
      <x v="51"/>
      <x v="79"/>
    </i>
    <i>
      <x v="52"/>
      <x v="15"/>
    </i>
    <i>
      <x v="53"/>
      <x v="23"/>
    </i>
    <i>
      <x v="54"/>
      <x v="50"/>
    </i>
    <i>
      <x v="55"/>
      <x v="54"/>
    </i>
    <i>
      <x v="56"/>
      <x v="55"/>
    </i>
    <i>
      <x v="57"/>
      <x v="61"/>
    </i>
    <i>
      <x v="58"/>
      <x v="32"/>
    </i>
    <i>
      <x v="59"/>
      <x v="56"/>
    </i>
    <i>
      <x v="60"/>
      <x/>
    </i>
    <i>
      <x v="61"/>
      <x v="1"/>
    </i>
    <i>
      <x v="62"/>
      <x v="2"/>
    </i>
    <i>
      <x v="63"/>
      <x v="3"/>
    </i>
    <i>
      <x v="64"/>
      <x v="4"/>
    </i>
    <i>
      <x v="65"/>
      <x v="5"/>
    </i>
    <i>
      <x v="66"/>
      <x v="6"/>
    </i>
    <i>
      <x v="67"/>
      <x v="7"/>
    </i>
    <i>
      <x v="68"/>
      <x v="8"/>
    </i>
    <i>
      <x v="69"/>
      <x v="9"/>
    </i>
    <i>
      <x v="70"/>
      <x v="10"/>
    </i>
    <i>
      <x v="71"/>
      <x v="11"/>
    </i>
    <i>
      <x v="72"/>
      <x v="12"/>
    </i>
    <i>
      <x v="73"/>
      <x v="13"/>
    </i>
    <i>
      <x v="74"/>
      <x v="14"/>
    </i>
    <i>
      <x v="75"/>
      <x v="46"/>
    </i>
    <i>
      <x v="76"/>
      <x v="47"/>
    </i>
    <i>
      <x v="77"/>
      <x v="73"/>
    </i>
    <i>
      <x v="78"/>
      <x v="19"/>
    </i>
    <i>
      <x v="79"/>
      <x v="26"/>
    </i>
    <i>
      <x v="80"/>
      <x v="62"/>
    </i>
    <i>
      <x v="81"/>
      <x v="8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E5A3D-8C72-4C9B-A99A-FDBDE7702833}" name="TablaDinámica1" cacheId="4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G8" firstHeaderRow="0" firstDataRow="1" firstDataCol="1"/>
  <pivotFields count="63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8">
        <item x="1"/>
        <item m="1" x="5"/>
        <item x="2"/>
        <item m="1" x="10"/>
        <item m="1" x="8"/>
        <item x="3"/>
        <item m="1" x="6"/>
        <item m="1" x="7"/>
        <item m="1" x="14"/>
        <item m="1" x="13"/>
        <item m="1" x="16"/>
        <item m="1" x="9"/>
        <item m="1" x="11"/>
        <item m="1" x="15"/>
        <item x="0"/>
        <item x="4"/>
        <item m="1" x="12"/>
        <item m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2"/>
    </i>
    <i>
      <x v="5"/>
    </i>
    <i>
      <x v="14"/>
    </i>
    <i>
      <x v="15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a de sept-13" fld="21" baseField="0" baseItem="0"/>
    <dataField name="Suma de oct-13" fld="20" baseField="0" baseItem="0"/>
    <dataField name="Suma de mar-13" fld="17" baseField="0" baseItem="0"/>
    <dataField name="Suma de jul-13" fld="15" baseField="0" baseItem="0"/>
    <dataField name="Suma de ago-13" fld="11" baseField="0" baseItem="0"/>
    <dataField name="Suma de ene-13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5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AD89A85-3878-4CE2-BF9D-CAC0AF32D78E}" name="Region23" displayName="Region23" ref="A1:C18" totalsRowShown="0" headerRowDxfId="67">
  <autoFilter ref="A1:C18" xr:uid="{9AD89A85-3878-4CE2-BF9D-CAC0AF32D78E}"/>
  <sortState xmlns:xlrd2="http://schemas.microsoft.com/office/spreadsheetml/2017/richdata2" ref="A2:B15">
    <sortCondition ref="A5:A18"/>
  </sortState>
  <tableColumns count="3">
    <tableColumn id="1" xr3:uid="{FA1BC744-4BF3-498E-8F65-1BB9D7E6BD04}" name="Código_Región" dataDxfId="66"/>
    <tableColumn id="2" xr3:uid="{5ED27DE5-67BC-44CA-A77A-5C2FF37D4BDA}" name="Región"/>
    <tableColumn id="3" xr3:uid="{A6786D2D-C302-4A14-8AD8-1B90DD31F6BB}" name="Aux 1" dataDxfId="65">
      <calculatedColumnFormula>+VLOOKUP(Region23[[#This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08CFA8-435F-476D-AE3F-9FED2BC7CD37}" name="Tamaño7" displayName="Tamaño7" ref="A1:B83" totalsRowShown="0" headerRowDxfId="64">
  <autoFilter ref="A1:B83" xr:uid="{B508CFA8-435F-476D-AE3F-9FED2BC7CD37}"/>
  <sortState xmlns:xlrd2="http://schemas.microsoft.com/office/spreadsheetml/2017/richdata2" ref="A2:B32">
    <sortCondition ref="A5:A35"/>
  </sortState>
  <tableColumns count="2">
    <tableColumn id="1" xr3:uid="{65435A7B-4990-42B9-B293-0D273560CC8D}" name="Id_Juzgado_Garantía" dataDxfId="63"/>
    <tableColumn id="2" xr3:uid="{44366FC7-57AE-4B5E-ADE9-C9A779E36D88}" name="Juzgado de Garantía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347" totalsRowShown="0" headerRowDxfId="62">
  <autoFilter ref="F2:H347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od_comuna" dataDxfId="61"/>
    <tableColumn id="2" xr3:uid="{D7247E34-E8BD-4BB5-90B3-F851BF420661}" name="Comuna"/>
    <tableColumn id="3" xr3:uid="{BB9A7BC0-B719-44A7-AAB8-0062F068C7C9}" name="Aux 2" dataDxfId="60">
      <calculatedColumnFormula>+VLOOKUP(Comuna[[#This Row],[Cod_comuna]],Codigos_comunas[],3,0)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7" totalsRowShown="0" headerRowDxfId="59">
  <autoFilter ref="K2:L7" xr:uid="{443FAC90-EE1F-4131-A0A4-5A30E75C04A3}"/>
  <tableColumns count="2">
    <tableColumn id="1" xr3:uid="{4876B7B9-7BFB-4D8D-A4E1-7DDEC9563EBC}" name="id_producto" dataDxfId="58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57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56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55">
  <autoFilter ref="W2:Y13" xr:uid="{2CE39735-33FF-4D4E-A398-F080BD322D0B}"/>
  <tableColumns count="3">
    <tableColumn id="1" xr3:uid="{26DCF823-F3D3-423C-A759-4CF6F9FB57F5}" name="Mercado ID" dataDxfId="54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84" totalsRowShown="0" headerRowDxfId="53">
  <autoFilter ref="S2:T84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Juzgado_Garantía" dataDxfId="52"/>
    <tableColumn id="2" xr3:uid="{DB9A0F73-A215-40D4-849F-54C74A0ED8DF}" name="Juzgado de Garantía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51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50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9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48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47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46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5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4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43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_Región" dataDxfId="42"/>
    <tableColumn id="2" xr3:uid="{A9F2AA81-D299-422C-9CB0-25F9CB7CBE22}" name="Región"/>
    <tableColumn id="3" xr3:uid="{A9FFE74F-7C1A-41D9-BF42-0F1585D68482}" name="Aux 1" dataDxfId="41">
      <calculatedColumnFormula>+VLOOKUP(Region[[#This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40" tableBorderDxfId="39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38" tableBorderDxfId="37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36" tableBorderDxfId="35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9" tableType="queryTable" totalsRowShown="0">
  <autoFilter ref="A10:F129" xr:uid="{AD83A802-102F-4263-B5A7-E7C40FAEEAC5}"/>
  <sortState xmlns:xlrd2="http://schemas.microsoft.com/office/spreadsheetml/2017/richdata2" ref="A11:F129">
    <sortCondition ref="B10:B12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91" tableType="queryTable" totalsRowShown="0">
  <autoFilter ref="A11:H1791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1" tableType="queryTable" totalsRowShown="0">
  <autoFilter ref="B10:I3171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9" tableType="queryTable" totalsRowShown="0">
  <autoFilter ref="A10:F89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O279" tableType="queryTable" totalsRowShown="0">
  <autoFilter ref="A12:O279" xr:uid="{DE29BC83-CD29-4327-9FC4-A77B17E0C74E}">
    <filterColumn colId="3">
      <filters>
        <filter val="Violencia"/>
      </filters>
    </filterColumn>
    <filterColumn colId="5">
      <filters>
        <filter val="Delitos Cometidos por Empleados y Funcionarios Públicos"/>
      </filters>
    </filterColumn>
  </autoFilter>
  <tableColumns count="15">
    <tableColumn id="1" xr3:uid="{1DA36940-51DB-456C-A120-50B5302A0098}" uniqueName="1" name="Id_industria" queryTableFieldId="1"/>
    <tableColumn id="2" xr3:uid="{936990BF-92F0-43B0-9D29-9704F291C87E}" uniqueName="2" name="Industria" queryTableFieldId="2" dataDxfId="11"/>
    <tableColumn id="3" xr3:uid="{AB314A36-2E4D-4D08-927C-60F217AB003C}" uniqueName="3" name="Id_sector" queryTableFieldId="3"/>
    <tableColumn id="4" xr3:uid="{67547EC7-6434-42E3-8A61-176E47B1CE5B}" uniqueName="4" name="Sector" queryTableFieldId="4" dataDxfId="10"/>
    <tableColumn id="5" xr3:uid="{1462F023-38AB-4340-BD9F-16058BFF6A02}" uniqueName="5" name="Id_producto" queryTableFieldId="5"/>
    <tableColumn id="6" xr3:uid="{EE9810DD-D554-429B-B13D-64C30AAA3BD2}" uniqueName="6" name="Producto" queryTableFieldId="6" dataDxfId="9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8"/>
    <tableColumn id="10" xr3:uid="{6315F050-DF7A-4A62-8D20-0A681D06FF63}" uniqueName="10" name="Descripcion" queryTableFieldId="10" dataDxfId="7"/>
    <tableColumn id="11" xr3:uid="{A9ADA349-0DAC-4FFC-A1B6-2FD40DB0218E}" uniqueName="11" name="Auxiliar" queryTableFieldId="11" dataDxfId="6"/>
    <tableColumn id="12" xr3:uid="{3C35DC8D-D9F0-4574-900E-4A7FF050A206}" uniqueName="12" name="Carpeta GITHUB" queryTableFieldId="12" dataDxfId="5"/>
    <tableColumn id="13" xr3:uid="{2AE60936-6FA8-452F-B5A8-C34B4314B9B0}" uniqueName="13" name="Codigo" queryTableFieldId="13" dataDxfId="4"/>
    <tableColumn id="14" xr3:uid="{108203D4-82E0-4735-AD3E-D9EBAF5CBF16}" uniqueName="14" name="Columna1" queryTableFieldId="14" dataDxfId="3">
      <calculatedColumnFormula>+Categorias__2[[#This Row],[Id_producto]]</calculatedColumnFormula>
    </tableColumn>
    <tableColumn id="15" xr3:uid="{C71E6A7D-1F72-4611-B744-4E18808516AF}" uniqueName="15" name="Columna2" queryTableFieldId="15" dataDxfId="2">
      <calculatedColumnFormula>+Categorias__2[[#This Row],[Id_categoría]]</calculatedColumnFormula>
    </tableColumn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nalytics.zoho.com/open-view/239539400000707670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6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7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58"/>
  <sheetViews>
    <sheetView showGridLines="0" zoomScale="90" zoomScaleNormal="90" workbookViewId="0">
      <pane xSplit="6" ySplit="3" topLeftCell="G20" activePane="bottomRight" state="frozen"/>
      <selection pane="topRight" activeCell="G1" sqref="G1"/>
      <selection pane="bottomLeft" activeCell="A4" sqref="A4"/>
      <selection pane="bottomRight" activeCell="B25" sqref="B25"/>
    </sheetView>
  </sheetViews>
  <sheetFormatPr baseColWidth="10" defaultColWidth="11.44140625" defaultRowHeight="14.4" x14ac:dyDescent="0.3"/>
  <cols>
    <col min="1" max="1" width="43.6640625" style="28" customWidth="1"/>
    <col min="2" max="2" width="14.6640625" style="28" customWidth="1"/>
    <col min="3" max="3" width="5.5546875" style="28" bestFit="1" customWidth="1"/>
    <col min="4" max="4" width="9.33203125" style="28" customWidth="1"/>
    <col min="5" max="5" width="9.88671875" style="28" customWidth="1"/>
    <col min="6" max="6" width="25.88671875" style="28" bestFit="1" customWidth="1"/>
    <col min="7" max="7" width="24.77734375" style="28" customWidth="1"/>
    <col min="8" max="8" width="9.109375" style="28" bestFit="1" customWidth="1"/>
    <col min="9" max="9" width="10.109375" style="28" bestFit="1" customWidth="1"/>
    <col min="10" max="10" width="21.6640625" style="24" customWidth="1"/>
    <col min="11" max="11" width="20.5546875" style="24" customWidth="1"/>
    <col min="12" max="12" width="26.109375" style="24" customWidth="1"/>
    <col min="13" max="13" width="45.21875" style="28" customWidth="1"/>
    <col min="14" max="14" width="15.6640625" style="28" customWidth="1"/>
    <col min="15" max="15" width="12.77734375" style="28" bestFit="1" customWidth="1"/>
    <col min="16" max="16" width="12.44140625" style="28" customWidth="1"/>
    <col min="17" max="17" width="14.109375" style="28" customWidth="1"/>
    <col min="18" max="18" width="9.33203125" style="28" customWidth="1"/>
    <col min="19" max="19" width="30.5546875" style="28" customWidth="1"/>
    <col min="20" max="20" width="27.6640625" style="28" customWidth="1"/>
    <col min="21" max="21" width="19.5546875" style="28" customWidth="1"/>
    <col min="22" max="22" width="30.33203125" style="28" customWidth="1"/>
    <col min="23" max="23" width="16.109375" style="28" customWidth="1"/>
    <col min="24" max="24" width="7.44140625" style="28" bestFit="1" customWidth="1"/>
    <col min="25" max="25" width="11.44140625" style="28"/>
    <col min="26" max="26" width="52.77734375" style="28" customWidth="1"/>
    <col min="27" max="27" width="10.5546875" style="28" customWidth="1"/>
    <col min="28" max="28" width="6.33203125" style="28" bestFit="1" customWidth="1"/>
    <col min="29" max="29" width="11" style="28" customWidth="1"/>
    <col min="30" max="31" width="7.21875" style="28" bestFit="1" customWidth="1"/>
    <col min="32" max="32" width="7.88671875" style="28" customWidth="1"/>
    <col min="33" max="33" width="10.109375" style="28" customWidth="1"/>
    <col min="34" max="34" width="8.21875" style="28" customWidth="1"/>
    <col min="35" max="35" width="10.109375" style="28" customWidth="1"/>
    <col min="36" max="36" width="8.6640625" style="28" customWidth="1"/>
    <col min="37" max="37" width="8.109375" style="28" customWidth="1"/>
    <col min="38" max="38" width="23.33203125" style="28" customWidth="1"/>
    <col min="39" max="39" width="9.33203125" style="28" customWidth="1"/>
    <col min="40" max="40" width="10.21875" style="28" customWidth="1"/>
    <col min="41" max="41" width="9.44140625" style="28" customWidth="1"/>
    <col min="42" max="42" width="9.109375" style="28" customWidth="1"/>
    <col min="43" max="43" width="8.33203125" style="28" customWidth="1"/>
    <col min="44" max="16384" width="11.44140625" style="28"/>
  </cols>
  <sheetData>
    <row r="1" spans="1:43" x14ac:dyDescent="0.3">
      <c r="C1" s="18">
        <f>SUM(C4:C30)</f>
        <v>410</v>
      </c>
      <c r="G1" s="72"/>
      <c r="Q1" s="28">
        <v>270101001</v>
      </c>
    </row>
    <row r="2" spans="1:43" x14ac:dyDescent="0.3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27" customHeight="1" x14ac:dyDescent="0.3">
      <c r="A3" s="59" t="s">
        <v>7586</v>
      </c>
      <c r="B3" s="50" t="s">
        <v>7587</v>
      </c>
      <c r="C3" s="52" t="s">
        <v>10288</v>
      </c>
      <c r="D3" s="70" t="s">
        <v>28</v>
      </c>
      <c r="E3" s="52" t="s">
        <v>10526</v>
      </c>
      <c r="F3" s="51" t="s">
        <v>7560</v>
      </c>
      <c r="G3" s="51" t="s">
        <v>7561</v>
      </c>
      <c r="H3" s="52" t="s">
        <v>7581</v>
      </c>
      <c r="I3" s="51" t="s">
        <v>7582</v>
      </c>
      <c r="J3" s="71" t="s">
        <v>10289</v>
      </c>
      <c r="K3" s="32" t="s">
        <v>7606</v>
      </c>
      <c r="L3" s="32" t="s">
        <v>7607</v>
      </c>
      <c r="M3" s="29" t="s">
        <v>7326</v>
      </c>
      <c r="N3" s="30" t="s">
        <v>7321</v>
      </c>
      <c r="O3" s="30" t="s">
        <v>7322</v>
      </c>
      <c r="P3" s="30" t="s">
        <v>7320</v>
      </c>
      <c r="Q3" s="30" t="s">
        <v>7333</v>
      </c>
      <c r="R3" s="54" t="s">
        <v>7350</v>
      </c>
      <c r="S3" s="29" t="s">
        <v>7324</v>
      </c>
      <c r="T3" s="58" t="s">
        <v>7325</v>
      </c>
      <c r="U3" s="58" t="s">
        <v>7327</v>
      </c>
      <c r="V3" s="58" t="s">
        <v>7328</v>
      </c>
      <c r="W3" s="58" t="s">
        <v>7329</v>
      </c>
      <c r="X3" s="55" t="s">
        <v>10295</v>
      </c>
      <c r="Y3" s="55" t="s">
        <v>7330</v>
      </c>
      <c r="Z3" s="60" t="s">
        <v>7331</v>
      </c>
      <c r="AA3" s="54" t="s">
        <v>7332</v>
      </c>
      <c r="AB3" s="54" t="s">
        <v>10291</v>
      </c>
      <c r="AC3" s="54" t="s">
        <v>10290</v>
      </c>
      <c r="AD3" s="54" t="s">
        <v>10292</v>
      </c>
      <c r="AE3" s="54" t="s">
        <v>10293</v>
      </c>
      <c r="AF3" s="54" t="s">
        <v>10294</v>
      </c>
      <c r="AG3" s="56" t="s">
        <v>7334</v>
      </c>
      <c r="AH3" s="56" t="s">
        <v>7335</v>
      </c>
      <c r="AI3" s="56" t="s">
        <v>7336</v>
      </c>
      <c r="AJ3" s="56" t="s">
        <v>7337</v>
      </c>
      <c r="AK3" s="56" t="s">
        <v>7338</v>
      </c>
      <c r="AL3" s="55" t="s">
        <v>7339</v>
      </c>
      <c r="AM3" s="55" t="s">
        <v>7340</v>
      </c>
      <c r="AN3" s="55" t="s">
        <v>7341</v>
      </c>
      <c r="AO3" s="29" t="s">
        <v>7342</v>
      </c>
      <c r="AP3" s="57" t="s">
        <v>7343</v>
      </c>
      <c r="AQ3" s="57" t="s">
        <v>7344</v>
      </c>
    </row>
    <row r="4" spans="1:43" ht="41.4" x14ac:dyDescent="0.3">
      <c r="A4" s="84" t="str">
        <f>+D4&amp;"|FILT:"&amp;E4&amp;"| MUES:"&amp;G4&amp;"|"&amp;F4&amp;"|"&amp;O4&amp;"|"&amp;H4</f>
        <v>GR 01|FILT:Región| MUES:Tipo de Delito|Sentencias Dictadas por Delitos Contra la Mujer|Periodo 2013-2019|</v>
      </c>
      <c r="B4" s="77" t="str">
        <f>"LINK"&amp;Estructura!$B$1</f>
        <v>LINK13</v>
      </c>
      <c r="C4" s="47">
        <v>16</v>
      </c>
      <c r="D4" s="48" t="s">
        <v>10278</v>
      </c>
      <c r="E4" s="78" t="s">
        <v>516</v>
      </c>
      <c r="F4" s="49" t="s">
        <v>14070</v>
      </c>
      <c r="G4" s="49" t="s">
        <v>10641</v>
      </c>
      <c r="H4" s="49"/>
      <c r="I4" s="46"/>
      <c r="J4" s="42" t="s">
        <v>7580</v>
      </c>
      <c r="K4" s="53"/>
      <c r="L4" s="53"/>
      <c r="M4" s="85" t="str">
        <f>F4&amp;" por "&amp;G4&amp;" en la "&amp;E4&amp;K14&amp;" "&amp;J4&amp;" durante el "&amp;O4</f>
        <v>Sentencias Dictadas por Delitos Contra la Mujer por Tipo de Delito en la Región Metropolitana durante el Periodo 2013-2019</v>
      </c>
      <c r="N4" s="38" t="str">
        <f>+J4</f>
        <v>Metropolitana</v>
      </c>
      <c r="O4" s="22" t="s">
        <v>10642</v>
      </c>
      <c r="P4" s="22" t="s">
        <v>14035</v>
      </c>
      <c r="Q4" s="31">
        <f>+IF($E4="PRODUCTO",VLOOKUP(J4,Categorias__2[[Producto]:[Columna1]],9,0)&amp;"000",IF($E4="CATEGORÍA",VLOOKUP(J4,Categorias__2[[Categoría]:[Columna2]],7,0),$Q$1))</f>
        <v>270101001</v>
      </c>
      <c r="R4" s="22" t="s">
        <v>10273</v>
      </c>
      <c r="S4" s="38" t="str">
        <f>+F4&amp;" | Filtra: "&amp;E4&amp;"| Muestra:"&amp;G4&amp;"| en la "&amp;E4&amp;" de "&amp;J4&amp;"|"&amp;O4</f>
        <v>Sentencias Dictadas por Delitos Contra la Mujer | Filtra: Región| Muestra:Tipo de Delito| en la Región de Metropolitana|Periodo 2013-2019</v>
      </c>
      <c r="T4" s="67" t="str">
        <f>+S4</f>
        <v>Sentencias Dictadas por Delitos Contra la Mujer | Filtra: Región| Muestra:Tipo de Delito| en la Región de Metropolitana|Periodo 2013-2019</v>
      </c>
      <c r="U4" s="69" t="str">
        <f>+E4&amp;": "&amp;J4</f>
        <v>Región: Metropolitana</v>
      </c>
      <c r="V4" s="38" t="s">
        <v>10556</v>
      </c>
      <c r="W4" s="23" t="str">
        <f t="shared" ref="W4:W5" si="0">HYPERLINK(B4,B4)</f>
        <v>LINK13</v>
      </c>
      <c r="X4" s="62" t="s">
        <v>115</v>
      </c>
      <c r="Y4" s="22" t="s">
        <v>10274</v>
      </c>
      <c r="Z4" s="86" t="str">
        <f>+"El gráfico muestra la frecuencia de "&amp;F4&amp;" desagregada por "&amp;G4&amp;" en la región "&amp;J4&amp;", de acuerdo a los datos publicados por el "&amp;AL4&amp;" de Chile para el "&amp;O4</f>
        <v>El gráfico muestra la frecuencia de Sentencias Dictadas por Delitos Contra la Mujer desagregada por Tipo de Delito en la región Metropolitana, de acuerdo a los datos publicados por el Poder Judicial de Chile para el Periodo 2013-2019</v>
      </c>
      <c r="AA4" s="63">
        <v>44363</v>
      </c>
      <c r="AB4" s="62" t="s">
        <v>7345</v>
      </c>
      <c r="AC4" s="62" t="s">
        <v>7371</v>
      </c>
      <c r="AD4" s="61" t="s">
        <v>24</v>
      </c>
      <c r="AE4" s="61" t="s">
        <v>24</v>
      </c>
      <c r="AF4" s="61" t="s">
        <v>24</v>
      </c>
      <c r="AG4" s="65">
        <f>+VLOOKUP($P4,Parametros[[nombre]:[Columna1]],5,0)</f>
        <v>118</v>
      </c>
      <c r="AH4" s="65">
        <v>1</v>
      </c>
      <c r="AI4" s="65">
        <f>+VLOOKUP($N4,Territorio[[nombre]:[Columna1]],7,0)</f>
        <v>251</v>
      </c>
      <c r="AJ4" s="65">
        <f>+VLOOKUP(O4,Temporalidad[[nombre]:[Columna1]],7,0)</f>
        <v>1779</v>
      </c>
      <c r="AK4" s="65">
        <f>+VLOOKUP(LEFT($D4,2),Tipo_Gráfico[[id2]:[Tipo Gráfico]],3,0)</f>
        <v>1</v>
      </c>
      <c r="AL4" s="38" t="s">
        <v>14038</v>
      </c>
      <c r="AM4" s="61" t="s">
        <v>24</v>
      </c>
      <c r="AN4" s="61" t="s">
        <v>24</v>
      </c>
      <c r="AO4" s="61" t="s">
        <v>24</v>
      </c>
      <c r="AP4" s="66">
        <f>VLOOKUP($AC4,Responsables[],3,0)</f>
        <v>10</v>
      </c>
      <c r="AQ4" s="66">
        <f>VLOOKUP($R4,unidad_medida[[#All],[nombre]:[Columna1]],5,0)</f>
        <v>73</v>
      </c>
    </row>
    <row r="5" spans="1:43" ht="41.4" x14ac:dyDescent="0.3">
      <c r="A5" s="84" t="str">
        <f t="shared" ref="A5:A8" si="1">+D5&amp;"|FILT:"&amp;E5&amp;"| MUES:"&amp;G5&amp;"|"&amp;F5&amp;"|"&amp;O5&amp;"|"&amp;H5</f>
        <v>GR 02|FILT:Región| MUES:Juzgado de Garantía|Sentencias Dictadas por Delitos Contra la Mujer|Periodo 2013-2019|</v>
      </c>
      <c r="B5" s="77" t="str">
        <f>"LINK"&amp;Estructura!$B$1</f>
        <v>LINK13</v>
      </c>
      <c r="C5" s="40">
        <v>16</v>
      </c>
      <c r="D5" s="45" t="s">
        <v>10279</v>
      </c>
      <c r="E5" s="79" t="s">
        <v>516</v>
      </c>
      <c r="F5" s="49" t="s">
        <v>14070</v>
      </c>
      <c r="G5" s="49" t="s">
        <v>10552</v>
      </c>
      <c r="H5" s="41"/>
      <c r="I5" s="39"/>
      <c r="J5" s="42" t="s">
        <v>7580</v>
      </c>
      <c r="K5" s="53"/>
      <c r="L5" s="53"/>
      <c r="M5" s="85" t="str">
        <f>F5&amp;" por "&amp;G5&amp;" en la "&amp;E5&amp;K15&amp;" "&amp;J5&amp;" durante el "&amp;O5</f>
        <v>Sentencias Dictadas por Delitos Contra la Mujer por Juzgado de Garantía en la Región Metropolitana durante el Periodo 2013-2019</v>
      </c>
      <c r="N5" s="38" t="str">
        <f t="shared" ref="N5:N6" si="2">+J5</f>
        <v>Metropolitana</v>
      </c>
      <c r="O5" s="22" t="s">
        <v>10642</v>
      </c>
      <c r="P5" s="22" t="s">
        <v>14035</v>
      </c>
      <c r="Q5" s="31">
        <f>+IF($E5="PRODUCTO",VLOOKUP(J5,Categorias__2[[Producto]:[Columna1]],9,0)&amp;"000",IF($E5="CATEGORÍA",VLOOKUP(J5,Categorias__2[[Categoría]:[Columna2]],7,0),$Q$1))</f>
        <v>270101001</v>
      </c>
      <c r="R5" s="22" t="str">
        <f>+R4</f>
        <v>casos</v>
      </c>
      <c r="S5" s="38" t="str">
        <f t="shared" ref="S5:S18" si="3">+F5&amp;" | Filtra: "&amp;E5&amp;"| Muestra:"&amp;G5&amp;"| en la "&amp;E5&amp;" de "&amp;J5&amp;"|"&amp;O5</f>
        <v>Sentencias Dictadas por Delitos Contra la Mujer | Filtra: Región| Muestra:Juzgado de Garantía| en la Región de Metropolitana|Periodo 2013-2019</v>
      </c>
      <c r="T5" s="67" t="str">
        <f t="shared" ref="T5" si="4">+S5</f>
        <v>Sentencias Dictadas por Delitos Contra la Mujer | Filtra: Región| Muestra:Juzgado de Garantía| en la Región de Metropolitana|Periodo 2013-2019</v>
      </c>
      <c r="U5" s="68" t="str">
        <f t="shared" ref="U5" si="5">+E5&amp;": "&amp;J5</f>
        <v>Región: Metropolitana</v>
      </c>
      <c r="V5" s="38" t="s">
        <v>10536</v>
      </c>
      <c r="W5" s="23" t="str">
        <f t="shared" si="0"/>
        <v>LINK13</v>
      </c>
      <c r="X5" s="61" t="str">
        <f>+X4</f>
        <v>CHL</v>
      </c>
      <c r="Y5" s="22" t="s">
        <v>10274</v>
      </c>
      <c r="Z5" s="86" t="str">
        <f t="shared" ref="Z5:Z6" si="6">+"El gráfico muestra la frecuencia de "&amp;F5&amp;" desagregada por "&amp;G5&amp;" en la región "&amp;J5&amp;", de acuerdo a los datos publicados por el "&amp;AL5&amp;" de Chile para el "&amp;O5</f>
        <v>El gráfico muestra la frecuencia de Sentencias Dictadas por Delitos Contra la Mujer desagregada por Juzgado de Garantía en la región Metropolitana, de acuerdo a los datos publicados por el Poder Judicial de Chile para el Periodo 2013-2019</v>
      </c>
      <c r="AA5" s="64">
        <f t="shared" ref="AA5:AF5" si="7">+AA4</f>
        <v>44363</v>
      </c>
      <c r="AB5" s="61" t="str">
        <f t="shared" si="7"/>
        <v>Español</v>
      </c>
      <c r="AC5" s="61" t="str">
        <f t="shared" si="7"/>
        <v>Patricio</v>
      </c>
      <c r="AD5" s="61" t="str">
        <f t="shared" si="7"/>
        <v>No Aplica</v>
      </c>
      <c r="AE5" s="61" t="str">
        <f t="shared" si="7"/>
        <v>No Aplica</v>
      </c>
      <c r="AF5" s="61" t="str">
        <f t="shared" si="7"/>
        <v>No Aplica</v>
      </c>
      <c r="AG5" s="65">
        <f>+VLOOKUP($P5,Parametros[[nombre]:[Columna1]],5,0)</f>
        <v>118</v>
      </c>
      <c r="AH5" s="65">
        <f>AH4</f>
        <v>1</v>
      </c>
      <c r="AI5" s="65">
        <f>+VLOOKUP($N5,Territorio[[nombre]:[Columna1]],7,0)</f>
        <v>251</v>
      </c>
      <c r="AJ5" s="65">
        <f>+VLOOKUP(O5,Temporalidad[[nombre]:[Columna1]],7,0)</f>
        <v>1779</v>
      </c>
      <c r="AK5" s="65">
        <f>+VLOOKUP(LEFT($D5,2),Tipo_Gráfico[[id2]:[Tipo Gráfico]],3,0)</f>
        <v>1</v>
      </c>
      <c r="AL5" s="38" t="s">
        <v>14038</v>
      </c>
      <c r="AM5" s="61" t="str">
        <f>+AM4</f>
        <v>No Aplica</v>
      </c>
      <c r="AN5" s="61" t="str">
        <f>+AN4</f>
        <v>No Aplica</v>
      </c>
      <c r="AO5" s="61" t="str">
        <f>+AO4</f>
        <v>No Aplica</v>
      </c>
      <c r="AP5" s="66">
        <f>VLOOKUP($AC5,Responsables[],3,0)</f>
        <v>10</v>
      </c>
      <c r="AQ5" s="66">
        <f>VLOOKUP($R5,unidad_medida[[#All],[nombre]:[Columna1]],5,0)</f>
        <v>73</v>
      </c>
    </row>
    <row r="6" spans="1:43" ht="40.799999999999997" x14ac:dyDescent="0.3">
      <c r="A6" s="84" t="str">
        <f t="shared" si="1"/>
        <v>GR 03|FILT:Región| MUES:Delito|Sentencias Dictadas por Delitos Contra la Mujer|Periodo 2013-2019|</v>
      </c>
      <c r="B6" s="77" t="str">
        <f>"LINK"&amp;Estructura!$B$1</f>
        <v>LINK13</v>
      </c>
      <c r="C6" s="40">
        <v>16</v>
      </c>
      <c r="D6" s="48" t="s">
        <v>10280</v>
      </c>
      <c r="E6" s="78" t="s">
        <v>516</v>
      </c>
      <c r="F6" s="49" t="s">
        <v>14070</v>
      </c>
      <c r="G6" s="49" t="s">
        <v>14039</v>
      </c>
      <c r="H6" s="49"/>
      <c r="I6" s="39"/>
      <c r="J6" s="42" t="s">
        <v>7580</v>
      </c>
      <c r="K6" s="53"/>
      <c r="L6" s="53"/>
      <c r="M6" s="85" t="str">
        <f>F6&amp;" por "&amp;G6&amp;" en la "&amp;E6&amp;K16&amp;" "&amp;J6&amp;" durante el "&amp;O6</f>
        <v>Sentencias Dictadas por Delitos Contra la Mujer por Delito en la Región Metropolitana durante el Periodo 2013-2019</v>
      </c>
      <c r="N6" s="38" t="str">
        <f t="shared" si="2"/>
        <v>Metropolitana</v>
      </c>
      <c r="O6" s="22" t="s">
        <v>10642</v>
      </c>
      <c r="P6" s="22" t="s">
        <v>14035</v>
      </c>
      <c r="Q6" s="31">
        <f>+IF($E6="PRODUCTO",VLOOKUP(J6,Categorias__2[[Producto]:[Columna1]],9,0)&amp;"000",IF($E6="CATEGORÍA",VLOOKUP(J6,Categorias__2[[Categoría]:[Columna2]],7,0),$Q$1))</f>
        <v>270101001</v>
      </c>
      <c r="R6" s="22" t="str">
        <f t="shared" ref="R6:R20" si="8">+R5</f>
        <v>casos</v>
      </c>
      <c r="S6" s="38" t="str">
        <f t="shared" si="3"/>
        <v>Sentencias Dictadas por Delitos Contra la Mujer | Filtra: Región| Muestra:Delito| en la Región de Metropolitana|Periodo 2013-2019</v>
      </c>
      <c r="T6" s="67" t="str">
        <f t="shared" ref="T6:T8" si="9">+S6</f>
        <v>Sentencias Dictadas por Delitos Contra la Mujer | Filtra: Región| Muestra:Delito| en la Región de Metropolitana|Periodo 2013-2019</v>
      </c>
      <c r="U6" s="68" t="str">
        <f t="shared" ref="U6:U13" si="10">+E6&amp;": "&amp;J6</f>
        <v>Región: Metropolitana</v>
      </c>
      <c r="V6" s="38" t="s">
        <v>10537</v>
      </c>
      <c r="W6" s="23" t="str">
        <f t="shared" ref="W6:W10" si="11">HYPERLINK(B6,B6)</f>
        <v>LINK13</v>
      </c>
      <c r="X6" s="61" t="str">
        <f t="shared" ref="X6:X20" si="12">+X5</f>
        <v>CHL</v>
      </c>
      <c r="Y6" s="22" t="s">
        <v>10274</v>
      </c>
      <c r="Z6" s="86" t="str">
        <f t="shared" si="6"/>
        <v>El gráfico muestra la frecuencia de Sentencias Dictadas por Delitos Contra la Mujer desagregada por Delito en la región Metropolitana, de acuerdo a los datos publicados por el Poder Judicial de Chile para el Periodo 2013-2019</v>
      </c>
      <c r="AA6" s="64">
        <f t="shared" ref="AA6:AC6" si="13">+AA5</f>
        <v>44363</v>
      </c>
      <c r="AB6" s="61" t="str">
        <f t="shared" si="13"/>
        <v>Español</v>
      </c>
      <c r="AC6" s="61" t="str">
        <f t="shared" si="13"/>
        <v>Patricio</v>
      </c>
      <c r="AD6" s="61" t="str">
        <f t="shared" ref="AD6:AF6" si="14">+AD5</f>
        <v>No Aplica</v>
      </c>
      <c r="AE6" s="61" t="str">
        <f t="shared" si="14"/>
        <v>No Aplica</v>
      </c>
      <c r="AF6" s="61" t="str">
        <f t="shared" si="14"/>
        <v>No Aplica</v>
      </c>
      <c r="AG6" s="65">
        <f>+VLOOKUP($P6,Parametros[[nombre]:[Columna1]],5,0)</f>
        <v>118</v>
      </c>
      <c r="AH6" s="65">
        <f t="shared" ref="AH6:AH8" si="15">AH5</f>
        <v>1</v>
      </c>
      <c r="AI6" s="65">
        <f>+VLOOKUP($N6,Territorio[[nombre]:[Columna1]],7,0)</f>
        <v>251</v>
      </c>
      <c r="AJ6" s="65">
        <f>+VLOOKUP(O6,Temporalidad[[nombre]:[Columna1]],7,0)</f>
        <v>1779</v>
      </c>
      <c r="AK6" s="65">
        <f>+VLOOKUP(LEFT($D6,2),Tipo_Gráfico[[id2]:[Tipo Gráfico]],3,0)</f>
        <v>1</v>
      </c>
      <c r="AL6" s="38" t="s">
        <v>14038</v>
      </c>
      <c r="AM6" s="61" t="str">
        <f t="shared" ref="AM6:AM8" si="16">+AM5</f>
        <v>No Aplica</v>
      </c>
      <c r="AN6" s="61" t="str">
        <f t="shared" ref="AN6:AN8" si="17">+AN5</f>
        <v>No Aplica</v>
      </c>
      <c r="AO6" s="61" t="str">
        <f t="shared" ref="AO6:AO8" si="18">+AO5</f>
        <v>No Aplica</v>
      </c>
      <c r="AP6" s="66">
        <f>VLOOKUP($AC6,Responsables[],3,0)</f>
        <v>10</v>
      </c>
      <c r="AQ6" s="66">
        <f>VLOOKUP($R6,unidad_medida[[#All],[nombre]:[Columna1]],5,0)</f>
        <v>73</v>
      </c>
    </row>
    <row r="7" spans="1:43" ht="41.4" x14ac:dyDescent="0.3">
      <c r="A7" s="84" t="str">
        <f t="shared" si="1"/>
        <v>GR 04|FILT:PRODUCTO| MUES:región|Sentencias Dictadas por Delitos Contra la Mujer|Periodo 2013-2019|</v>
      </c>
      <c r="B7" s="77" t="str">
        <f>"LINK"&amp;Estructura!$L$1</f>
        <v>LINK270102</v>
      </c>
      <c r="C7" s="40">
        <v>3</v>
      </c>
      <c r="D7" s="45" t="s">
        <v>10281</v>
      </c>
      <c r="E7" s="78" t="s">
        <v>14059</v>
      </c>
      <c r="F7" s="49" t="s">
        <v>14070</v>
      </c>
      <c r="G7" s="49" t="s">
        <v>10548</v>
      </c>
      <c r="H7" s="41"/>
      <c r="I7" s="39"/>
      <c r="J7" s="80" t="s">
        <v>10360</v>
      </c>
      <c r="K7" s="53"/>
      <c r="L7" s="53"/>
      <c r="M7" s="85" t="str">
        <f>F7&amp;" por "&amp;G7&amp;" en la tipología de "&amp;K17&amp;" "&amp;J7&amp;", para el "&amp;O7</f>
        <v>Sentencias Dictadas por Delitos Contra la Mujer por región en la tipología de  Delitos sexuales, para el Periodo 2013-2019</v>
      </c>
      <c r="N7" s="38" t="s">
        <v>114</v>
      </c>
      <c r="O7" s="22" t="s">
        <v>10642</v>
      </c>
      <c r="P7" s="22" t="s">
        <v>14035</v>
      </c>
      <c r="Q7" s="31" t="str">
        <f>+IF($E7="PRODUCTO",VLOOKUP(J7,Categorias__2[[Producto]:[Columna1]],9,0)&amp;"000",IF($E7="CATEGORÍA",VLOOKUP(J7,Categorias__2[[Categoría]:[Columna2]],7,0),$Q$1))</f>
        <v>270102000</v>
      </c>
      <c r="R7" s="22" t="str">
        <f t="shared" si="8"/>
        <v>casos</v>
      </c>
      <c r="S7" s="38" t="str">
        <f>+F7&amp;" | Filtra: "&amp;E7&amp;"| Muestra:"&amp;G7&amp;"| para el "&amp;E7&amp;" de "&amp;J7&amp;"|"&amp;O7</f>
        <v>Sentencias Dictadas por Delitos Contra la Mujer | Filtra: PRODUCTO| Muestra:región| para el PRODUCTO de Delitos sexuales|Periodo 2013-2019</v>
      </c>
      <c r="T7" s="67" t="str">
        <f t="shared" si="9"/>
        <v>Sentencias Dictadas por Delitos Contra la Mujer | Filtra: PRODUCTO| Muestra:región| para el PRODUCTO de Delitos sexuales|Periodo 2013-2019</v>
      </c>
      <c r="U7" s="68" t="str">
        <f t="shared" si="10"/>
        <v>PRODUCTO: Delitos sexuales</v>
      </c>
      <c r="V7" s="38" t="s">
        <v>10538</v>
      </c>
      <c r="W7" s="23" t="str">
        <f t="shared" si="11"/>
        <v>LINK270102</v>
      </c>
      <c r="X7" s="61" t="str">
        <f t="shared" si="12"/>
        <v>CHL</v>
      </c>
      <c r="Y7" s="22" t="s">
        <v>7592</v>
      </c>
      <c r="Z7" s="86" t="str">
        <f t="shared" ref="Z7:Z8" si="19">+"El gráfico muestra la frecuencia de "&amp;F7&amp;" desagregada por comuna en la región "&amp;J7&amp;", de acuerdo a los datos publicados por la "&amp;AL7&amp;" de Chile para el "&amp;O7</f>
        <v>El gráfico muestra la frecuencia de Sentencias Dictadas por Delitos Contra la Mujer desagregada por comuna en la región Delitos sexuales, de acuerdo a los datos publicados por la Poder Judicial de Chile para el Periodo 2013-2019</v>
      </c>
      <c r="AA7" s="64">
        <f t="shared" ref="AA7:AC7" si="20">+AA6</f>
        <v>44363</v>
      </c>
      <c r="AB7" s="61" t="str">
        <f t="shared" si="20"/>
        <v>Español</v>
      </c>
      <c r="AC7" s="61" t="str">
        <f t="shared" si="20"/>
        <v>Patricio</v>
      </c>
      <c r="AD7" s="61" t="str">
        <f t="shared" ref="AD7:AF7" si="21">+AD6</f>
        <v>No Aplica</v>
      </c>
      <c r="AE7" s="61" t="str">
        <f t="shared" si="21"/>
        <v>No Aplica</v>
      </c>
      <c r="AF7" s="61" t="str">
        <f t="shared" si="21"/>
        <v>No Aplica</v>
      </c>
      <c r="AG7" s="65">
        <f>+VLOOKUP($P7,Parametros[[nombre]:[Columna1]],5,0)</f>
        <v>118</v>
      </c>
      <c r="AH7" s="65">
        <f t="shared" si="15"/>
        <v>1</v>
      </c>
      <c r="AI7" s="65">
        <f>+VLOOKUP($N7,Territorio[[nombre]:[Columna1]],7,0)</f>
        <v>38</v>
      </c>
      <c r="AJ7" s="65">
        <f>+VLOOKUP(O7,Temporalidad[[nombre]:[Columna1]],7,0)</f>
        <v>1779</v>
      </c>
      <c r="AK7" s="65">
        <f>+VLOOKUP(LEFT($D7,2),Tipo_Gráfico[[id2]:[Tipo Gráfico]],3,0)</f>
        <v>1</v>
      </c>
      <c r="AL7" s="38" t="s">
        <v>14038</v>
      </c>
      <c r="AM7" s="61" t="str">
        <f t="shared" si="16"/>
        <v>No Aplica</v>
      </c>
      <c r="AN7" s="61" t="str">
        <f t="shared" si="17"/>
        <v>No Aplica</v>
      </c>
      <c r="AO7" s="61" t="str">
        <f t="shared" si="18"/>
        <v>No Aplica</v>
      </c>
      <c r="AP7" s="66">
        <f>VLOOKUP($AC7,Responsables[],3,0)</f>
        <v>10</v>
      </c>
      <c r="AQ7" s="66">
        <f>VLOOKUP($R7,unidad_medida[[#All],[nombre]:[Columna1]],5,0)</f>
        <v>73</v>
      </c>
    </row>
    <row r="8" spans="1:43" ht="51" x14ac:dyDescent="0.3">
      <c r="A8" s="84" t="str">
        <f t="shared" si="1"/>
        <v>GR 05|FILT:PRODUCTO| MUES:Juzgado de Garantía|Sentencias Dictadas por Delitos Contra la Mujer|Periodo 2013-2019|</v>
      </c>
      <c r="B8" s="77" t="str">
        <f>"LINK"&amp;Estructura!$L$1</f>
        <v>LINK270102</v>
      </c>
      <c r="C8" s="40">
        <v>3</v>
      </c>
      <c r="D8" s="48" t="s">
        <v>10282</v>
      </c>
      <c r="E8" s="78" t="s">
        <v>14059</v>
      </c>
      <c r="F8" s="49" t="s">
        <v>14070</v>
      </c>
      <c r="G8" s="49" t="s">
        <v>10552</v>
      </c>
      <c r="H8" s="49"/>
      <c r="I8" s="39"/>
      <c r="J8" s="80" t="s">
        <v>10360</v>
      </c>
      <c r="K8" s="53"/>
      <c r="L8" s="53"/>
      <c r="M8" s="85" t="str">
        <f t="shared" ref="M8:M9" si="22">F8&amp;" por "&amp;G8&amp;" en la tipología de "&amp;K18&amp;" "&amp;J8&amp;", para el "&amp;O8</f>
        <v>Sentencias Dictadas por Delitos Contra la Mujer por Juzgado de Garantía en la tipología de  Delitos sexuales, para el Periodo 2013-2019</v>
      </c>
      <c r="N8" s="38" t="s">
        <v>114</v>
      </c>
      <c r="O8" s="22" t="s">
        <v>10642</v>
      </c>
      <c r="P8" s="22" t="s">
        <v>14035</v>
      </c>
      <c r="Q8" s="31" t="str">
        <f>+IF($E8="PRODUCTO",VLOOKUP(J8,Categorias__2[[Producto]:[Columna1]],9,0)&amp;"000",IF($E8="CATEGORÍA",VLOOKUP(J8,Categorias__2[[Categoría]:[Columna2]],7,0),$Q$1))</f>
        <v>270102000</v>
      </c>
      <c r="R8" s="22" t="str">
        <f t="shared" si="8"/>
        <v>casos</v>
      </c>
      <c r="S8" s="38" t="str">
        <f t="shared" ref="S8:S9" si="23">+F8&amp;" | Filtra: "&amp;E8&amp;"| Muestra:"&amp;G8&amp;"| para el "&amp;E8&amp;" de "&amp;J8&amp;"|"&amp;O8</f>
        <v>Sentencias Dictadas por Delitos Contra la Mujer | Filtra: PRODUCTO| Muestra:Juzgado de Garantía| para el PRODUCTO de Delitos sexuales|Periodo 2013-2019</v>
      </c>
      <c r="T8" s="67" t="str">
        <f t="shared" si="9"/>
        <v>Sentencias Dictadas por Delitos Contra la Mujer | Filtra: PRODUCTO| Muestra:Juzgado de Garantía| para el PRODUCTO de Delitos sexuales|Periodo 2013-2019</v>
      </c>
      <c r="U8" s="68" t="str">
        <f t="shared" si="10"/>
        <v>PRODUCTO: Delitos sexuales</v>
      </c>
      <c r="V8" s="38" t="s">
        <v>10547</v>
      </c>
      <c r="W8" s="23" t="str">
        <f t="shared" si="11"/>
        <v>LINK270102</v>
      </c>
      <c r="X8" s="61" t="str">
        <f t="shared" si="12"/>
        <v>CHL</v>
      </c>
      <c r="Y8" s="22" t="s">
        <v>7592</v>
      </c>
      <c r="Z8" s="86" t="str">
        <f t="shared" si="19"/>
        <v>El gráfico muestra la frecuencia de Sentencias Dictadas por Delitos Contra la Mujer desagregada por comuna en la región Delitos sexuales, de acuerdo a los datos publicados por la Poder Judicial de Chile para el Periodo 2013-2019</v>
      </c>
      <c r="AA8" s="64">
        <f t="shared" ref="AA8:AC8" si="24">+AA7</f>
        <v>44363</v>
      </c>
      <c r="AB8" s="61" t="str">
        <f t="shared" si="24"/>
        <v>Español</v>
      </c>
      <c r="AC8" s="61" t="str">
        <f t="shared" si="24"/>
        <v>Patricio</v>
      </c>
      <c r="AD8" s="61" t="str">
        <f t="shared" ref="AD8:AF8" si="25">+AD7</f>
        <v>No Aplica</v>
      </c>
      <c r="AE8" s="61" t="str">
        <f t="shared" si="25"/>
        <v>No Aplica</v>
      </c>
      <c r="AF8" s="61" t="str">
        <f t="shared" si="25"/>
        <v>No Aplica</v>
      </c>
      <c r="AG8" s="65">
        <f>+VLOOKUP($P8,Parametros[[nombre]:[Columna1]],5,0)</f>
        <v>118</v>
      </c>
      <c r="AH8" s="65">
        <f t="shared" si="15"/>
        <v>1</v>
      </c>
      <c r="AI8" s="65">
        <f>+VLOOKUP($N8,Territorio[[nombre]:[Columna1]],7,0)</f>
        <v>38</v>
      </c>
      <c r="AJ8" s="65">
        <f>+VLOOKUP(O8,Temporalidad[[nombre]:[Columna1]],7,0)</f>
        <v>1779</v>
      </c>
      <c r="AK8" s="65">
        <f>+VLOOKUP(LEFT($D8,2),Tipo_Gráfico[[id2]:[Tipo Gráfico]],3,0)</f>
        <v>1</v>
      </c>
      <c r="AL8" s="38" t="s">
        <v>14038</v>
      </c>
      <c r="AM8" s="61" t="str">
        <f t="shared" si="16"/>
        <v>No Aplica</v>
      </c>
      <c r="AN8" s="61" t="str">
        <f t="shared" si="17"/>
        <v>No Aplica</v>
      </c>
      <c r="AO8" s="61" t="str">
        <f t="shared" si="18"/>
        <v>No Aplica</v>
      </c>
      <c r="AP8" s="66">
        <f>VLOOKUP($AC8,Responsables[],3,0)</f>
        <v>10</v>
      </c>
      <c r="AQ8" s="66">
        <f>VLOOKUP($R8,unidad_medida[[#All],[nombre]:[Columna1]],5,0)</f>
        <v>73</v>
      </c>
    </row>
    <row r="9" spans="1:43" ht="41.4" x14ac:dyDescent="0.3">
      <c r="A9" s="84" t="str">
        <f>+D9&amp;"|FILT:"&amp;E9&amp;"| MUES:"&amp;G9&amp;"|"&amp;F9&amp;"|"&amp;O9&amp;"|"&amp;H9</f>
        <v>GR 06|FILT:PRODUCTO| MUES:Delito|Sentencias Dictadas por Delitos Contra la Mujer|Periodo 2013-2019|</v>
      </c>
      <c r="B9" s="77" t="str">
        <f>"LINK"&amp;Estructura!$L$1</f>
        <v>LINK270102</v>
      </c>
      <c r="C9" s="47">
        <v>3</v>
      </c>
      <c r="D9" s="48" t="s">
        <v>10283</v>
      </c>
      <c r="E9" s="78" t="s">
        <v>14059</v>
      </c>
      <c r="F9" s="49" t="s">
        <v>14070</v>
      </c>
      <c r="G9" s="49" t="s">
        <v>14039</v>
      </c>
      <c r="H9" s="49"/>
      <c r="I9" s="46"/>
      <c r="J9" s="80" t="s">
        <v>10360</v>
      </c>
      <c r="K9" s="53"/>
      <c r="L9" s="53"/>
      <c r="M9" s="85" t="str">
        <f t="shared" si="22"/>
        <v>Sentencias Dictadas por Delitos Contra la Mujer por Delito en la tipología de  Delitos sexuales, para el Periodo 2013-2019</v>
      </c>
      <c r="N9" s="38" t="s">
        <v>114</v>
      </c>
      <c r="O9" s="22" t="s">
        <v>10642</v>
      </c>
      <c r="P9" s="22" t="s">
        <v>14035</v>
      </c>
      <c r="Q9" s="31" t="str">
        <f>+IF($E9="PRODUCTO",VLOOKUP(J9,Categorias__2[[Producto]:[Columna1]],9,0)&amp;"000",IF($E9="CATEGORÍA",VLOOKUP(J9,Categorias__2[[Categoría]:[Columna2]],7,0),$Q$1))</f>
        <v>270102000</v>
      </c>
      <c r="R9" s="22" t="s">
        <v>10273</v>
      </c>
      <c r="S9" s="38" t="str">
        <f t="shared" si="23"/>
        <v>Sentencias Dictadas por Delitos Contra la Mujer | Filtra: PRODUCTO| Muestra:Delito| para el PRODUCTO de Delitos sexuales|Periodo 2013-2019</v>
      </c>
      <c r="T9" s="67" t="str">
        <f>+S9</f>
        <v>Sentencias Dictadas por Delitos Contra la Mujer | Filtra: PRODUCTO| Muestra:Delito| para el PRODUCTO de Delitos sexuales|Periodo 2013-2019</v>
      </c>
      <c r="U9" s="68" t="str">
        <f t="shared" si="10"/>
        <v>PRODUCTO: Delitos sexuales</v>
      </c>
      <c r="V9" s="38" t="s">
        <v>10535</v>
      </c>
      <c r="W9" s="23" t="str">
        <f t="shared" si="11"/>
        <v>LINK270102</v>
      </c>
      <c r="X9" s="61" t="str">
        <f t="shared" si="12"/>
        <v>CHL</v>
      </c>
      <c r="Y9" s="22" t="s">
        <v>7592</v>
      </c>
      <c r="Z9" s="86" t="str">
        <f>+"El gráfico muestra la frecuencia de "&amp;F9&amp;" a escala nacional por región de "&amp;J9&amp;", de acuerdo a los datos publicados por la "&amp;AL9&amp;" de Chile para el "&amp;O9</f>
        <v>El gráfico muestra la frecuencia de Sentencias Dictadas por Delitos Contra la Mujer a escala nacional por región de Delitos sexuales, de acuerdo a los datos publicados por la Poder Judicial de Chile para el Periodo 2013-2019</v>
      </c>
      <c r="AA9" s="64">
        <f t="shared" ref="AA9:AC9" si="26">+AA8</f>
        <v>44363</v>
      </c>
      <c r="AB9" s="61" t="str">
        <f t="shared" si="26"/>
        <v>Español</v>
      </c>
      <c r="AC9" s="61" t="str">
        <f t="shared" si="26"/>
        <v>Patricio</v>
      </c>
      <c r="AD9" s="61" t="s">
        <v>24</v>
      </c>
      <c r="AE9" s="61" t="s">
        <v>24</v>
      </c>
      <c r="AF9" s="61" t="s">
        <v>24</v>
      </c>
      <c r="AG9" s="65">
        <f>+VLOOKUP($P9,Parametros[[nombre]:[Columna1]],5,0)</f>
        <v>118</v>
      </c>
      <c r="AH9" s="65">
        <v>1</v>
      </c>
      <c r="AI9" s="65">
        <f>+VLOOKUP($N9,Territorio[[nombre]:[Columna1]],7,0)</f>
        <v>38</v>
      </c>
      <c r="AJ9" s="65">
        <f>+VLOOKUP(O9,Temporalidad[[nombre]:[Columna1]],7,0)</f>
        <v>1779</v>
      </c>
      <c r="AK9" s="65">
        <f>+VLOOKUP(LEFT($D9,2),Tipo_Gráfico[[id2]:[Tipo Gráfico]],3,0)</f>
        <v>1</v>
      </c>
      <c r="AL9" s="38" t="s">
        <v>14038</v>
      </c>
      <c r="AM9" s="61" t="s">
        <v>24</v>
      </c>
      <c r="AN9" s="61" t="s">
        <v>24</v>
      </c>
      <c r="AO9" s="61" t="s">
        <v>24</v>
      </c>
      <c r="AP9" s="66">
        <f>VLOOKUP($AC9,Responsables[],3,0)</f>
        <v>10</v>
      </c>
      <c r="AQ9" s="66">
        <f>VLOOKUP($R9,unidad_medida[[#All],[nombre]:[Columna1]],5,0)</f>
        <v>73</v>
      </c>
    </row>
    <row r="10" spans="1:43" ht="51" x14ac:dyDescent="0.3">
      <c r="A10" s="84" t="str">
        <f t="shared" ref="A10:A13" si="27">+D10&amp;"|FILT:"&amp;E10&amp;"| MUES:"&amp;G10&amp;"|"&amp;F10&amp;"|"&amp;O10&amp;"|"&amp;H10</f>
        <v>GR 07|FILT:Juzgado de Garantía| MUES:Tipo de Delito|Sentencias Dictadas por Delitos Contra la Mujer|Periodo 2013-2019|</v>
      </c>
      <c r="B10" s="77" t="str">
        <f>"LINK"&amp;Estructura!$T$1</f>
        <v>LINK1</v>
      </c>
      <c r="C10" s="40">
        <v>82</v>
      </c>
      <c r="D10" s="48" t="s">
        <v>10284</v>
      </c>
      <c r="E10" s="78" t="s">
        <v>10552</v>
      </c>
      <c r="F10" s="49" t="s">
        <v>14070</v>
      </c>
      <c r="G10" s="49" t="s">
        <v>10641</v>
      </c>
      <c r="H10" s="41"/>
      <c r="I10" s="39"/>
      <c r="J10" s="80" t="s">
        <v>10557</v>
      </c>
      <c r="K10" s="53"/>
      <c r="L10" s="53"/>
      <c r="M10" s="85" t="str">
        <f>F10&amp;" por "&amp;G10&amp;" en el "&amp;K20&amp;" "&amp;J10&amp;" para el "&amp;O10</f>
        <v>Sentencias Dictadas por Delitos Contra la Mujer por Tipo de Delito en el  Juzgado de Garantía de Coquimbo para el Periodo 2013-2019</v>
      </c>
      <c r="N10" s="38" t="s">
        <v>114</v>
      </c>
      <c r="O10" s="22" t="s">
        <v>10642</v>
      </c>
      <c r="P10" s="22" t="s">
        <v>14035</v>
      </c>
      <c r="Q10" s="31">
        <f>+IF($E10="PRODUCTO",VLOOKUP(J10,Categorias__2[[Producto]:[Columna1]],9,0)&amp;"000",IF($E10="CATEGORÍA",VLOOKUP(J10,Categorias__2[[Categoría]:[Columna2]],7,0),$Q$1))</f>
        <v>270101001</v>
      </c>
      <c r="R10" s="22" t="str">
        <f>+R9</f>
        <v>casos</v>
      </c>
      <c r="S10" s="38" t="str">
        <f>+F10&amp;" | Filtra: "&amp;E10&amp;"| Muestra:"&amp;G10&amp;"| en el "&amp;E10&amp;" : "&amp;J10&amp;"|"&amp;O10</f>
        <v>Sentencias Dictadas por Delitos Contra la Mujer | Filtra: Juzgado de Garantía| Muestra:Tipo de Delito| en el Juzgado de Garantía : Juzgado de Garantía de Coquimbo|Periodo 2013-2019</v>
      </c>
      <c r="T10" s="67" t="str">
        <f t="shared" ref="T10:T13" si="28">+S10</f>
        <v>Sentencias Dictadas por Delitos Contra la Mujer | Filtra: Juzgado de Garantía| Muestra:Tipo de Delito| en el Juzgado de Garantía : Juzgado de Garantía de Coquimbo|Periodo 2013-2019</v>
      </c>
      <c r="U10" s="68" t="str">
        <f t="shared" si="10"/>
        <v>Juzgado de Garantía: Juzgado de Garantía de Coquimbo</v>
      </c>
      <c r="V10" s="38" t="s">
        <v>10536</v>
      </c>
      <c r="W10" s="23" t="str">
        <f t="shared" si="11"/>
        <v>LINK1</v>
      </c>
      <c r="X10" s="61" t="str">
        <f t="shared" si="12"/>
        <v>CHL</v>
      </c>
      <c r="Y10" s="22" t="s">
        <v>7592</v>
      </c>
      <c r="Z10" s="86" t="str">
        <f t="shared" ref="Z10:Z13" si="29">+"El gráfico muestra la frecuencia de "&amp;F10&amp;" a escala nacional por región de "&amp;J10&amp;", de acuerdo a los datos publicados por la "&amp;AL10&amp;" de Chile para el "&amp;O10</f>
        <v>El gráfico muestra la frecuencia de Sentencias Dictadas por Delitos Contra la Mujer a escala nacional por región de Juzgado de Garantía de Coquimbo, de acuerdo a los datos publicados por la Poder Judicial de Chile para el Periodo 2013-2019</v>
      </c>
      <c r="AA10" s="64">
        <f t="shared" ref="AA10:AC10" si="30">+AA9</f>
        <v>44363</v>
      </c>
      <c r="AB10" s="61" t="str">
        <f t="shared" si="30"/>
        <v>Español</v>
      </c>
      <c r="AC10" s="61" t="str">
        <f t="shared" si="30"/>
        <v>Patricio</v>
      </c>
      <c r="AD10" s="61" t="str">
        <f t="shared" ref="AD10:AF10" si="31">+AD9</f>
        <v>No Aplica</v>
      </c>
      <c r="AE10" s="61" t="str">
        <f t="shared" si="31"/>
        <v>No Aplica</v>
      </c>
      <c r="AF10" s="61" t="str">
        <f t="shared" si="31"/>
        <v>No Aplica</v>
      </c>
      <c r="AG10" s="65">
        <f>+VLOOKUP($P10,Parametros[[nombre]:[Columna1]],5,0)</f>
        <v>118</v>
      </c>
      <c r="AH10" s="65">
        <f>AH9</f>
        <v>1</v>
      </c>
      <c r="AI10" s="65">
        <f>+VLOOKUP($N10,Territorio[[nombre]:[Columna1]],7,0)</f>
        <v>38</v>
      </c>
      <c r="AJ10" s="65">
        <f>+VLOOKUP(O10,Temporalidad[[nombre]:[Columna1]],7,0)</f>
        <v>1779</v>
      </c>
      <c r="AK10" s="65">
        <f>+VLOOKUP(LEFT($D10,2),Tipo_Gráfico[[id2]:[Tipo Gráfico]],3,0)</f>
        <v>1</v>
      </c>
      <c r="AL10" s="38" t="s">
        <v>14038</v>
      </c>
      <c r="AM10" s="61" t="str">
        <f>+AM9</f>
        <v>No Aplica</v>
      </c>
      <c r="AN10" s="61" t="str">
        <f>+AN9</f>
        <v>No Aplica</v>
      </c>
      <c r="AO10" s="61" t="str">
        <f>+AO9</f>
        <v>No Aplica</v>
      </c>
      <c r="AP10" s="66">
        <f>VLOOKUP($AC10,Responsables[],3,0)</f>
        <v>10</v>
      </c>
      <c r="AQ10" s="66">
        <f>VLOOKUP($R10,unidad_medida[[#All],[nombre]:[Columna1]],5,0)</f>
        <v>73</v>
      </c>
    </row>
    <row r="11" spans="1:43" ht="51" x14ac:dyDescent="0.3">
      <c r="A11" s="84" t="str">
        <f t="shared" si="27"/>
        <v>GR 08|FILT:Juzgado de Garantía| MUES:Delito|Sentencias Dictadas por Delitos Contra la Mujer|Periodo 2013-2019|</v>
      </c>
      <c r="B11" s="77" t="str">
        <f>"LINK"&amp;Estructura!$T$1</f>
        <v>LINK1</v>
      </c>
      <c r="C11" s="40">
        <v>82</v>
      </c>
      <c r="D11" s="48" t="s">
        <v>10285</v>
      </c>
      <c r="E11" s="78" t="s">
        <v>10552</v>
      </c>
      <c r="F11" s="49" t="s">
        <v>14070</v>
      </c>
      <c r="G11" s="49" t="s">
        <v>14039</v>
      </c>
      <c r="H11" s="49"/>
      <c r="I11" s="39"/>
      <c r="J11" s="80" t="s">
        <v>10557</v>
      </c>
      <c r="K11" s="53"/>
      <c r="L11" s="53"/>
      <c r="M11" s="85" t="str">
        <f>F11&amp;" por "&amp;G11&amp;" en el "&amp;" "&amp;J11&amp;" para el "&amp;O11</f>
        <v>Sentencias Dictadas por Delitos Contra la Mujer por Delito en el  Juzgado de Garantía de Coquimbo para el Periodo 2013-2019</v>
      </c>
      <c r="N11" s="38" t="s">
        <v>114</v>
      </c>
      <c r="O11" s="22" t="s">
        <v>10642</v>
      </c>
      <c r="P11" s="22" t="s">
        <v>14035</v>
      </c>
      <c r="Q11" s="31">
        <f>+IF($E11="PRODUCTO",VLOOKUP(J11,Categorias__2[[Producto]:[Columna1]],9,0)&amp;"000",IF($E11="CATEGORÍA",VLOOKUP(J11,Categorias__2[[Categoría]:[Columna2]],7,0),$Q$1))</f>
        <v>270101001</v>
      </c>
      <c r="R11" s="22" t="str">
        <f t="shared" si="8"/>
        <v>casos</v>
      </c>
      <c r="S11" s="38" t="str">
        <f>+F11&amp;" | Filtra: "&amp;E11&amp;"| Muestra:"&amp;G11&amp;"| en el "&amp;E11&amp;" : "&amp;J11&amp;"|"&amp;O11</f>
        <v>Sentencias Dictadas por Delitos Contra la Mujer | Filtra: Juzgado de Garantía| Muestra:Delito| en el Juzgado de Garantía : Juzgado de Garantía de Coquimbo|Periodo 2013-2019</v>
      </c>
      <c r="T11" s="67" t="str">
        <f t="shared" si="28"/>
        <v>Sentencias Dictadas por Delitos Contra la Mujer | Filtra: Juzgado de Garantía| Muestra:Delito| en el Juzgado de Garantía : Juzgado de Garantía de Coquimbo|Periodo 2013-2019</v>
      </c>
      <c r="U11" s="68" t="str">
        <f t="shared" si="10"/>
        <v>Juzgado de Garantía: Juzgado de Garantía de Coquimbo</v>
      </c>
      <c r="V11" s="38" t="s">
        <v>10537</v>
      </c>
      <c r="W11" s="23" t="str">
        <f t="shared" ref="W11:W15" si="32">HYPERLINK(B11,B11)</f>
        <v>LINK1</v>
      </c>
      <c r="X11" s="61" t="str">
        <f t="shared" si="12"/>
        <v>CHL</v>
      </c>
      <c r="Y11" s="22" t="s">
        <v>7592</v>
      </c>
      <c r="Z11" s="86" t="str">
        <f t="shared" si="29"/>
        <v>El gráfico muestra la frecuencia de Sentencias Dictadas por Delitos Contra la Mujer a escala nacional por región de Juzgado de Garantía de Coquimbo, de acuerdo a los datos publicados por la Poder Judicial de Chile para el Periodo 2013-2019</v>
      </c>
      <c r="AA11" s="64">
        <f t="shared" ref="AA11:AC11" si="33">+AA10</f>
        <v>44363</v>
      </c>
      <c r="AB11" s="61" t="str">
        <f t="shared" si="33"/>
        <v>Español</v>
      </c>
      <c r="AC11" s="61" t="str">
        <f t="shared" si="33"/>
        <v>Patricio</v>
      </c>
      <c r="AD11" s="61" t="str">
        <f t="shared" ref="AD11:AF11" si="34">+AD10</f>
        <v>No Aplica</v>
      </c>
      <c r="AE11" s="61" t="str">
        <f t="shared" si="34"/>
        <v>No Aplica</v>
      </c>
      <c r="AF11" s="61" t="str">
        <f t="shared" si="34"/>
        <v>No Aplica</v>
      </c>
      <c r="AG11" s="65">
        <f>+VLOOKUP($P11,Parametros[[nombre]:[Columna1]],5,0)</f>
        <v>118</v>
      </c>
      <c r="AH11" s="65">
        <f t="shared" ref="AH11:AH13" si="35">AH10</f>
        <v>1</v>
      </c>
      <c r="AI11" s="65">
        <f>+VLOOKUP($N11,Territorio[[nombre]:[Columna1]],7,0)</f>
        <v>38</v>
      </c>
      <c r="AJ11" s="65">
        <f>+VLOOKUP(O11,Temporalidad[[nombre]:[Columna1]],7,0)</f>
        <v>1779</v>
      </c>
      <c r="AK11" s="65">
        <f>+VLOOKUP(LEFT($D11,2),Tipo_Gráfico[[id2]:[Tipo Gráfico]],3,0)</f>
        <v>1</v>
      </c>
      <c r="AL11" s="38" t="s">
        <v>14038</v>
      </c>
      <c r="AM11" s="61" t="str">
        <f t="shared" ref="AM11:AO13" si="36">+AM10</f>
        <v>No Aplica</v>
      </c>
      <c r="AN11" s="61" t="str">
        <f t="shared" si="36"/>
        <v>No Aplica</v>
      </c>
      <c r="AO11" s="61" t="str">
        <f t="shared" si="36"/>
        <v>No Aplica</v>
      </c>
      <c r="AP11" s="66">
        <f>VLOOKUP($AC11,Responsables[],3,0)</f>
        <v>10</v>
      </c>
      <c r="AQ11" s="66">
        <f>VLOOKUP($R11,unidad_medida[[#All],[nombre]:[Columna1]],5,0)</f>
        <v>73</v>
      </c>
    </row>
    <row r="12" spans="1:43" ht="61.2" x14ac:dyDescent="0.3">
      <c r="A12" s="84" t="str">
        <f t="shared" si="27"/>
        <v>GR 09|FILT:CATEGORÍA| MUES:región|Sentencias Dictadas por Delitos Contra la Mujer|Periodo 2013-2019|</v>
      </c>
      <c r="B12" s="77" t="str">
        <f>"LINK"&amp;Estructura!$P$1</f>
        <v>LINK270101001</v>
      </c>
      <c r="C12" s="40">
        <v>6</v>
      </c>
      <c r="D12" s="48" t="s">
        <v>10286</v>
      </c>
      <c r="E12" s="78" t="s">
        <v>14061</v>
      </c>
      <c r="F12" s="49" t="s">
        <v>14070</v>
      </c>
      <c r="G12" s="49" t="s">
        <v>10548</v>
      </c>
      <c r="H12" s="41"/>
      <c r="I12" s="39"/>
      <c r="J12" s="80" t="s">
        <v>10554</v>
      </c>
      <c r="K12" s="53"/>
      <c r="L12" s="53"/>
      <c r="M12" s="85" t="str">
        <f>F12&amp;" por "&amp;G12&amp;" para el delito de  "&amp;J12&amp;", durante el "&amp;O12</f>
        <v>Sentencias Dictadas por Delitos Contra la Mujer por región para el delito de  Apremios Ilegítimos Violación, Abuso Sexual Agravado, Otros, durante el Periodo 2013-2019</v>
      </c>
      <c r="N12" s="38" t="s">
        <v>114</v>
      </c>
      <c r="O12" s="22" t="s">
        <v>10642</v>
      </c>
      <c r="P12" s="22" t="s">
        <v>14035</v>
      </c>
      <c r="Q12" s="31">
        <f>+IF($E12="PRODUCTO",VLOOKUP(J12,Categorias__2[[Producto]:[Columna1]],9,0)&amp;"000",IF($E12="CATEGORÍA",VLOOKUP(J12,Categorias__2[[Categoría]:[Columna2]],7,0),$Q$1))</f>
        <v>270101001</v>
      </c>
      <c r="R12" s="22" t="str">
        <f t="shared" si="8"/>
        <v>casos</v>
      </c>
      <c r="S12" s="38" t="str">
        <f t="shared" si="3"/>
        <v>Sentencias Dictadas por Delitos Contra la Mujer | Filtra: CATEGORÍA| Muestra:región| en la CATEGORÍA de Apremios Ilegítimos Violación, Abuso Sexual Agravado, Otros|Periodo 2013-2019</v>
      </c>
      <c r="T12" s="67" t="str">
        <f t="shared" si="28"/>
        <v>Sentencias Dictadas por Delitos Contra la Mujer | Filtra: CATEGORÍA| Muestra:región| en la CATEGORÍA de Apremios Ilegítimos Violación, Abuso Sexual Agravado, Otros|Periodo 2013-2019</v>
      </c>
      <c r="U12" s="68" t="str">
        <f t="shared" si="10"/>
        <v>CATEGORÍA: Apremios Ilegítimos Violación, Abuso Sexual Agravado, Otros</v>
      </c>
      <c r="V12" s="38" t="s">
        <v>10538</v>
      </c>
      <c r="W12" s="23" t="str">
        <f t="shared" si="32"/>
        <v>LINK270101001</v>
      </c>
      <c r="X12" s="61" t="str">
        <f t="shared" si="12"/>
        <v>CHL</v>
      </c>
      <c r="Y12" s="22" t="s">
        <v>7592</v>
      </c>
      <c r="Z12" s="86" t="str">
        <f t="shared" si="29"/>
        <v>El gráfico muestra la frecuencia de Sentencias Dictadas por Delitos Contra la Mujer a escala nacional por región de Apremios Ilegítimos Violación, Abuso Sexual Agravado, Otros, de acuerdo a los datos publicados por la Poder Judicial de Chile para el Periodo 2013-2019</v>
      </c>
      <c r="AA12" s="64">
        <f t="shared" ref="AA12:AC12" si="37">+AA11</f>
        <v>44363</v>
      </c>
      <c r="AB12" s="61" t="str">
        <f t="shared" si="37"/>
        <v>Español</v>
      </c>
      <c r="AC12" s="61" t="str">
        <f t="shared" si="37"/>
        <v>Patricio</v>
      </c>
      <c r="AD12" s="61" t="str">
        <f t="shared" ref="AD12:AF12" si="38">+AD11</f>
        <v>No Aplica</v>
      </c>
      <c r="AE12" s="61" t="str">
        <f t="shared" si="38"/>
        <v>No Aplica</v>
      </c>
      <c r="AF12" s="61" t="str">
        <f t="shared" si="38"/>
        <v>No Aplica</v>
      </c>
      <c r="AG12" s="65">
        <f>+VLOOKUP($P12,Parametros[[nombre]:[Columna1]],5,0)</f>
        <v>118</v>
      </c>
      <c r="AH12" s="65">
        <f t="shared" si="35"/>
        <v>1</v>
      </c>
      <c r="AI12" s="65">
        <f>+VLOOKUP($N12,Territorio[[nombre]:[Columna1]],7,0)</f>
        <v>38</v>
      </c>
      <c r="AJ12" s="65">
        <f>+VLOOKUP(O12,Temporalidad[[nombre]:[Columna1]],7,0)</f>
        <v>1779</v>
      </c>
      <c r="AK12" s="65">
        <f>+VLOOKUP(LEFT($D12,2),Tipo_Gráfico[[id2]:[Tipo Gráfico]],3,0)</f>
        <v>1</v>
      </c>
      <c r="AL12" s="38" t="s">
        <v>14038</v>
      </c>
      <c r="AM12" s="61" t="str">
        <f t="shared" si="36"/>
        <v>No Aplica</v>
      </c>
      <c r="AN12" s="61" t="str">
        <f t="shared" si="36"/>
        <v>No Aplica</v>
      </c>
      <c r="AO12" s="61" t="str">
        <f t="shared" si="36"/>
        <v>No Aplica</v>
      </c>
      <c r="AP12" s="66">
        <f>VLOOKUP($AC12,Responsables[],3,0)</f>
        <v>10</v>
      </c>
      <c r="AQ12" s="66">
        <f>VLOOKUP($R12,unidad_medida[[#All],[nombre]:[Columna1]],5,0)</f>
        <v>73</v>
      </c>
    </row>
    <row r="13" spans="1:43" ht="61.2" x14ac:dyDescent="0.3">
      <c r="A13" s="84" t="str">
        <f t="shared" si="27"/>
        <v>GR 10|FILT:CATEGORÍA| MUES:Juzgado de Garantía|Sentencias Dictadas por Delitos Contra la Mujer|Periodo 2013-2019|</v>
      </c>
      <c r="B13" s="77" t="str">
        <f>"LINK"&amp;Estructura!$P$1</f>
        <v>LINK270101001</v>
      </c>
      <c r="C13" s="40">
        <v>6</v>
      </c>
      <c r="D13" s="48" t="s">
        <v>10287</v>
      </c>
      <c r="E13" s="78" t="s">
        <v>14061</v>
      </c>
      <c r="F13" s="49" t="s">
        <v>14070</v>
      </c>
      <c r="G13" s="49" t="s">
        <v>10552</v>
      </c>
      <c r="H13" s="49"/>
      <c r="I13" s="39"/>
      <c r="J13" s="80" t="s">
        <v>10554</v>
      </c>
      <c r="K13" s="53"/>
      <c r="L13" s="53"/>
      <c r="M13" s="85" t="str">
        <f>F13&amp;" por "&amp;G13&amp;" para el delito de  "&amp;J13&amp;", durante el "&amp;O13</f>
        <v>Sentencias Dictadas por Delitos Contra la Mujer por Juzgado de Garantía para el delito de  Apremios Ilegítimos Violación, Abuso Sexual Agravado, Otros, durante el Periodo 2013-2019</v>
      </c>
      <c r="N13" s="38" t="s">
        <v>114</v>
      </c>
      <c r="O13" s="22" t="s">
        <v>10642</v>
      </c>
      <c r="P13" s="22" t="s">
        <v>14035</v>
      </c>
      <c r="Q13" s="31">
        <f>+IF($E13="PRODUCTO",VLOOKUP(J13,Categorias__2[[Producto]:[Columna1]],9,0)&amp;"000",IF($E13="CATEGORÍA",VLOOKUP(J13,Categorias__2[[Categoría]:[Columna2]],7,0),$Q$1))</f>
        <v>270101001</v>
      </c>
      <c r="R13" s="22" t="str">
        <f t="shared" si="8"/>
        <v>casos</v>
      </c>
      <c r="S13" s="38" t="str">
        <f t="shared" si="3"/>
        <v>Sentencias Dictadas por Delitos Contra la Mujer | Filtra: CATEGORÍA| Muestra:Juzgado de Garantía| en la CATEGORÍA de Apremios Ilegítimos Violación, Abuso Sexual Agravado, Otros|Periodo 2013-2019</v>
      </c>
      <c r="T13" s="67" t="str">
        <f t="shared" si="28"/>
        <v>Sentencias Dictadas por Delitos Contra la Mujer | Filtra: CATEGORÍA| Muestra:Juzgado de Garantía| en la CATEGORÍA de Apremios Ilegítimos Violación, Abuso Sexual Agravado, Otros|Periodo 2013-2019</v>
      </c>
      <c r="U13" s="68" t="str">
        <f t="shared" si="10"/>
        <v>CATEGORÍA: Apremios Ilegítimos Violación, Abuso Sexual Agravado, Otros</v>
      </c>
      <c r="V13" s="38" t="s">
        <v>10547</v>
      </c>
      <c r="W13" s="23" t="str">
        <f t="shared" si="32"/>
        <v>LINK270101001</v>
      </c>
      <c r="X13" s="61" t="str">
        <f t="shared" si="12"/>
        <v>CHL</v>
      </c>
      <c r="Y13" s="22" t="s">
        <v>7592</v>
      </c>
      <c r="Z13" s="86" t="str">
        <f t="shared" si="29"/>
        <v>El gráfico muestra la frecuencia de Sentencias Dictadas por Delitos Contra la Mujer a escala nacional por región de Apremios Ilegítimos Violación, Abuso Sexual Agravado, Otros, de acuerdo a los datos publicados por la Poder Judicial de Chile para el Periodo 2013-2019</v>
      </c>
      <c r="AA13" s="64">
        <f t="shared" ref="AA13:AC13" si="39">+AA12</f>
        <v>44363</v>
      </c>
      <c r="AB13" s="61" t="str">
        <f t="shared" si="39"/>
        <v>Español</v>
      </c>
      <c r="AC13" s="61" t="str">
        <f t="shared" si="39"/>
        <v>Patricio</v>
      </c>
      <c r="AD13" s="61" t="str">
        <f t="shared" ref="AD13:AF13" si="40">+AD12</f>
        <v>No Aplica</v>
      </c>
      <c r="AE13" s="61" t="str">
        <f t="shared" si="40"/>
        <v>No Aplica</v>
      </c>
      <c r="AF13" s="61" t="str">
        <f t="shared" si="40"/>
        <v>No Aplica</v>
      </c>
      <c r="AG13" s="65">
        <f>+VLOOKUP($P13,Parametros[[nombre]:[Columna1]],5,0)</f>
        <v>118</v>
      </c>
      <c r="AH13" s="65">
        <f t="shared" si="35"/>
        <v>1</v>
      </c>
      <c r="AI13" s="65">
        <f>+VLOOKUP($N13,Territorio[[nombre]:[Columna1]],7,0)</f>
        <v>38</v>
      </c>
      <c r="AJ13" s="65">
        <f>+VLOOKUP(O13,Temporalidad[[nombre]:[Columna1]],7,0)</f>
        <v>1779</v>
      </c>
      <c r="AK13" s="65">
        <f>+VLOOKUP(LEFT($D13,2),Tipo_Gráfico[[id2]:[Tipo Gráfico]],3,0)</f>
        <v>1</v>
      </c>
      <c r="AL13" s="38" t="s">
        <v>14038</v>
      </c>
      <c r="AM13" s="61" t="str">
        <f t="shared" si="36"/>
        <v>No Aplica</v>
      </c>
      <c r="AN13" s="61" t="str">
        <f t="shared" si="36"/>
        <v>No Aplica</v>
      </c>
      <c r="AO13" s="61" t="str">
        <f t="shared" si="36"/>
        <v>No Aplica</v>
      </c>
      <c r="AP13" s="66">
        <f>VLOOKUP($AC13,Responsables[],3,0)</f>
        <v>10</v>
      </c>
      <c r="AQ13" s="66">
        <f>VLOOKUP($R13,unidad_medida[[#All],[nombre]:[Columna1]],5,0)</f>
        <v>73</v>
      </c>
    </row>
    <row r="14" spans="1:43" ht="41.4" x14ac:dyDescent="0.3">
      <c r="A14" s="84" t="str">
        <f>+D14&amp;"|FILT:"&amp;E14&amp;"| MUES:"&amp;G14&amp;"|"&amp;F14&amp;"|"&amp;O14&amp;"|"&amp;H14</f>
        <v>GR 11|FILT:Región| MUES:Variación (%)|Variación Trimestral de Sentencias Dictadas (%)|Periodo 2013-2019|Tipo de Delito</v>
      </c>
      <c r="B14" s="77" t="str">
        <f>"LINK"&amp;Estructura!$B$1</f>
        <v>LINK13</v>
      </c>
      <c r="C14" s="47">
        <v>16</v>
      </c>
      <c r="D14" s="48" t="s">
        <v>10539</v>
      </c>
      <c r="E14" s="78" t="s">
        <v>516</v>
      </c>
      <c r="F14" s="49" t="s">
        <v>14046</v>
      </c>
      <c r="G14" s="41" t="s">
        <v>10498</v>
      </c>
      <c r="H14" s="49" t="s">
        <v>10641</v>
      </c>
      <c r="I14" s="46"/>
      <c r="J14" s="80" t="s">
        <v>7580</v>
      </c>
      <c r="K14" s="53"/>
      <c r="L14" s="53"/>
      <c r="M14" s="85" t="str">
        <f t="shared" ref="M14:M15" si="41">F14&amp;" en la "&amp;E14&amp;"  "&amp;J14&amp;" por "&amp;H14&amp;", durante el "&amp;O14</f>
        <v>Variación Trimestral de Sentencias Dictadas (%) en la Región  Metropolitana por Tipo de Delito, durante el Periodo 2013-2019</v>
      </c>
      <c r="N14" s="38" t="str">
        <f t="shared" ref="N14:N16" si="42">+J14</f>
        <v>Metropolitana</v>
      </c>
      <c r="O14" s="22" t="s">
        <v>10642</v>
      </c>
      <c r="P14" s="22" t="s">
        <v>14035</v>
      </c>
      <c r="Q14" s="31">
        <f>+IF($E14="PRODUCTO",VLOOKUP(J14,Categorias__2[[Producto]:[Columna1]],9,0)&amp;"000",IF($E14="CATEGORÍA",VLOOKUP(J14,Categorias__2[[Categoría]:[Columna2]],7,0),$Q$1))</f>
        <v>270101001</v>
      </c>
      <c r="R14" s="22" t="s">
        <v>10273</v>
      </c>
      <c r="S14" s="38" t="str">
        <f t="shared" si="3"/>
        <v>Variación Trimestral de Sentencias Dictadas (%) | Filtra: Región| Muestra:Variación (%)| en la Región de Metropolitana|Periodo 2013-2019</v>
      </c>
      <c r="T14" s="67" t="str">
        <f>+S14</f>
        <v>Variación Trimestral de Sentencias Dictadas (%) | Filtra: Región| Muestra:Variación (%)| en la Región de Metropolitana|Periodo 2013-2019</v>
      </c>
      <c r="U14" s="68" t="str">
        <f t="shared" ref="U14:U20" si="43">+E14&amp;": "&amp;J14</f>
        <v>Región: Metropolitana</v>
      </c>
      <c r="V14" s="38" t="s">
        <v>10535</v>
      </c>
      <c r="W14" s="23" t="str">
        <f t="shared" si="32"/>
        <v>LINK13</v>
      </c>
      <c r="X14" s="61" t="str">
        <f t="shared" si="12"/>
        <v>CHL</v>
      </c>
      <c r="Y14" s="22" t="s">
        <v>10274</v>
      </c>
      <c r="Z14" s="86" t="str">
        <f>+"Gráfico que muestra la frecuencia de "&amp;F14&amp;" para la comuna de "&amp;J14&amp;", de acuerdo a los datos publicados por la "&amp;AL14&amp;" de Chile para el "&amp;O14</f>
        <v>Gráfico que muestra la frecuencia de Variación Trimestral de Sentencias Dictadas (%) para la comuna de Metropolitana, de acuerdo a los datos publicados por la Poder Judicial de Chile para el Periodo 2013-2019</v>
      </c>
      <c r="AA14" s="64">
        <f t="shared" ref="AA14:AC14" si="44">+AA13</f>
        <v>44363</v>
      </c>
      <c r="AB14" s="61" t="str">
        <f t="shared" si="44"/>
        <v>Español</v>
      </c>
      <c r="AC14" s="61" t="str">
        <f t="shared" si="44"/>
        <v>Patricio</v>
      </c>
      <c r="AD14" s="61" t="s">
        <v>24</v>
      </c>
      <c r="AE14" s="61" t="s">
        <v>24</v>
      </c>
      <c r="AF14" s="61" t="s">
        <v>24</v>
      </c>
      <c r="AG14" s="65">
        <f>+VLOOKUP($P14,Parametros[[nombre]:[Columna1]],5,0)</f>
        <v>118</v>
      </c>
      <c r="AH14" s="65">
        <v>1</v>
      </c>
      <c r="AI14" s="65">
        <f>+VLOOKUP($N14,Territorio[[nombre]:[Columna1]],7,0)</f>
        <v>251</v>
      </c>
      <c r="AJ14" s="65">
        <f>+VLOOKUP(O14,Temporalidad[[nombre]:[Columna1]],7,0)</f>
        <v>1779</v>
      </c>
      <c r="AK14" s="65">
        <f>+VLOOKUP(LEFT($D14,2),Tipo_Gráfico[[id2]:[Tipo Gráfico]],3,0)</f>
        <v>1</v>
      </c>
      <c r="AL14" s="38" t="s">
        <v>14038</v>
      </c>
      <c r="AM14" s="61" t="s">
        <v>24</v>
      </c>
      <c r="AN14" s="61" t="s">
        <v>24</v>
      </c>
      <c r="AO14" s="61" t="s">
        <v>24</v>
      </c>
      <c r="AP14" s="66">
        <f>VLOOKUP($AC14,Responsables[],3,0)</f>
        <v>10</v>
      </c>
      <c r="AQ14" s="66">
        <f>VLOOKUP($R14,unidad_medida[[#All],[nombre]:[Columna1]],5,0)</f>
        <v>73</v>
      </c>
    </row>
    <row r="15" spans="1:43" ht="41.4" x14ac:dyDescent="0.3">
      <c r="A15" s="84" t="str">
        <f t="shared" ref="A15:A20" si="45">+D15&amp;"|FILT:"&amp;E15&amp;"| MUES:"&amp;G15&amp;"|"&amp;F15&amp;"|"&amp;O15&amp;"|"&amp;H15</f>
        <v>GR 12|FILT:Región| MUES:Variación (%)|Variación Trimestral de Sentencias Dictadas (%)|Periodo 2013-2019|Delito</v>
      </c>
      <c r="B15" s="77" t="str">
        <f>"LINK"&amp;Estructura!$B$1</f>
        <v>LINK13</v>
      </c>
      <c r="C15" s="47">
        <v>16</v>
      </c>
      <c r="D15" s="48" t="s">
        <v>10540</v>
      </c>
      <c r="E15" s="78" t="s">
        <v>516</v>
      </c>
      <c r="F15" s="49" t="s">
        <v>14046</v>
      </c>
      <c r="G15" s="41" t="s">
        <v>10498</v>
      </c>
      <c r="H15" s="49" t="s">
        <v>14039</v>
      </c>
      <c r="I15" s="39"/>
      <c r="J15" s="80" t="s">
        <v>7580</v>
      </c>
      <c r="K15" s="53"/>
      <c r="L15" s="53"/>
      <c r="M15" s="85" t="str">
        <f t="shared" si="41"/>
        <v>Variación Trimestral de Sentencias Dictadas (%) en la Región  Metropolitana por Delito, durante el Periodo 2013-2019</v>
      </c>
      <c r="N15" s="38" t="str">
        <f t="shared" si="42"/>
        <v>Metropolitana</v>
      </c>
      <c r="O15" s="22" t="s">
        <v>10642</v>
      </c>
      <c r="P15" s="22" t="s">
        <v>14035</v>
      </c>
      <c r="Q15" s="31">
        <f>+IF($E15="PRODUCTO",VLOOKUP(J15,Categorias__2[[Producto]:[Columna1]],9,0)&amp;"000",IF($E15="CATEGORÍA",VLOOKUP(J15,Categorias__2[[Categoría]:[Columna2]],7,0),$Q$1))</f>
        <v>270101001</v>
      </c>
      <c r="R15" s="22" t="str">
        <f>+R14</f>
        <v>casos</v>
      </c>
      <c r="S15" s="38" t="str">
        <f t="shared" si="3"/>
        <v>Variación Trimestral de Sentencias Dictadas (%) | Filtra: Región| Muestra:Variación (%)| en la Región de Metropolitana|Periodo 2013-2019</v>
      </c>
      <c r="T15" s="67" t="str">
        <f t="shared" ref="T15:T20" si="46">+S15</f>
        <v>Variación Trimestral de Sentencias Dictadas (%) | Filtra: Región| Muestra:Variación (%)| en la Región de Metropolitana|Periodo 2013-2019</v>
      </c>
      <c r="U15" s="68" t="str">
        <f t="shared" si="43"/>
        <v>Región: Metropolitana</v>
      </c>
      <c r="V15" s="38" t="s">
        <v>10536</v>
      </c>
      <c r="W15" s="23" t="str">
        <f t="shared" si="32"/>
        <v>LINK13</v>
      </c>
      <c r="X15" s="61" t="str">
        <f t="shared" si="12"/>
        <v>CHL</v>
      </c>
      <c r="Y15" s="22" t="s">
        <v>10274</v>
      </c>
      <c r="Z15" s="86" t="str">
        <f t="shared" ref="Z15:Z18" si="47">+"Gráfico que muestra la frecuencia de "&amp;F15&amp;" para la comuna de "&amp;J15&amp;", de acuerdo a los datos publicados por la "&amp;AL15&amp;" de Chile para el "&amp;O15</f>
        <v>Gráfico que muestra la frecuencia de Variación Trimestral de Sentencias Dictadas (%) para la comuna de Metropolitana, de acuerdo a los datos publicados por la Poder Judicial de Chile para el Periodo 2013-2019</v>
      </c>
      <c r="AA15" s="64">
        <f t="shared" ref="AA15:AF15" si="48">+AA14</f>
        <v>44363</v>
      </c>
      <c r="AB15" s="61" t="str">
        <f t="shared" si="48"/>
        <v>Español</v>
      </c>
      <c r="AC15" s="61" t="str">
        <f t="shared" si="48"/>
        <v>Patricio</v>
      </c>
      <c r="AD15" s="61" t="str">
        <f t="shared" si="48"/>
        <v>No Aplica</v>
      </c>
      <c r="AE15" s="61" t="str">
        <f t="shared" si="48"/>
        <v>No Aplica</v>
      </c>
      <c r="AF15" s="61" t="str">
        <f t="shared" si="48"/>
        <v>No Aplica</v>
      </c>
      <c r="AG15" s="65">
        <f>+VLOOKUP($P15,Parametros[[nombre]:[Columna1]],5,0)</f>
        <v>118</v>
      </c>
      <c r="AH15" s="65">
        <f>AH14</f>
        <v>1</v>
      </c>
      <c r="AI15" s="65">
        <f>+VLOOKUP($N15,Territorio[[nombre]:[Columna1]],7,0)</f>
        <v>251</v>
      </c>
      <c r="AJ15" s="65">
        <f>+VLOOKUP(O15,Temporalidad[[nombre]:[Columna1]],7,0)</f>
        <v>1779</v>
      </c>
      <c r="AK15" s="65">
        <f>+VLOOKUP(LEFT($D15,2),Tipo_Gráfico[[id2]:[Tipo Gráfico]],3,0)</f>
        <v>1</v>
      </c>
      <c r="AL15" s="38" t="s">
        <v>14038</v>
      </c>
      <c r="AM15" s="61" t="str">
        <f>+AM14</f>
        <v>No Aplica</v>
      </c>
      <c r="AN15" s="61" t="str">
        <f>+AN14</f>
        <v>No Aplica</v>
      </c>
      <c r="AO15" s="61" t="str">
        <f>+AO14</f>
        <v>No Aplica</v>
      </c>
      <c r="AP15" s="66">
        <f>VLOOKUP($AC15,Responsables[],3,0)</f>
        <v>10</v>
      </c>
      <c r="AQ15" s="66">
        <f>VLOOKUP($R15,unidad_medida[[#All],[nombre]:[Columna1]],5,0)</f>
        <v>73</v>
      </c>
    </row>
    <row r="16" spans="1:43" ht="41.4" x14ac:dyDescent="0.3">
      <c r="A16" s="84" t="str">
        <f t="shared" si="45"/>
        <v>GR 13|FILT:Región| MUES:Variación (%)|Variación Trimestral de Sentencias Dictadas (%)|Periodo 2013-2019|Juzgado de Garantía</v>
      </c>
      <c r="B16" s="77" t="str">
        <f>"LINK"&amp;Estructura!$B$1</f>
        <v>LINK13</v>
      </c>
      <c r="C16" s="47">
        <v>16</v>
      </c>
      <c r="D16" s="48" t="s">
        <v>10541</v>
      </c>
      <c r="E16" s="78" t="s">
        <v>516</v>
      </c>
      <c r="F16" s="49" t="s">
        <v>14046</v>
      </c>
      <c r="G16" s="41" t="s">
        <v>10498</v>
      </c>
      <c r="H16" s="49" t="s">
        <v>10552</v>
      </c>
      <c r="I16" s="39"/>
      <c r="J16" s="80" t="s">
        <v>7580</v>
      </c>
      <c r="K16" s="53"/>
      <c r="L16" s="53"/>
      <c r="M16" s="85" t="str">
        <f>F16&amp;" en la "&amp;E16&amp;"  "&amp;J16&amp;" por "&amp;H16&amp;", durante el "&amp;O16</f>
        <v>Variación Trimestral de Sentencias Dictadas (%) en la Región  Metropolitana por Juzgado de Garantía, durante el Periodo 2013-2019</v>
      </c>
      <c r="N16" s="38" t="str">
        <f t="shared" si="42"/>
        <v>Metropolitana</v>
      </c>
      <c r="O16" s="22" t="s">
        <v>10642</v>
      </c>
      <c r="P16" s="22" t="s">
        <v>14035</v>
      </c>
      <c r="Q16" s="31">
        <f>+IF($E16="PRODUCTO",VLOOKUP(J16,Categorias__2[[Producto]:[Columna1]],9,0)&amp;"000",IF($E16="CATEGORÍA",VLOOKUP(J16,Categorias__2[[Categoría]:[Columna2]],7,0),$Q$1))</f>
        <v>270101001</v>
      </c>
      <c r="R16" s="22" t="str">
        <f t="shared" si="8"/>
        <v>casos</v>
      </c>
      <c r="S16" s="38" t="str">
        <f t="shared" si="3"/>
        <v>Variación Trimestral de Sentencias Dictadas (%) | Filtra: Región| Muestra:Variación (%)| en la Región de Metropolitana|Periodo 2013-2019</v>
      </c>
      <c r="T16" s="67" t="str">
        <f t="shared" si="46"/>
        <v>Variación Trimestral de Sentencias Dictadas (%) | Filtra: Región| Muestra:Variación (%)| en la Región de Metropolitana|Periodo 2013-2019</v>
      </c>
      <c r="U16" s="68" t="str">
        <f t="shared" si="43"/>
        <v>Región: Metropolitana</v>
      </c>
      <c r="V16" s="38" t="s">
        <v>10537</v>
      </c>
      <c r="W16" s="23" t="str">
        <f t="shared" ref="W16:W20" si="49">HYPERLINK(B16,B16)</f>
        <v>LINK13</v>
      </c>
      <c r="X16" s="61" t="str">
        <f t="shared" si="12"/>
        <v>CHL</v>
      </c>
      <c r="Y16" s="22" t="s">
        <v>10274</v>
      </c>
      <c r="Z16" s="86" t="str">
        <f t="shared" si="47"/>
        <v>Gráfico que muestra la frecuencia de Variación Trimestral de Sentencias Dictadas (%) para la comuna de Metropolitana, de acuerdo a los datos publicados por la Poder Judicial de Chile para el Periodo 2013-2019</v>
      </c>
      <c r="AA16" s="64">
        <f t="shared" ref="AA16:AF16" si="50">+AA15</f>
        <v>44363</v>
      </c>
      <c r="AB16" s="61" t="str">
        <f t="shared" si="50"/>
        <v>Español</v>
      </c>
      <c r="AC16" s="61" t="str">
        <f t="shared" si="50"/>
        <v>Patricio</v>
      </c>
      <c r="AD16" s="61" t="str">
        <f t="shared" si="50"/>
        <v>No Aplica</v>
      </c>
      <c r="AE16" s="61" t="str">
        <f t="shared" si="50"/>
        <v>No Aplica</v>
      </c>
      <c r="AF16" s="61" t="str">
        <f t="shared" si="50"/>
        <v>No Aplica</v>
      </c>
      <c r="AG16" s="65">
        <f>+VLOOKUP($P16,Parametros[[nombre]:[Columna1]],5,0)</f>
        <v>118</v>
      </c>
      <c r="AH16" s="65">
        <f t="shared" ref="AH16:AH20" si="51">AH15</f>
        <v>1</v>
      </c>
      <c r="AI16" s="65">
        <f>+VLOOKUP($N16,Territorio[[nombre]:[Columna1]],7,0)</f>
        <v>251</v>
      </c>
      <c r="AJ16" s="65">
        <f>+VLOOKUP(O16,Temporalidad[[nombre]:[Columna1]],7,0)</f>
        <v>1779</v>
      </c>
      <c r="AK16" s="65">
        <f>+VLOOKUP(LEFT($D16,2),Tipo_Gráfico[[id2]:[Tipo Gráfico]],3,0)</f>
        <v>1</v>
      </c>
      <c r="AL16" s="38" t="s">
        <v>14038</v>
      </c>
      <c r="AM16" s="61" t="str">
        <f t="shared" ref="AM16:AO16" si="52">+AM15</f>
        <v>No Aplica</v>
      </c>
      <c r="AN16" s="61" t="str">
        <f t="shared" si="52"/>
        <v>No Aplica</v>
      </c>
      <c r="AO16" s="61" t="str">
        <f t="shared" si="52"/>
        <v>No Aplica</v>
      </c>
      <c r="AP16" s="66">
        <f>VLOOKUP($AC16,Responsables[],3,0)</f>
        <v>10</v>
      </c>
      <c r="AQ16" s="66">
        <f>VLOOKUP($R16,unidad_medida[[#All],[nombre]:[Columna1]],5,0)</f>
        <v>73</v>
      </c>
    </row>
    <row r="17" spans="1:43" ht="61.2" x14ac:dyDescent="0.3">
      <c r="A17" s="84" t="str">
        <f t="shared" si="45"/>
        <v>GR 14|FILT:CATEGORÍA| MUES:Variación (%)|Variación Trimestral de Sentencias Dictadas (%)|Periodo 2013-2019|región</v>
      </c>
      <c r="B17" s="77" t="str">
        <f>"LINK"&amp;Estructura!$P$1</f>
        <v>LINK270101001</v>
      </c>
      <c r="C17" s="47">
        <v>6</v>
      </c>
      <c r="D17" s="48" t="s">
        <v>10542</v>
      </c>
      <c r="E17" s="78" t="s">
        <v>14061</v>
      </c>
      <c r="F17" s="49" t="s">
        <v>14046</v>
      </c>
      <c r="G17" s="41" t="s">
        <v>10498</v>
      </c>
      <c r="H17" s="49" t="s">
        <v>10548</v>
      </c>
      <c r="I17" s="39"/>
      <c r="J17" s="80" t="s">
        <v>10554</v>
      </c>
      <c r="K17" s="53"/>
      <c r="L17" s="53"/>
      <c r="M17" s="85" t="str">
        <f>F17&amp;" para el Delito de "&amp;"  "&amp;J17&amp;" por "&amp;H17&amp;", durante el "&amp;O17</f>
        <v>Variación Trimestral de Sentencias Dictadas (%) para el Delito de   Apremios Ilegítimos Violación, Abuso Sexual Agravado, Otros por región, durante el Periodo 2013-2019</v>
      </c>
      <c r="N17" s="38" t="s">
        <v>114</v>
      </c>
      <c r="O17" s="22" t="s">
        <v>10642</v>
      </c>
      <c r="P17" s="22" t="s">
        <v>14035</v>
      </c>
      <c r="Q17" s="31">
        <f>+IF($E17="PRODUCTO",VLOOKUP(J17,Categorias__2[[Producto]:[Columna1]],9,0)&amp;"000",IF($E17="CATEGORÍA",VLOOKUP(J17,Categorias__2[[Categoría]:[Columna2]],7,0),$Q$1))</f>
        <v>270101001</v>
      </c>
      <c r="R17" s="22" t="str">
        <f t="shared" si="8"/>
        <v>casos</v>
      </c>
      <c r="S17" s="38" t="str">
        <f t="shared" si="3"/>
        <v>Variación Trimestral de Sentencias Dictadas (%) | Filtra: CATEGORÍA| Muestra:Variación (%)| en la CATEGORÍA de Apremios Ilegítimos Violación, Abuso Sexual Agravado, Otros|Periodo 2013-2019</v>
      </c>
      <c r="T17" s="67" t="str">
        <f t="shared" si="46"/>
        <v>Variación Trimestral de Sentencias Dictadas (%) | Filtra: CATEGORÍA| Muestra:Variación (%)| en la CATEGORÍA de Apremios Ilegítimos Violación, Abuso Sexual Agravado, Otros|Periodo 2013-2019</v>
      </c>
      <c r="U17" s="68" t="str">
        <f t="shared" si="43"/>
        <v>CATEGORÍA: Apremios Ilegítimos Violación, Abuso Sexual Agravado, Otros</v>
      </c>
      <c r="V17" s="38" t="s">
        <v>10538</v>
      </c>
      <c r="W17" s="23" t="str">
        <f t="shared" si="49"/>
        <v>LINK270101001</v>
      </c>
      <c r="X17" s="61" t="str">
        <f t="shared" si="12"/>
        <v>CHL</v>
      </c>
      <c r="Y17" s="22" t="s">
        <v>7592</v>
      </c>
      <c r="Z17" s="86" t="str">
        <f t="shared" si="47"/>
        <v>Gráfico que muestra la frecuencia de Variación Trimestral de Sentencias Dictadas (%) para la comuna de Apremios Ilegítimos Violación, Abuso Sexual Agravado, Otros, de acuerdo a los datos publicados por la Poder Judicial de Chile para el Periodo 2013-2019</v>
      </c>
      <c r="AA17" s="64">
        <f t="shared" ref="AA17:AF17" si="53">+AA16</f>
        <v>44363</v>
      </c>
      <c r="AB17" s="61" t="str">
        <f t="shared" si="53"/>
        <v>Español</v>
      </c>
      <c r="AC17" s="61" t="str">
        <f t="shared" si="53"/>
        <v>Patricio</v>
      </c>
      <c r="AD17" s="61" t="str">
        <f t="shared" si="53"/>
        <v>No Aplica</v>
      </c>
      <c r="AE17" s="61" t="str">
        <f t="shared" si="53"/>
        <v>No Aplica</v>
      </c>
      <c r="AF17" s="61" t="str">
        <f t="shared" si="53"/>
        <v>No Aplica</v>
      </c>
      <c r="AG17" s="65">
        <f>+VLOOKUP($P17,Parametros[[nombre]:[Columna1]],5,0)</f>
        <v>118</v>
      </c>
      <c r="AH17" s="65">
        <f t="shared" si="51"/>
        <v>1</v>
      </c>
      <c r="AI17" s="65">
        <f>+VLOOKUP($N17,Territorio[[nombre]:[Columna1]],7,0)</f>
        <v>38</v>
      </c>
      <c r="AJ17" s="65">
        <f>+VLOOKUP(O17,Temporalidad[[nombre]:[Columna1]],7,0)</f>
        <v>1779</v>
      </c>
      <c r="AK17" s="65">
        <f>+VLOOKUP(LEFT($D17,2),Tipo_Gráfico[[id2]:[Tipo Gráfico]],3,0)</f>
        <v>1</v>
      </c>
      <c r="AL17" s="38" t="s">
        <v>14038</v>
      </c>
      <c r="AM17" s="61" t="str">
        <f t="shared" ref="AM17:AO17" si="54">+AM16</f>
        <v>No Aplica</v>
      </c>
      <c r="AN17" s="61" t="str">
        <f t="shared" si="54"/>
        <v>No Aplica</v>
      </c>
      <c r="AO17" s="61" t="str">
        <f t="shared" si="54"/>
        <v>No Aplica</v>
      </c>
      <c r="AP17" s="66">
        <f>VLOOKUP($AC17,Responsables[],3,0)</f>
        <v>10</v>
      </c>
      <c r="AQ17" s="66">
        <f>VLOOKUP($R17,unidad_medida[[#All],[nombre]:[Columna1]],5,0)</f>
        <v>73</v>
      </c>
    </row>
    <row r="18" spans="1:43" ht="61.2" x14ac:dyDescent="0.3">
      <c r="A18" s="84" t="str">
        <f t="shared" si="45"/>
        <v>GR 15|FILT:CATEGORÍA| MUES:Variación (%)|Variación Trimestral de Sentencias Dictadas (%)|Periodo 2013-2019|Juzgado de Garantía</v>
      </c>
      <c r="B18" s="77" t="str">
        <f>"LINK"&amp;Estructura!$P$1</f>
        <v>LINK270101001</v>
      </c>
      <c r="C18" s="47">
        <v>6</v>
      </c>
      <c r="D18" s="48" t="s">
        <v>10543</v>
      </c>
      <c r="E18" s="78" t="s">
        <v>14061</v>
      </c>
      <c r="F18" s="49" t="s">
        <v>14046</v>
      </c>
      <c r="G18" s="41" t="s">
        <v>10498</v>
      </c>
      <c r="H18" s="49" t="s">
        <v>10552</v>
      </c>
      <c r="I18" s="39"/>
      <c r="J18" s="80" t="s">
        <v>10554</v>
      </c>
      <c r="K18" s="53"/>
      <c r="L18" s="53"/>
      <c r="M18" s="85" t="str">
        <f>F18&amp;" para el Delito de "&amp;"  "&amp;J18&amp;" por "&amp;H18&amp;", durante el "&amp;O18</f>
        <v>Variación Trimestral de Sentencias Dictadas (%) para el Delito de   Apremios Ilegítimos Violación, Abuso Sexual Agravado, Otros por Juzgado de Garantía, durante el Periodo 2013-2019</v>
      </c>
      <c r="N18" s="38" t="s">
        <v>114</v>
      </c>
      <c r="O18" s="22" t="s">
        <v>10642</v>
      </c>
      <c r="P18" s="22" t="s">
        <v>14035</v>
      </c>
      <c r="Q18" s="31">
        <f>+IF($E18="PRODUCTO",VLOOKUP(J18,Categorias__2[[Producto]:[Columna1]],9,0)&amp;"000",IF($E18="CATEGORÍA",VLOOKUP(J18,Categorias__2[[Categoría]:[Columna2]],7,0),$Q$1))</f>
        <v>270101001</v>
      </c>
      <c r="R18" s="22" t="str">
        <f t="shared" si="8"/>
        <v>casos</v>
      </c>
      <c r="S18" s="38" t="str">
        <f t="shared" si="3"/>
        <v>Variación Trimestral de Sentencias Dictadas (%) | Filtra: CATEGORÍA| Muestra:Variación (%)| en la CATEGORÍA de Apremios Ilegítimos Violación, Abuso Sexual Agravado, Otros|Periodo 2013-2019</v>
      </c>
      <c r="T18" s="67" t="str">
        <f t="shared" si="46"/>
        <v>Variación Trimestral de Sentencias Dictadas (%) | Filtra: CATEGORÍA| Muestra:Variación (%)| en la CATEGORÍA de Apremios Ilegítimos Violación, Abuso Sexual Agravado, Otros|Periodo 2013-2019</v>
      </c>
      <c r="U18" s="68" t="str">
        <f t="shared" si="43"/>
        <v>CATEGORÍA: Apremios Ilegítimos Violación, Abuso Sexual Agravado, Otros</v>
      </c>
      <c r="V18" s="38" t="s">
        <v>10547</v>
      </c>
      <c r="W18" s="23" t="str">
        <f t="shared" si="49"/>
        <v>LINK270101001</v>
      </c>
      <c r="X18" s="61" t="str">
        <f t="shared" si="12"/>
        <v>CHL</v>
      </c>
      <c r="Y18" s="22" t="s">
        <v>7592</v>
      </c>
      <c r="Z18" s="86" t="str">
        <f t="shared" si="47"/>
        <v>Gráfico que muestra la frecuencia de Variación Trimestral de Sentencias Dictadas (%) para la comuna de Apremios Ilegítimos Violación, Abuso Sexual Agravado, Otros, de acuerdo a los datos publicados por la Poder Judicial de Chile para el Periodo 2013-2019</v>
      </c>
      <c r="AA18" s="64">
        <f t="shared" ref="AA18:AF18" si="55">+AA17</f>
        <v>44363</v>
      </c>
      <c r="AB18" s="61" t="str">
        <f t="shared" si="55"/>
        <v>Español</v>
      </c>
      <c r="AC18" s="61" t="str">
        <f t="shared" si="55"/>
        <v>Patricio</v>
      </c>
      <c r="AD18" s="61" t="str">
        <f t="shared" si="55"/>
        <v>No Aplica</v>
      </c>
      <c r="AE18" s="61" t="str">
        <f t="shared" si="55"/>
        <v>No Aplica</v>
      </c>
      <c r="AF18" s="61" t="str">
        <f t="shared" si="55"/>
        <v>No Aplica</v>
      </c>
      <c r="AG18" s="65">
        <f>+VLOOKUP($P18,Parametros[[nombre]:[Columna1]],5,0)</f>
        <v>118</v>
      </c>
      <c r="AH18" s="65">
        <f t="shared" si="51"/>
        <v>1</v>
      </c>
      <c r="AI18" s="65">
        <f>+VLOOKUP($N18,Territorio[[nombre]:[Columna1]],7,0)</f>
        <v>38</v>
      </c>
      <c r="AJ18" s="65">
        <f>+VLOOKUP(O18,Temporalidad[[nombre]:[Columna1]],7,0)</f>
        <v>1779</v>
      </c>
      <c r="AK18" s="65">
        <f>+VLOOKUP(LEFT($D18,2),Tipo_Gráfico[[id2]:[Tipo Gráfico]],3,0)</f>
        <v>1</v>
      </c>
      <c r="AL18" s="38" t="s">
        <v>14038</v>
      </c>
      <c r="AM18" s="61" t="str">
        <f t="shared" ref="AM18:AO18" si="56">+AM17</f>
        <v>No Aplica</v>
      </c>
      <c r="AN18" s="61" t="str">
        <f t="shared" si="56"/>
        <v>No Aplica</v>
      </c>
      <c r="AO18" s="61" t="str">
        <f t="shared" si="56"/>
        <v>No Aplica</v>
      </c>
      <c r="AP18" s="66">
        <f>VLOOKUP($AC18,Responsables[],3,0)</f>
        <v>10</v>
      </c>
      <c r="AQ18" s="66">
        <f>VLOOKUP($R18,unidad_medida[[#All],[nombre]:[Columna1]],5,0)</f>
        <v>73</v>
      </c>
    </row>
    <row r="19" spans="1:43" ht="51" x14ac:dyDescent="0.3">
      <c r="A19" s="84" t="str">
        <f t="shared" si="45"/>
        <v>GR 16|FILT:CATEGORÍA| MUES:región|Mapa de Sentencias Dictadas Acumuladas|Periodo 2013-2019|región</v>
      </c>
      <c r="B19" s="77" t="str">
        <f>"LINK"&amp;Estructura!$P$1</f>
        <v>LINK270101001</v>
      </c>
      <c r="C19" s="47">
        <v>6</v>
      </c>
      <c r="D19" s="48" t="s">
        <v>10544</v>
      </c>
      <c r="E19" s="78" t="s">
        <v>14061</v>
      </c>
      <c r="F19" s="49" t="s">
        <v>14048</v>
      </c>
      <c r="G19" s="41" t="s">
        <v>10548</v>
      </c>
      <c r="H19" s="49" t="s">
        <v>10548</v>
      </c>
      <c r="I19" s="39"/>
      <c r="J19" s="80" t="s">
        <v>10554</v>
      </c>
      <c r="K19" s="53"/>
      <c r="L19" s="53"/>
      <c r="M19" s="85" t="str">
        <f>F19&amp;" para el Delito de "&amp;"  "&amp;J19&amp;" por "&amp;H19&amp;", durante el "&amp;O19</f>
        <v>Mapa de Sentencias Dictadas Acumuladas para el Delito de   Apremios Ilegítimos Violación, Abuso Sexual Agravado, Otros por región, durante el Periodo 2013-2019</v>
      </c>
      <c r="N19" s="38" t="s">
        <v>114</v>
      </c>
      <c r="O19" s="22" t="s">
        <v>10642</v>
      </c>
      <c r="P19" s="22" t="s">
        <v>14035</v>
      </c>
      <c r="Q19" s="31">
        <f>+IF($E19="PRODUCTO",VLOOKUP(J19,Categorias__2[[Producto]:[Columna1]],9,0)&amp;"000",IF($E19="CATEGORÍA",VLOOKUP(J19,Categorias__2[[Categoría]:[Columna2]],7,0),$Q$1))</f>
        <v>270101001</v>
      </c>
      <c r="R19" s="22" t="str">
        <f t="shared" si="8"/>
        <v>casos</v>
      </c>
      <c r="S19" s="38" t="str">
        <f t="shared" ref="S19:S20" si="57">+F19&amp;" | Filtra: "&amp;E19&amp;"| Muestra:"&amp;G19&amp;"| en la "&amp;E19&amp;" de "&amp;J19&amp;"|"&amp;O19</f>
        <v>Mapa de Sentencias Dictadas Acumuladas | Filtra: CATEGORÍA| Muestra:región| en la CATEGORÍA de Apremios Ilegítimos Violación, Abuso Sexual Agravado, Otros|Periodo 2013-2019</v>
      </c>
      <c r="T19" s="67" t="str">
        <f t="shared" si="46"/>
        <v>Mapa de Sentencias Dictadas Acumuladas | Filtra: CATEGORÍA| Muestra:región| en la CATEGORÍA de Apremios Ilegítimos Violación, Abuso Sexual Agravado, Otros|Periodo 2013-2019</v>
      </c>
      <c r="U19" s="68" t="str">
        <f t="shared" si="43"/>
        <v>CATEGORÍA: Apremios Ilegítimos Violación, Abuso Sexual Agravado, Otros</v>
      </c>
      <c r="V19" s="38" t="s">
        <v>10537</v>
      </c>
      <c r="W19" s="23" t="str">
        <f t="shared" si="49"/>
        <v>LINK270101001</v>
      </c>
      <c r="X19" s="61" t="str">
        <f t="shared" si="12"/>
        <v>CHL</v>
      </c>
      <c r="Y19" s="22" t="s">
        <v>7592</v>
      </c>
      <c r="Z19" s="86" t="str">
        <f t="shared" ref="Z19:Z20" si="58">+"Mapa que muestra la frecuencia de "&amp;F19&amp;" desagregada por comuna en la región "&amp;J19&amp;", de acuerdo a los datos publicados por la "&amp;AL19&amp;" de Chile para el "&amp;O19</f>
        <v>Mapa que muestra la frecuencia de Mapa de Sentencias Dictadas Acumuladas desagregada por comuna en la región Apremios Ilegítimos Violación, Abuso Sexual Agravado, Otros, de acuerdo a los datos publicados por la Poder Judicial de Chile para el Periodo 2013-2019</v>
      </c>
      <c r="AA19" s="64">
        <f t="shared" ref="AA19:AF19" si="59">+AA18</f>
        <v>44363</v>
      </c>
      <c r="AB19" s="61" t="str">
        <f t="shared" si="59"/>
        <v>Español</v>
      </c>
      <c r="AC19" s="61" t="str">
        <f t="shared" si="59"/>
        <v>Patricio</v>
      </c>
      <c r="AD19" s="61" t="str">
        <f t="shared" si="59"/>
        <v>No Aplica</v>
      </c>
      <c r="AE19" s="61" t="str">
        <f t="shared" si="59"/>
        <v>No Aplica</v>
      </c>
      <c r="AF19" s="61" t="str">
        <f t="shared" si="59"/>
        <v>No Aplica</v>
      </c>
      <c r="AG19" s="65">
        <f>+VLOOKUP($P19,Parametros[[nombre]:[Columna1]],5,0)</f>
        <v>118</v>
      </c>
      <c r="AH19" s="65">
        <f t="shared" si="51"/>
        <v>1</v>
      </c>
      <c r="AI19" s="65">
        <f>+VLOOKUP($N19,Territorio[[nombre]:[Columna1]],7,0)</f>
        <v>38</v>
      </c>
      <c r="AJ19" s="65">
        <f>+VLOOKUP(O19,Temporalidad[[nombre]:[Columna1]],7,0)</f>
        <v>1779</v>
      </c>
      <c r="AK19" s="65">
        <f>+VLOOKUP(LEFT($D19,2),Tipo_Gráfico[[id2]:[Tipo Gráfico]],3,0)</f>
        <v>1</v>
      </c>
      <c r="AL19" s="38" t="s">
        <v>14038</v>
      </c>
      <c r="AM19" s="61" t="str">
        <f t="shared" ref="AM19:AO19" si="60">+AM18</f>
        <v>No Aplica</v>
      </c>
      <c r="AN19" s="61" t="str">
        <f t="shared" si="60"/>
        <v>No Aplica</v>
      </c>
      <c r="AO19" s="61" t="str">
        <f t="shared" si="60"/>
        <v>No Aplica</v>
      </c>
      <c r="AP19" s="66">
        <f>VLOOKUP($AC19,Responsables[],3,0)</f>
        <v>10</v>
      </c>
      <c r="AQ19" s="66">
        <f>VLOOKUP($R19,unidad_medida[[#All],[nombre]:[Columna1]],5,0)</f>
        <v>73</v>
      </c>
    </row>
    <row r="20" spans="1:43" ht="51" x14ac:dyDescent="0.3">
      <c r="A20" s="84" t="str">
        <f t="shared" si="45"/>
        <v>GR 17|FILT:CATEGORÍA| MUES:región|Mapa de Sentencias Dictadas|Año 2019|región</v>
      </c>
      <c r="B20" s="77" t="str">
        <f>"LINK"&amp;Estructura!$P$1</f>
        <v>LINK270101001</v>
      </c>
      <c r="C20" s="47">
        <v>6</v>
      </c>
      <c r="D20" s="48" t="s">
        <v>10545</v>
      </c>
      <c r="E20" s="78" t="s">
        <v>14061</v>
      </c>
      <c r="F20" s="49" t="s">
        <v>14047</v>
      </c>
      <c r="G20" s="41" t="s">
        <v>10548</v>
      </c>
      <c r="H20" s="41" t="s">
        <v>10548</v>
      </c>
      <c r="I20" s="39"/>
      <c r="J20" s="80" t="s">
        <v>10554</v>
      </c>
      <c r="K20" s="53"/>
      <c r="L20" s="53"/>
      <c r="M20" s="85" t="str">
        <f>F20&amp;" para el Delito de "&amp;"  "&amp;J20&amp;" por "&amp;H20&amp;", durante el "&amp;O20</f>
        <v>Mapa de Sentencias Dictadas para el Delito de   Apremios Ilegítimos Violación, Abuso Sexual Agravado, Otros por región, durante el Año 2019</v>
      </c>
      <c r="N20" s="38" t="s">
        <v>114</v>
      </c>
      <c r="O20" s="22" t="s">
        <v>5209</v>
      </c>
      <c r="P20" s="22" t="s">
        <v>14035</v>
      </c>
      <c r="Q20" s="31">
        <f>+IF($E20="PRODUCTO",VLOOKUP(J20,Categorias__2[[Producto]:[Columna1]],9,0)&amp;"000",IF($E20="CATEGORÍA",VLOOKUP(J20,Categorias__2[[Categoría]:[Columna2]],7,0),$Q$1))</f>
        <v>270101001</v>
      </c>
      <c r="R20" s="22" t="str">
        <f t="shared" si="8"/>
        <v>casos</v>
      </c>
      <c r="S20" s="38" t="str">
        <f t="shared" si="57"/>
        <v>Mapa de Sentencias Dictadas | Filtra: CATEGORÍA| Muestra:región| en la CATEGORÍA de Apremios Ilegítimos Violación, Abuso Sexual Agravado, Otros|Año 2019</v>
      </c>
      <c r="T20" s="67" t="str">
        <f t="shared" si="46"/>
        <v>Mapa de Sentencias Dictadas | Filtra: CATEGORÍA| Muestra:región| en la CATEGORÍA de Apremios Ilegítimos Violación, Abuso Sexual Agravado, Otros|Año 2019</v>
      </c>
      <c r="U20" s="68" t="str">
        <f t="shared" si="43"/>
        <v>CATEGORÍA: Apremios Ilegítimos Violación, Abuso Sexual Agravado, Otros</v>
      </c>
      <c r="V20" s="38" t="s">
        <v>10538</v>
      </c>
      <c r="W20" s="23" t="str">
        <f t="shared" si="49"/>
        <v>LINK270101001</v>
      </c>
      <c r="X20" s="61" t="str">
        <f t="shared" si="12"/>
        <v>CHL</v>
      </c>
      <c r="Y20" s="22" t="s">
        <v>7592</v>
      </c>
      <c r="Z20" s="86" t="str">
        <f t="shared" si="58"/>
        <v>Mapa que muestra la frecuencia de Mapa de Sentencias Dictadas desagregada por comuna en la región Apremios Ilegítimos Violación, Abuso Sexual Agravado, Otros, de acuerdo a los datos publicados por la Poder Judicial de Chile para el Año 2019</v>
      </c>
      <c r="AA20" s="64">
        <f t="shared" ref="AA20:AF20" si="61">+AA19</f>
        <v>44363</v>
      </c>
      <c r="AB20" s="61" t="str">
        <f t="shared" si="61"/>
        <v>Español</v>
      </c>
      <c r="AC20" s="61" t="str">
        <f t="shared" si="61"/>
        <v>Patricio</v>
      </c>
      <c r="AD20" s="61" t="str">
        <f t="shared" si="61"/>
        <v>No Aplica</v>
      </c>
      <c r="AE20" s="61" t="str">
        <f t="shared" si="61"/>
        <v>No Aplica</v>
      </c>
      <c r="AF20" s="61" t="str">
        <f t="shared" si="61"/>
        <v>No Aplica</v>
      </c>
      <c r="AG20" s="65">
        <f>+VLOOKUP($P20,Parametros[[nombre]:[Columna1]],5,0)</f>
        <v>118</v>
      </c>
      <c r="AH20" s="65">
        <f t="shared" si="51"/>
        <v>1</v>
      </c>
      <c r="AI20" s="65">
        <f>+VLOOKUP($N20,Territorio[[nombre]:[Columna1]],7,0)</f>
        <v>38</v>
      </c>
      <c r="AJ20" s="65">
        <f>+VLOOKUP(O20,Temporalidad[[nombre]:[Columna1]],7,0)</f>
        <v>30</v>
      </c>
      <c r="AK20" s="65">
        <f>+VLOOKUP(LEFT($D20,2),Tipo_Gráfico[[id2]:[Tipo Gráfico]],3,0)</f>
        <v>1</v>
      </c>
      <c r="AL20" s="38" t="s">
        <v>14038</v>
      </c>
      <c r="AM20" s="61" t="str">
        <f t="shared" ref="AM20:AO20" si="62">+AM19</f>
        <v>No Aplica</v>
      </c>
      <c r="AN20" s="61" t="str">
        <f t="shared" si="62"/>
        <v>No Aplica</v>
      </c>
      <c r="AO20" s="61" t="str">
        <f t="shared" si="62"/>
        <v>No Aplica</v>
      </c>
      <c r="AP20" s="66">
        <f>VLOOKUP($AC20,Responsables[],3,0)</f>
        <v>10</v>
      </c>
      <c r="AQ20" s="66">
        <f>VLOOKUP($R20,unidad_medida[[#All],[nombre]:[Columna1]],5,0)</f>
        <v>73</v>
      </c>
    </row>
    <row r="21" spans="1:43" ht="71.400000000000006" x14ac:dyDescent="0.3">
      <c r="A21" s="84" t="str">
        <f>+D21&amp;"|FILT:"&amp;E21&amp;"| MUES:"&amp;G21&amp;"|"&amp;F21&amp;"|"&amp;O21&amp;"|"&amp;H21</f>
        <v>II 01|FILT:Región| MUES:Juzgados de Garantía, Tipos de Delitos y Delitos|Sentencias Dictadas por Delitos Contra la Mujer|Periodo 2013-2019|</v>
      </c>
      <c r="B21" s="77" t="str">
        <f>"LINK"&amp;Estructura!$B$1</f>
        <v>LINK13</v>
      </c>
      <c r="C21" s="40">
        <v>16</v>
      </c>
      <c r="D21" s="81" t="s">
        <v>10511</v>
      </c>
      <c r="E21" s="79" t="s">
        <v>516</v>
      </c>
      <c r="F21" s="49" t="s">
        <v>14070</v>
      </c>
      <c r="G21" s="43" t="s">
        <v>14066</v>
      </c>
      <c r="H21" s="41"/>
      <c r="I21" s="44"/>
      <c r="J21" s="80" t="s">
        <v>7580</v>
      </c>
      <c r="K21" s="76" t="s">
        <v>14052</v>
      </c>
      <c r="L21" s="76" t="s">
        <v>14055</v>
      </c>
      <c r="M21" s="85" t="str">
        <f t="shared" ref="M21" si="63">F21&amp;" por "&amp;G21&amp;" en la "&amp;E21&amp;K31&amp;" "&amp;J21&amp;" para el "&amp;O21</f>
        <v>Sentencias Dictadas por Delitos Contra la Mujer por Juzgados de Garantía, Tipos de Delitos y Delitos en la Región Metropolitana para el Periodo 2013-2019</v>
      </c>
      <c r="N21" s="38" t="str">
        <f>+J21</f>
        <v>Metropolitana</v>
      </c>
      <c r="O21" s="22" t="s">
        <v>10642</v>
      </c>
      <c r="P21" s="22" t="s">
        <v>14035</v>
      </c>
      <c r="Q21" s="31">
        <f>+IF($E21="PRODUCTO",VLOOKUP(J21,Categorias__2[[Producto]:[Columna1]],9,0)&amp;"000",IF($E21="CATEGORÍA",VLOOKUP(J21,Categorias__2[[Categoría]:[Columna2]],7,0),$Q$1))</f>
        <v>270101001</v>
      </c>
      <c r="R21" s="22" t="s">
        <v>10273</v>
      </c>
      <c r="S21" s="38" t="str">
        <f t="shared" ref="S21:S24" si="64">+F21&amp;" | Filtra: "&amp;E21&amp;"| Muestra:"&amp;G21&amp;"| en la "&amp;E21&amp;" de "&amp;J21&amp;"|"&amp;O21</f>
        <v>Sentencias Dictadas por Delitos Contra la Mujer | Filtra: Región| Muestra:Juzgados de Garantía, Tipos de Delitos y Delitos| en la Región de Metropolitana|Periodo 2013-2019</v>
      </c>
      <c r="T21" s="67" t="str">
        <f t="shared" ref="T21:T24" si="65">+S21</f>
        <v>Sentencias Dictadas por Delitos Contra la Mujer | Filtra: Región| Muestra:Juzgados de Garantía, Tipos de Delitos y Delitos| en la Región de Metropolitana|Periodo 2013-2019</v>
      </c>
      <c r="U21" s="68" t="str">
        <f t="shared" ref="U21:U24" si="66">+E21&amp;": "&amp;J21</f>
        <v>Región: Metropolitana</v>
      </c>
      <c r="V21" s="38" t="s">
        <v>10547</v>
      </c>
      <c r="W21" s="23" t="str">
        <f t="shared" ref="W21:W24" si="67">HYPERLINK(B21,B21)</f>
        <v>LINK13</v>
      </c>
      <c r="X21" s="61" t="str">
        <f>+X11</f>
        <v>CHL</v>
      </c>
      <c r="Y21" s="22" t="s">
        <v>10274</v>
      </c>
      <c r="Z21" s="86" t="str">
        <f>+"El Informe Interactivo |"&amp;M21&amp;"| muestra las "&amp;F21&amp;" por los Juzgados de Garantía de la "&amp;E21&amp;" "&amp;J21&amp;" de acuerdo a los datos publicados por el "&amp;AL21&amp;" de Chile para el "&amp;O21&amp;". Se incluyen gráficos interactivos de las series temporales de la frecuencia y variación porcentual de sentencias para el periodo correspondiente."</f>
        <v>El Informe Interactivo |Sentencias Dictadas por Delitos Contra la Mujer por Juzgados de Garantía, Tipos de Delitos y Delitos en la Región Metropolitana para el Periodo 2013-2019| muestra las Sentencias Dictadas por Delitos Contra la Mujer por los Juzgados de Garantía de la Región Metropolitana de acuerdo a los datos publicados por el Poder Judicial de Chile para el Periodo 2013-2019. Se incluyen gráficos interactivos de las series temporales de la frecuencia y variación porcentual de sentencias para el periodo correspondiente.</v>
      </c>
      <c r="AA21" s="64">
        <f t="shared" ref="AA21:AF21" si="68">+AA11</f>
        <v>44363</v>
      </c>
      <c r="AB21" s="61" t="str">
        <f t="shared" si="68"/>
        <v>Español</v>
      </c>
      <c r="AC21" s="61" t="str">
        <f t="shared" si="68"/>
        <v>Patricio</v>
      </c>
      <c r="AD21" s="61" t="str">
        <f t="shared" si="68"/>
        <v>No Aplica</v>
      </c>
      <c r="AE21" s="61" t="str">
        <f t="shared" si="68"/>
        <v>No Aplica</v>
      </c>
      <c r="AF21" s="61" t="str">
        <f t="shared" si="68"/>
        <v>No Aplica</v>
      </c>
      <c r="AG21" s="65">
        <f>+VLOOKUP($P21,Parametros[[nombre]:[Columna1]],5,0)</f>
        <v>118</v>
      </c>
      <c r="AH21" s="65">
        <f>AH11</f>
        <v>1</v>
      </c>
      <c r="AI21" s="65">
        <f>+VLOOKUP($N21,Territorio[[nombre]:[Columna1]],7,0)</f>
        <v>251</v>
      </c>
      <c r="AJ21" s="65">
        <f>+VLOOKUP(O21,Temporalidad[[nombre]:[Columna1]],7,0)</f>
        <v>1779</v>
      </c>
      <c r="AK21" s="65">
        <f>+VLOOKUP(LEFT($D21,2),Tipo_Gráfico[[id2]:[Tipo Gráfico]],3,0)</f>
        <v>3</v>
      </c>
      <c r="AL21" s="38" t="s">
        <v>14038</v>
      </c>
      <c r="AM21" s="61" t="str">
        <f t="shared" ref="AM21:AO21" si="69">+AM11</f>
        <v>No Aplica</v>
      </c>
      <c r="AN21" s="61" t="str">
        <f t="shared" si="69"/>
        <v>No Aplica</v>
      </c>
      <c r="AO21" s="61" t="str">
        <f t="shared" si="69"/>
        <v>No Aplica</v>
      </c>
      <c r="AP21" s="66">
        <f>VLOOKUP($AC21,Responsables[],3,0)</f>
        <v>10</v>
      </c>
      <c r="AQ21" s="66">
        <f>VLOOKUP($R21,unidad_medida[[#All],[nombre]:[Columna1]],5,0)</f>
        <v>73</v>
      </c>
    </row>
    <row r="22" spans="1:43" ht="71.400000000000006" x14ac:dyDescent="0.3">
      <c r="A22" s="84" t="str">
        <f>+D22&amp;"|FILT:"&amp;E22&amp;"| MUES:"&amp;G22&amp;"|"&amp;F22&amp;"|"&amp;O22&amp;"|"&amp;H22</f>
        <v>II 02|FILT:Juzgado de Garantía| MUES:Regiones, Tipos de Delitos y Delitos|Sentencias Dictadas por Delitos Contra la Mujer|Periodo 2013-2019|</v>
      </c>
      <c r="B22" s="83" t="str">
        <f>+"LINK"&amp;Estructura!$T$1</f>
        <v>LINK1</v>
      </c>
      <c r="C22" s="40">
        <v>82</v>
      </c>
      <c r="D22" s="81" t="s">
        <v>14049</v>
      </c>
      <c r="E22" s="79" t="s">
        <v>10552</v>
      </c>
      <c r="F22" s="49" t="s">
        <v>14070</v>
      </c>
      <c r="G22" s="43" t="s">
        <v>14067</v>
      </c>
      <c r="H22" s="41"/>
      <c r="I22" s="44"/>
      <c r="J22" s="80" t="s">
        <v>10557</v>
      </c>
      <c r="K22" s="76" t="s">
        <v>14053</v>
      </c>
      <c r="L22" s="76" t="s">
        <v>14056</v>
      </c>
      <c r="M22" s="85" t="str">
        <f>F22&amp;" por "&amp;G22&amp;" en el "&amp;K32&amp;" "&amp;J22&amp;" durante el "&amp;O22</f>
        <v>Sentencias Dictadas por Delitos Contra la Mujer por Regiones, Tipos de Delitos y Delitos en el  Juzgado de Garantía de Coquimbo durante el Periodo 2013-2019</v>
      </c>
      <c r="N22" s="38" t="s">
        <v>114</v>
      </c>
      <c r="O22" s="22" t="s">
        <v>10642</v>
      </c>
      <c r="P22" s="22" t="s">
        <v>14035</v>
      </c>
      <c r="Q22" s="31">
        <f>+IF($E22="PRODUCTO",VLOOKUP(J22,Categorias__2[[Producto]:[Columna1]],9,0)&amp;"000",IF($E22="CATEGORÍA",VLOOKUP(J22,Categorias__2[[Categoría]:[Columna2]],7,0),$Q$1))</f>
        <v>270101001</v>
      </c>
      <c r="R22" s="22" t="s">
        <v>10273</v>
      </c>
      <c r="S22" s="38" t="str">
        <f t="shared" si="64"/>
        <v>Sentencias Dictadas por Delitos Contra la Mujer | Filtra: Juzgado de Garantía| Muestra:Regiones, Tipos de Delitos y Delitos| en la Juzgado de Garantía de Juzgado de Garantía de Coquimbo|Periodo 2013-2019</v>
      </c>
      <c r="T22" s="67" t="str">
        <f t="shared" si="65"/>
        <v>Sentencias Dictadas por Delitos Contra la Mujer | Filtra: Juzgado de Garantía| Muestra:Regiones, Tipos de Delitos y Delitos| en la Juzgado de Garantía de Juzgado de Garantía de Coquimbo|Periodo 2013-2019</v>
      </c>
      <c r="U22" s="68" t="str">
        <f t="shared" si="66"/>
        <v>Juzgado de Garantía: Juzgado de Garantía de Coquimbo</v>
      </c>
      <c r="V22" s="38" t="s">
        <v>10547</v>
      </c>
      <c r="W22" s="23" t="str">
        <f t="shared" si="67"/>
        <v>LINK1</v>
      </c>
      <c r="X22" s="61" t="str">
        <f>+X12</f>
        <v>CHL</v>
      </c>
      <c r="Y22" s="22" t="s">
        <v>7592</v>
      </c>
      <c r="Z22" s="86" t="str">
        <f>+"El Informe Interactivo |"&amp;M22&amp;"| muestra la frecuencia de "&amp;F22&amp;" por tipos de delito y delitos específicos por el "&amp;J22&amp;" de acuerdo a los datos publicados por el "&amp;AL22&amp;" de Chile para el "&amp;O22&amp;". Se incluyen gráficos interactivos que detallan la frecuencia de casos y su variación porcentual para el periodo correspondiente."</f>
        <v>El Informe Interactivo |Sentencias Dictadas por Delitos Contra la Mujer por Regiones, Tipos de Delitos y Delitos en el  Juzgado de Garantía de Coquimbo durante el Periodo 2013-2019| muestra la frecuencia de Sentencias Dictadas por Delitos Contra la Mujer por tipos de delito y delitos específicos por el Juzgado de Garantía de Coquimbo de acuerdo a los datos publicados por el Poder Judicial de Chile para el Periodo 2013-2019. Se incluyen gráficos interactivos que detallan la frecuencia de casos y su variación porcentual para el periodo correspondiente.</v>
      </c>
      <c r="AA22" s="64">
        <f t="shared" ref="AA22:AF22" si="70">+AA12</f>
        <v>44363</v>
      </c>
      <c r="AB22" s="61" t="str">
        <f t="shared" si="70"/>
        <v>Español</v>
      </c>
      <c r="AC22" s="61" t="str">
        <f t="shared" si="70"/>
        <v>Patricio</v>
      </c>
      <c r="AD22" s="61" t="str">
        <f t="shared" si="70"/>
        <v>No Aplica</v>
      </c>
      <c r="AE22" s="61" t="str">
        <f t="shared" si="70"/>
        <v>No Aplica</v>
      </c>
      <c r="AF22" s="61" t="str">
        <f t="shared" si="70"/>
        <v>No Aplica</v>
      </c>
      <c r="AG22" s="65">
        <f>+VLOOKUP($P22,Parametros[[nombre]:[Columna1]],5,0)</f>
        <v>118</v>
      </c>
      <c r="AH22" s="65">
        <f>AH12</f>
        <v>1</v>
      </c>
      <c r="AI22" s="65">
        <f>+VLOOKUP($N22,Territorio[[nombre]:[Columna1]],7,0)</f>
        <v>38</v>
      </c>
      <c r="AJ22" s="65">
        <f>+VLOOKUP(O22,Temporalidad[[nombre]:[Columna1]],7,0)</f>
        <v>1779</v>
      </c>
      <c r="AK22" s="65">
        <f>+VLOOKUP(LEFT($D22,2),Tipo_Gráfico[[id2]:[Tipo Gráfico]],3,0)</f>
        <v>3</v>
      </c>
      <c r="AL22" s="38" t="s">
        <v>14038</v>
      </c>
      <c r="AM22" s="61" t="str">
        <f t="shared" ref="AM22:AO22" si="71">+AM12</f>
        <v>No Aplica</v>
      </c>
      <c r="AN22" s="61" t="str">
        <f t="shared" si="71"/>
        <v>No Aplica</v>
      </c>
      <c r="AO22" s="61" t="str">
        <f t="shared" si="71"/>
        <v>No Aplica</v>
      </c>
      <c r="AP22" s="66">
        <f>VLOOKUP($AC22,Responsables[],3,0)</f>
        <v>10</v>
      </c>
      <c r="AQ22" s="66">
        <f>VLOOKUP($R22,unidad_medida[[#All],[nombre]:[Columna1]],5,0)</f>
        <v>73</v>
      </c>
    </row>
    <row r="23" spans="1:43" ht="91.8" x14ac:dyDescent="0.3">
      <c r="A23" s="84" t="str">
        <f>+D23&amp;"|FILT:"&amp;E23&amp;"| MUES:"&amp;G23&amp;"|"&amp;F23&amp;"|"&amp;O23&amp;"|"&amp;H23</f>
        <v>II 03|FILT:CATEGORÍA| MUES:Regiones y Juzgados de Garantía|Sentencias Dictadas por Delitos Contra la Mujer|Periodo 2013-2019|</v>
      </c>
      <c r="B23" s="77" t="str">
        <f>+"LINK"&amp;Estructura!$P$1</f>
        <v>LINK270101001</v>
      </c>
      <c r="C23" s="40">
        <v>6</v>
      </c>
      <c r="D23" s="81" t="s">
        <v>14050</v>
      </c>
      <c r="E23" s="79" t="s">
        <v>14061</v>
      </c>
      <c r="F23" s="49" t="s">
        <v>14070</v>
      </c>
      <c r="G23" s="43" t="s">
        <v>14068</v>
      </c>
      <c r="H23" s="41"/>
      <c r="I23" s="44"/>
      <c r="J23" s="80" t="s">
        <v>10554</v>
      </c>
      <c r="K23" s="76" t="s">
        <v>14054</v>
      </c>
      <c r="L23" s="76" t="s">
        <v>14057</v>
      </c>
      <c r="M23" s="85" t="str">
        <f>F23&amp;" por "&amp;G23&amp;" para el Delito de  "&amp;K33&amp;" "&amp;J23&amp;" para el "&amp;O23</f>
        <v>Sentencias Dictadas por Delitos Contra la Mujer por Regiones y Juzgados de Garantía para el Delito de   Apremios Ilegítimos Violación, Abuso Sexual Agravado, Otros para el Periodo 2013-2019</v>
      </c>
      <c r="N23" s="38" t="s">
        <v>114</v>
      </c>
      <c r="O23" s="22" t="s">
        <v>10642</v>
      </c>
      <c r="P23" s="22" t="s">
        <v>14035</v>
      </c>
      <c r="Q23" s="31">
        <f>+IF($E23="PRODUCTO",VLOOKUP(J23,Categorias__2[[Producto]:[Columna1]],9,0)&amp;"000",IF($E23="CATEGORÍA",VLOOKUP(J23,Categorias__2[[Categoría]:[Columna2]],7,0),$Q$1))</f>
        <v>270101001</v>
      </c>
      <c r="R23" s="22" t="s">
        <v>10273</v>
      </c>
      <c r="S23" s="38" t="str">
        <f t="shared" si="64"/>
        <v>Sentencias Dictadas por Delitos Contra la Mujer | Filtra: CATEGORÍA| Muestra:Regiones y Juzgados de Garantía| en la CATEGORÍA de Apremios Ilegítimos Violación, Abuso Sexual Agravado, Otros|Periodo 2013-2019</v>
      </c>
      <c r="T23" s="67" t="str">
        <f t="shared" si="65"/>
        <v>Sentencias Dictadas por Delitos Contra la Mujer | Filtra: CATEGORÍA| Muestra:Regiones y Juzgados de Garantía| en la CATEGORÍA de Apremios Ilegítimos Violación, Abuso Sexual Agravado, Otros|Periodo 2013-2019</v>
      </c>
      <c r="U23" s="68" t="str">
        <f t="shared" si="66"/>
        <v>CATEGORÍA: Apremios Ilegítimos Violación, Abuso Sexual Agravado, Otros</v>
      </c>
      <c r="V23" s="38" t="s">
        <v>10547</v>
      </c>
      <c r="W23" s="23" t="str">
        <f t="shared" si="67"/>
        <v>LINK270101001</v>
      </c>
      <c r="X23" s="61" t="str">
        <f>+X13</f>
        <v>CHL</v>
      </c>
      <c r="Y23" s="22" t="s">
        <v>7592</v>
      </c>
      <c r="Z23" s="86" t="str">
        <f>+"El Informe Interactivo |"&amp;M23&amp;"| muestra la frecuencia de "&amp;F23&amp;" por región y Juzgado de Garantía para el delito específico de "&amp;J23&amp;" de acuerdo a los datos publicados por el "&amp;AL23&amp;" de Chile durante el "&amp;O23&amp;". Se incluyen los mapas de distribución por región a escala nacional y gráficos interactivos que muestra la frecuencia y su variación porcentual para el periodo correspondiente."</f>
        <v>El Informe Interactivo |Sentencias Dictadas por Delitos Contra la Mujer por Regiones y Juzgados de Garantía para el Delito de   Apremios Ilegítimos Violación, Abuso Sexual Agravado, Otros para el Periodo 2013-2019| muestra la frecuencia de Sentencias Dictadas por Delitos Contra la Mujer por región y Juzgado de Garantía para el delito específico de Apremios Ilegítimos Violación, Abuso Sexual Agravado, Otros de acuerdo a los datos publicados por el Poder Judicial de Chile durante el Periodo 2013-2019. Se incluyen los mapas de distribución por región a escala nacional y gráficos interactivos que muestra la frecuencia y su variación porcentual para el periodo correspondiente.</v>
      </c>
      <c r="AA23" s="64">
        <f t="shared" ref="AA23:AF23" si="72">+AA13</f>
        <v>44363</v>
      </c>
      <c r="AB23" s="61" t="str">
        <f t="shared" si="72"/>
        <v>Español</v>
      </c>
      <c r="AC23" s="61" t="str">
        <f t="shared" si="72"/>
        <v>Patricio</v>
      </c>
      <c r="AD23" s="61" t="str">
        <f t="shared" si="72"/>
        <v>No Aplica</v>
      </c>
      <c r="AE23" s="61" t="str">
        <f t="shared" si="72"/>
        <v>No Aplica</v>
      </c>
      <c r="AF23" s="61" t="str">
        <f t="shared" si="72"/>
        <v>No Aplica</v>
      </c>
      <c r="AG23" s="65">
        <f>+VLOOKUP($P23,Parametros[[nombre]:[Columna1]],5,0)</f>
        <v>118</v>
      </c>
      <c r="AH23" s="65">
        <f>AH13</f>
        <v>1</v>
      </c>
      <c r="AI23" s="65">
        <f>+VLOOKUP($N23,Territorio[[nombre]:[Columna1]],7,0)</f>
        <v>38</v>
      </c>
      <c r="AJ23" s="65">
        <f>+VLOOKUP(O23,Temporalidad[[nombre]:[Columna1]],7,0)</f>
        <v>1779</v>
      </c>
      <c r="AK23" s="65">
        <f>+VLOOKUP(LEFT($D23,2),Tipo_Gráfico[[id2]:[Tipo Gráfico]],3,0)</f>
        <v>3</v>
      </c>
      <c r="AL23" s="38" t="s">
        <v>14038</v>
      </c>
      <c r="AM23" s="61" t="str">
        <f t="shared" ref="AM23:AO23" si="73">+AM13</f>
        <v>No Aplica</v>
      </c>
      <c r="AN23" s="61" t="str">
        <f t="shared" si="73"/>
        <v>No Aplica</v>
      </c>
      <c r="AO23" s="61" t="str">
        <f t="shared" si="73"/>
        <v>No Aplica</v>
      </c>
      <c r="AP23" s="66">
        <f>VLOOKUP($AC23,Responsables[],3,0)</f>
        <v>10</v>
      </c>
      <c r="AQ23" s="66">
        <f>VLOOKUP($R23,unidad_medida[[#All],[nombre]:[Columna1]],5,0)</f>
        <v>73</v>
      </c>
    </row>
    <row r="24" spans="1:43" ht="81.599999999999994" x14ac:dyDescent="0.3">
      <c r="A24" s="84" t="str">
        <f>+D24&amp;"|FILT:"&amp;E24&amp;"| MUES:"&amp;G24&amp;"|"&amp;F24&amp;"|"&amp;O24&amp;"|"&amp;H24</f>
        <v>RP 01|FILT:Nacional| MUES:Regiones, Juzgados de Garantía, Tipos de Delitos y Delitos|Sentencias Dictadas por Delitos Contra la Mujer|Periodo 2013-2019|</v>
      </c>
      <c r="B24" s="83" t="s">
        <v>14158</v>
      </c>
      <c r="C24" s="40">
        <v>1</v>
      </c>
      <c r="D24" s="82" t="s">
        <v>14051</v>
      </c>
      <c r="E24" s="79" t="s">
        <v>7592</v>
      </c>
      <c r="F24" s="49" t="s">
        <v>14070</v>
      </c>
      <c r="G24" s="43" t="s">
        <v>14069</v>
      </c>
      <c r="H24" s="41"/>
      <c r="I24" s="44"/>
      <c r="J24" s="80" t="s">
        <v>114</v>
      </c>
      <c r="K24" s="76" t="s">
        <v>14058</v>
      </c>
      <c r="L24" s="76" t="s">
        <v>14071</v>
      </c>
      <c r="M24" s="85" t="str">
        <f>F24&amp;" por "&amp;G24&amp;" a escala "&amp;E24&amp;", durante el "&amp;O24</f>
        <v>Sentencias Dictadas por Delitos Contra la Mujer por Regiones, Juzgados de Garantía, Tipos de Delitos y Delitos a escala Nacional, durante el Periodo 2013-2019</v>
      </c>
      <c r="N24" s="38" t="s">
        <v>114</v>
      </c>
      <c r="O24" s="22" t="s">
        <v>10642</v>
      </c>
      <c r="P24" s="22" t="s">
        <v>14035</v>
      </c>
      <c r="Q24" s="31">
        <f>+IF($E24="PRODUCTO",VLOOKUP(J24,Categorias__2[[Producto]:[Columna1]],9,0)&amp;"000",IF($E24="CATEGORÍA",VLOOKUP(J24,Categorias__2[[Categoría]:[Columna2]],7,0),$Q$1))</f>
        <v>270101001</v>
      </c>
      <c r="R24" s="22" t="s">
        <v>10273</v>
      </c>
      <c r="S24" s="38" t="str">
        <f t="shared" si="64"/>
        <v>Sentencias Dictadas por Delitos Contra la Mujer | Filtra: Nacional| Muestra:Regiones, Juzgados de Garantía, Tipos de Delitos y Delitos| en la Nacional de Chile|Periodo 2013-2019</v>
      </c>
      <c r="T24" s="67" t="str">
        <f t="shared" si="65"/>
        <v>Sentencias Dictadas por Delitos Contra la Mujer | Filtra: Nacional| Muestra:Regiones, Juzgados de Garantía, Tipos de Delitos y Delitos| en la Nacional de Chile|Periodo 2013-2019</v>
      </c>
      <c r="U24" s="68" t="str">
        <f t="shared" si="66"/>
        <v>Nacional: Chile</v>
      </c>
      <c r="V24" s="38" t="s">
        <v>10547</v>
      </c>
      <c r="W24" s="23" t="str">
        <f t="shared" si="67"/>
        <v>LINK</v>
      </c>
      <c r="X24" s="61" t="str">
        <f>+X14</f>
        <v>CHL</v>
      </c>
      <c r="Y24" s="22" t="s">
        <v>7592</v>
      </c>
      <c r="Z24" s="86" t="str">
        <f>+"El Reporte 360º |"&amp;M24&amp;"| muestra las "&amp;F24&amp;" en todos los Juzgados de Garantía del país y los delitos vinculados "&amp;", con base en los datos publicados por el "&amp;AL24&amp;" de Chile para el "&amp;O24&amp;". Se incluyen mapas y gráficos interactivos que detallan tanto la frecuencia como la variación porcentual temporal de las sentencias dictadas para el periodo y la localización geográfica correspondiente."</f>
        <v>El Reporte 360º |Sentencias Dictadas por Delitos Contra la Mujer por Regiones, Juzgados de Garantía, Tipos de Delitos y Delitos a escala Nacional, durante el Periodo 2013-2019| muestra las Sentencias Dictadas por Delitos Contra la Mujer en todos los Juzgados de Garantía del país y los delitos vinculados , con base en los datos publicados por el Poder Judicial de Chile para el Periodo 2013-2019. Se incluyen mapas y gráficos interactivos que detallan tanto la frecuencia como la variación porcentual temporal de las sentencias dictadas para el periodo y la localización geográfica correspondiente.</v>
      </c>
      <c r="AA24" s="64">
        <f t="shared" ref="AA24:AF24" si="74">+AA14</f>
        <v>44363</v>
      </c>
      <c r="AB24" s="61" t="str">
        <f t="shared" si="74"/>
        <v>Español</v>
      </c>
      <c r="AC24" s="61" t="str">
        <f t="shared" si="74"/>
        <v>Patricio</v>
      </c>
      <c r="AD24" s="61" t="str">
        <f t="shared" si="74"/>
        <v>No Aplica</v>
      </c>
      <c r="AE24" s="61" t="str">
        <f t="shared" si="74"/>
        <v>No Aplica</v>
      </c>
      <c r="AF24" s="61" t="str">
        <f t="shared" si="74"/>
        <v>No Aplica</v>
      </c>
      <c r="AG24" s="65">
        <f>+VLOOKUP($P24,Parametros[[nombre]:[Columna1]],5,0)</f>
        <v>118</v>
      </c>
      <c r="AH24" s="65">
        <f>AH14</f>
        <v>1</v>
      </c>
      <c r="AI24" s="65">
        <f>+VLOOKUP($N24,Territorio[[nombre]:[Columna1]],7,0)</f>
        <v>38</v>
      </c>
      <c r="AJ24" s="65">
        <f>+VLOOKUP(O24,Temporalidad[[nombre]:[Columna1]],7,0)</f>
        <v>1779</v>
      </c>
      <c r="AK24" s="65">
        <f>+VLOOKUP(LEFT($D24,2),Tipo_Gráfico[[id2]:[Tipo Gráfico]],3,0)</f>
        <v>4</v>
      </c>
      <c r="AL24" s="38" t="s">
        <v>14038</v>
      </c>
      <c r="AM24" s="61" t="str">
        <f t="shared" ref="AM24:AO24" si="75">+AM14</f>
        <v>No Aplica</v>
      </c>
      <c r="AN24" s="61" t="str">
        <f t="shared" si="75"/>
        <v>No Aplica</v>
      </c>
      <c r="AO24" s="61" t="str">
        <f t="shared" si="75"/>
        <v>No Aplica</v>
      </c>
      <c r="AP24" s="66">
        <f>VLOOKUP($AC24,Responsables[],3,0)</f>
        <v>10</v>
      </c>
      <c r="AQ24" s="66">
        <f>VLOOKUP($R24,unidad_medida[[#All],[nombre]:[Columna1]],5,0)</f>
        <v>73</v>
      </c>
    </row>
    <row r="39" spans="6:6" x14ac:dyDescent="0.3">
      <c r="F39" s="3"/>
    </row>
    <row r="40" spans="6:6" x14ac:dyDescent="0.3">
      <c r="F40"/>
    </row>
    <row r="41" spans="6:6" x14ac:dyDescent="0.3">
      <c r="F41" s="3"/>
    </row>
    <row r="42" spans="6:6" x14ac:dyDescent="0.3">
      <c r="F42"/>
    </row>
    <row r="43" spans="6:6" x14ac:dyDescent="0.3">
      <c r="F43" s="3"/>
    </row>
    <row r="44" spans="6:6" x14ac:dyDescent="0.3">
      <c r="F44"/>
    </row>
    <row r="45" spans="6:6" x14ac:dyDescent="0.3">
      <c r="F45"/>
    </row>
    <row r="46" spans="6:6" x14ac:dyDescent="0.3">
      <c r="F46"/>
    </row>
    <row r="47" spans="6:6" x14ac:dyDescent="0.3">
      <c r="F47"/>
    </row>
    <row r="48" spans="6:6" x14ac:dyDescent="0.3">
      <c r="F48"/>
    </row>
    <row r="49" spans="6:6" x14ac:dyDescent="0.3">
      <c r="F49"/>
    </row>
    <row r="50" spans="6:6" x14ac:dyDescent="0.3">
      <c r="F50"/>
    </row>
    <row r="51" spans="6:6" x14ac:dyDescent="0.3">
      <c r="F51"/>
    </row>
    <row r="52" spans="6:6" x14ac:dyDescent="0.3">
      <c r="F52"/>
    </row>
    <row r="53" spans="6:6" x14ac:dyDescent="0.3">
      <c r="F53"/>
    </row>
    <row r="54" spans="6:6" x14ac:dyDescent="0.3">
      <c r="F54"/>
    </row>
    <row r="55" spans="6:6" x14ac:dyDescent="0.3">
      <c r="F55"/>
    </row>
    <row r="56" spans="6:6" x14ac:dyDescent="0.3">
      <c r="F56"/>
    </row>
    <row r="57" spans="6:6" x14ac:dyDescent="0.3">
      <c r="F57"/>
    </row>
    <row r="58" spans="6:6" x14ac:dyDescent="0.3">
      <c r="F58"/>
    </row>
  </sheetData>
  <phoneticPr fontId="9" type="noConversion"/>
  <conditionalFormatting sqref="V4:W4 AL5:AL8 U5:W7 M4:R4 R5:R8 Y4:Y8 V4:V7 O5:P7 U8:U13 W8 N4:O18 P4:P24 Q5:Q24 M5:M24">
    <cfRule type="expression" dxfId="3009" priority="20810">
      <formula>$Z4="Reporte 2"</formula>
    </cfRule>
    <cfRule type="expression" dxfId="3008" priority="20811">
      <formula>$Z4="Reporte 1"</formula>
    </cfRule>
    <cfRule type="expression" dxfId="3007" priority="20812">
      <formula>$Z4="Informe 10"</formula>
    </cfRule>
    <cfRule type="expression" dxfId="3006" priority="20813">
      <formula>$Z4="Informe 9"</formula>
    </cfRule>
    <cfRule type="expression" dxfId="3005" priority="20814">
      <formula>$Z4="Informe 8"</formula>
    </cfRule>
    <cfRule type="expression" dxfId="3004" priority="20815">
      <formula>$Z4="Informe 7"</formula>
    </cfRule>
    <cfRule type="expression" dxfId="3003" priority="20816">
      <formula>$Z4="Informe 6"</formula>
    </cfRule>
    <cfRule type="expression" dxfId="3002" priority="20817">
      <formula>$Z4="Informe 5"</formula>
    </cfRule>
    <cfRule type="expression" dxfId="3001" priority="20818">
      <formula>$Z4="Informe 4"</formula>
    </cfRule>
    <cfRule type="expression" dxfId="3000" priority="20819">
      <formula>$Z4="Informe 3"</formula>
    </cfRule>
    <cfRule type="expression" dxfId="2999" priority="20820">
      <formula>$Z4="Informe 2"</formula>
    </cfRule>
    <cfRule type="expression" dxfId="2998" priority="20821">
      <formula>$Z4="Informe 1"</formula>
    </cfRule>
    <cfRule type="expression" dxfId="2997" priority="20822">
      <formula>$Z4="Gráfico 10"</formula>
    </cfRule>
    <cfRule type="expression" dxfId="2996" priority="20823">
      <formula>$Z4="Gráfico 25"</formula>
    </cfRule>
    <cfRule type="expression" dxfId="2995" priority="20824">
      <formula>$Z4="Gráfico 24"</formula>
    </cfRule>
    <cfRule type="expression" dxfId="2994" priority="20825">
      <formula>$Z4="Gráfico 23"</formula>
    </cfRule>
    <cfRule type="expression" dxfId="2993" priority="20826">
      <formula>$Z4="Gráfico 22"</formula>
    </cfRule>
    <cfRule type="expression" dxfId="2992" priority="20827">
      <formula>$Z4="Gráfico 21"</formula>
    </cfRule>
    <cfRule type="expression" dxfId="2991" priority="20828">
      <formula>$Z4="Gráfico 20"</formula>
    </cfRule>
    <cfRule type="expression" dxfId="2990" priority="20829">
      <formula>$Z4="Gráfico 18"</formula>
    </cfRule>
    <cfRule type="expression" dxfId="2989" priority="20830">
      <formula>$Z4="Gráfico 19"</formula>
    </cfRule>
    <cfRule type="expression" dxfId="2988" priority="20831">
      <formula>$Z4="Gráfico 17"</formula>
    </cfRule>
    <cfRule type="expression" dxfId="2987" priority="20832">
      <formula>$Z4="Gráfico 16"</formula>
    </cfRule>
    <cfRule type="expression" dxfId="2986" priority="20833">
      <formula>$Z4="Gráfico 15"</formula>
    </cfRule>
    <cfRule type="expression" dxfId="2985" priority="20834">
      <formula>$Z4="Gráfico 14"</formula>
    </cfRule>
    <cfRule type="expression" dxfId="2984" priority="20835">
      <formula>$Z4="Gráfico 12"</formula>
    </cfRule>
    <cfRule type="expression" dxfId="2983" priority="20836">
      <formula>$Z4="Gráfico 13"</formula>
    </cfRule>
    <cfRule type="expression" dxfId="2982" priority="20837">
      <formula>$Z4="Gráfico 11"</formula>
    </cfRule>
    <cfRule type="expression" dxfId="2981" priority="20838">
      <formula>$Z4="Gráfico 9"</formula>
    </cfRule>
    <cfRule type="expression" dxfId="2980" priority="20839">
      <formula>$Z4="Gráfico 8"</formula>
    </cfRule>
    <cfRule type="expression" dxfId="2979" priority="20840">
      <formula>$Z4="Gráfico 7"</formula>
    </cfRule>
    <cfRule type="expression" dxfId="2978" priority="20841">
      <formula>$Z4="Gráfico 6"</formula>
    </cfRule>
    <cfRule type="expression" dxfId="2977" priority="20842">
      <formula>$Z4="Gráfico 4"</formula>
    </cfRule>
    <cfRule type="expression" dxfId="2976" priority="20843">
      <formula>$Z4="Gráfico 3"</formula>
    </cfRule>
    <cfRule type="expression" dxfId="2975" priority="20844">
      <formula>$Z4="Gráfico 2"</formula>
    </cfRule>
    <cfRule type="expression" dxfId="2974" priority="20845">
      <formula>$Z4="Gráfico 1"</formula>
    </cfRule>
    <cfRule type="expression" dxfId="2973" priority="20846">
      <formula>$Z4="Gráfico 5"</formula>
    </cfRule>
  </conditionalFormatting>
  <conditionalFormatting sqref="S4:T4 T5:T8 S5:S18">
    <cfRule type="expression" dxfId="2972" priority="20736">
      <formula>$Z4="Reporte 2"</formula>
    </cfRule>
    <cfRule type="expression" dxfId="2971" priority="20737">
      <formula>$Z4="Reporte 1"</formula>
    </cfRule>
    <cfRule type="expression" dxfId="2970" priority="20738">
      <formula>$Z4="Informe 10"</formula>
    </cfRule>
    <cfRule type="expression" dxfId="2969" priority="20739">
      <formula>$Z4="Informe 9"</formula>
    </cfRule>
    <cfRule type="expression" dxfId="2968" priority="20740">
      <formula>$Z4="Informe 8"</formula>
    </cfRule>
    <cfRule type="expression" dxfId="2967" priority="20741">
      <formula>$Z4="Informe 7"</formula>
    </cfRule>
    <cfRule type="expression" dxfId="2966" priority="20742">
      <formula>$Z4="Informe 6"</formula>
    </cfRule>
    <cfRule type="expression" dxfId="2965" priority="20743">
      <formula>$Z4="Informe 5"</formula>
    </cfRule>
    <cfRule type="expression" dxfId="2964" priority="20744">
      <formula>$Z4="Informe 4"</formula>
    </cfRule>
    <cfRule type="expression" dxfId="2963" priority="20745">
      <formula>$Z4="Informe 3"</formula>
    </cfRule>
    <cfRule type="expression" dxfId="2962" priority="20746">
      <formula>$Z4="Informe 2"</formula>
    </cfRule>
    <cfRule type="expression" dxfId="2961" priority="20747">
      <formula>$Z4="Informe 1"</formula>
    </cfRule>
    <cfRule type="expression" dxfId="2960" priority="20748">
      <formula>$Z4="Gráfico 10"</formula>
    </cfRule>
    <cfRule type="expression" dxfId="2959" priority="20749">
      <formula>$Z4="Gráfico 25"</formula>
    </cfRule>
    <cfRule type="expression" dxfId="2958" priority="20750">
      <formula>$Z4="Gráfico 24"</formula>
    </cfRule>
    <cfRule type="expression" dxfId="2957" priority="20751">
      <formula>$Z4="Gráfico 23"</formula>
    </cfRule>
    <cfRule type="expression" dxfId="2956" priority="20752">
      <formula>$Z4="Gráfico 22"</formula>
    </cfRule>
    <cfRule type="expression" dxfId="2955" priority="20753">
      <formula>$Z4="Gráfico 21"</formula>
    </cfRule>
    <cfRule type="expression" dxfId="2954" priority="20754">
      <formula>$Z4="Gráfico 20"</formula>
    </cfRule>
    <cfRule type="expression" dxfId="2953" priority="20755">
      <formula>$Z4="Gráfico 18"</formula>
    </cfRule>
    <cfRule type="expression" dxfId="2952" priority="20756">
      <formula>$Z4="Gráfico 19"</formula>
    </cfRule>
    <cfRule type="expression" dxfId="2951" priority="20757">
      <formula>$Z4="Gráfico 17"</formula>
    </cfRule>
    <cfRule type="expression" dxfId="2950" priority="20758">
      <formula>$Z4="Gráfico 16"</formula>
    </cfRule>
    <cfRule type="expression" dxfId="2949" priority="20759">
      <formula>$Z4="Gráfico 15"</formula>
    </cfRule>
    <cfRule type="expression" dxfId="2948" priority="20760">
      <formula>$Z4="Gráfico 14"</formula>
    </cfRule>
    <cfRule type="expression" dxfId="2947" priority="20761">
      <formula>$Z4="Gráfico 12"</formula>
    </cfRule>
    <cfRule type="expression" dxfId="2946" priority="20762">
      <formula>$Z4="Gráfico 13"</formula>
    </cfRule>
    <cfRule type="expression" dxfId="2945" priority="20763">
      <formula>$Z4="Gráfico 11"</formula>
    </cfRule>
    <cfRule type="expression" dxfId="2944" priority="20764">
      <formula>$Z4="Gráfico 9"</formula>
    </cfRule>
    <cfRule type="expression" dxfId="2943" priority="20765">
      <formula>$Z4="Gráfico 8"</formula>
    </cfRule>
    <cfRule type="expression" dxfId="2942" priority="20766">
      <formula>$Z4="Gráfico 7"</formula>
    </cfRule>
    <cfRule type="expression" dxfId="2941" priority="20767">
      <formula>$Z4="Gráfico 6"</formula>
    </cfRule>
    <cfRule type="expression" dxfId="2940" priority="20768">
      <formula>$Z4="Gráfico 4"</formula>
    </cfRule>
    <cfRule type="expression" dxfId="2939" priority="20769">
      <formula>$Z4="Gráfico 3"</formula>
    </cfRule>
    <cfRule type="expression" dxfId="2938" priority="20770">
      <formula>$Z4="Gráfico 2"</formula>
    </cfRule>
    <cfRule type="expression" dxfId="2937" priority="20771">
      <formula>$Z4="Gráfico 1"</formula>
    </cfRule>
    <cfRule type="expression" dxfId="2936" priority="20772">
      <formula>$Z4="Gráfico 5"</formula>
    </cfRule>
  </conditionalFormatting>
  <conditionalFormatting sqref="Z4:Z8">
    <cfRule type="expression" dxfId="2935" priority="9599">
      <formula>$Z4="Reporte 2"</formula>
    </cfRule>
    <cfRule type="expression" dxfId="2934" priority="9600">
      <formula>$Z4="Reporte 1"</formula>
    </cfRule>
    <cfRule type="expression" dxfId="2933" priority="9601">
      <formula>$Z4="Informe 10"</formula>
    </cfRule>
    <cfRule type="expression" dxfId="2932" priority="9602">
      <formula>$Z4="Informe 9"</formula>
    </cfRule>
    <cfRule type="expression" dxfId="2931" priority="9603">
      <formula>$Z4="Informe 8"</formula>
    </cfRule>
    <cfRule type="expression" dxfId="2930" priority="9604">
      <formula>$Z4="Informe 7"</formula>
    </cfRule>
    <cfRule type="expression" dxfId="2929" priority="9605">
      <formula>$Z4="Informe 6"</formula>
    </cfRule>
    <cfRule type="expression" dxfId="2928" priority="9606">
      <formula>$Z4="Informe 5"</formula>
    </cfRule>
    <cfRule type="expression" dxfId="2927" priority="9607">
      <formula>$Z4="Informe 4"</formula>
    </cfRule>
    <cfRule type="expression" dxfId="2926" priority="9608">
      <formula>$Z4="Informe 3"</formula>
    </cfRule>
    <cfRule type="expression" dxfId="2925" priority="9609">
      <formula>$Z4="Informe 2"</formula>
    </cfRule>
    <cfRule type="expression" dxfId="2924" priority="9610">
      <formula>$Z4="Informe 1"</formula>
    </cfRule>
    <cfRule type="expression" dxfId="2923" priority="9611">
      <formula>$Z4="Gráfico 10"</formula>
    </cfRule>
    <cfRule type="expression" dxfId="2922" priority="9612">
      <formula>$Z4="Gráfico 25"</formula>
    </cfRule>
    <cfRule type="expression" dxfId="2921" priority="9613">
      <formula>$Z4="Gráfico 24"</formula>
    </cfRule>
    <cfRule type="expression" dxfId="2920" priority="9614">
      <formula>$Z4="Gráfico 23"</formula>
    </cfRule>
    <cfRule type="expression" dxfId="2919" priority="9615">
      <formula>$Z4="Gráfico 22"</formula>
    </cfRule>
    <cfRule type="expression" dxfId="2918" priority="9616">
      <formula>$Z4="Gráfico 21"</formula>
    </cfRule>
    <cfRule type="expression" dxfId="2917" priority="9617">
      <formula>$Z4="Gráfico 20"</formula>
    </cfRule>
    <cfRule type="expression" dxfId="2916" priority="9618">
      <formula>$Z4="Gráfico 18"</formula>
    </cfRule>
    <cfRule type="expression" dxfId="2915" priority="9619">
      <formula>$Z4="Gráfico 19"</formula>
    </cfRule>
    <cfRule type="expression" dxfId="2914" priority="9620">
      <formula>$Z4="Gráfico 17"</formula>
    </cfRule>
    <cfRule type="expression" dxfId="2913" priority="9621">
      <formula>$Z4="Gráfico 16"</formula>
    </cfRule>
    <cfRule type="expression" dxfId="2912" priority="9622">
      <formula>$Z4="Gráfico 15"</formula>
    </cfRule>
    <cfRule type="expression" dxfId="2911" priority="9623">
      <formula>$Z4="Gráfico 14"</formula>
    </cfRule>
    <cfRule type="expression" dxfId="2910" priority="9624">
      <formula>$Z4="Gráfico 12"</formula>
    </cfRule>
    <cfRule type="expression" dxfId="2909" priority="9625">
      <formula>$Z4="Gráfico 13"</formula>
    </cfRule>
    <cfRule type="expression" dxfId="2908" priority="9626">
      <formula>$Z4="Gráfico 11"</formula>
    </cfRule>
    <cfRule type="expression" dxfId="2907" priority="9627">
      <formula>$Z4="Gráfico 9"</formula>
    </cfRule>
    <cfRule type="expression" dxfId="2906" priority="9628">
      <formula>$Z4="Gráfico 8"</formula>
    </cfRule>
    <cfRule type="expression" dxfId="2905" priority="9629">
      <formula>$Z4="Gráfico 7"</formula>
    </cfRule>
    <cfRule type="expression" dxfId="2904" priority="9630">
      <formula>$Z4="Gráfico 6"</formula>
    </cfRule>
    <cfRule type="expression" dxfId="2903" priority="9631">
      <formula>$Z4="Gráfico 4"</formula>
    </cfRule>
    <cfRule type="expression" dxfId="2902" priority="9632">
      <formula>$Z4="Gráfico 3"</formula>
    </cfRule>
    <cfRule type="expression" dxfId="2901" priority="9633">
      <formula>$Z4="Gráfico 2"</formula>
    </cfRule>
    <cfRule type="expression" dxfId="2900" priority="9634">
      <formula>$Z4="Gráfico 1"</formula>
    </cfRule>
    <cfRule type="expression" dxfId="2899" priority="9635">
      <formula>$Z4="Gráfico 5"</formula>
    </cfRule>
  </conditionalFormatting>
  <conditionalFormatting sqref="AL4:AL18">
    <cfRule type="expression" dxfId="2898" priority="6232">
      <formula>$Z4="Reporte 2"</formula>
    </cfRule>
    <cfRule type="expression" dxfId="2897" priority="6233">
      <formula>$Z4="Reporte 1"</formula>
    </cfRule>
    <cfRule type="expression" dxfId="2896" priority="6234">
      <formula>$Z4="Informe 10"</formula>
    </cfRule>
    <cfRule type="expression" dxfId="2895" priority="6235">
      <formula>$Z4="Informe 9"</formula>
    </cfRule>
    <cfRule type="expression" dxfId="2894" priority="6236">
      <formula>$Z4="Informe 8"</formula>
    </cfRule>
    <cfRule type="expression" dxfId="2893" priority="6237">
      <formula>$Z4="Informe 7"</formula>
    </cfRule>
    <cfRule type="expression" dxfId="2892" priority="6238">
      <formula>$Z4="Informe 6"</formula>
    </cfRule>
    <cfRule type="expression" dxfId="2891" priority="6239">
      <formula>$Z4="Informe 5"</formula>
    </cfRule>
    <cfRule type="expression" dxfId="2890" priority="6240">
      <formula>$Z4="Informe 4"</formula>
    </cfRule>
    <cfRule type="expression" dxfId="2889" priority="6241">
      <formula>$Z4="Informe 3"</formula>
    </cfRule>
    <cfRule type="expression" dxfId="2888" priority="6242">
      <formula>$Z4="Informe 2"</formula>
    </cfRule>
    <cfRule type="expression" dxfId="2887" priority="6243">
      <formula>$Z4="Informe 1"</formula>
    </cfRule>
    <cfRule type="expression" dxfId="2886" priority="6244">
      <formula>$Z4="Gráfico 10"</formula>
    </cfRule>
    <cfRule type="expression" dxfId="2885" priority="6245">
      <formula>$Z4="Gráfico 25"</formula>
    </cfRule>
    <cfRule type="expression" dxfId="2884" priority="6246">
      <formula>$Z4="Gráfico 24"</formula>
    </cfRule>
    <cfRule type="expression" dxfId="2883" priority="6247">
      <formula>$Z4="Gráfico 23"</formula>
    </cfRule>
    <cfRule type="expression" dxfId="2882" priority="6248">
      <formula>$Z4="Gráfico 22"</formula>
    </cfRule>
    <cfRule type="expression" dxfId="2881" priority="6249">
      <formula>$Z4="Gráfico 21"</formula>
    </cfRule>
    <cfRule type="expression" dxfId="2880" priority="6250">
      <formula>$Z4="Gráfico 20"</formula>
    </cfRule>
    <cfRule type="expression" dxfId="2879" priority="6251">
      <formula>$Z4="Gráfico 18"</formula>
    </cfRule>
    <cfRule type="expression" dxfId="2878" priority="6252">
      <formula>$Z4="Gráfico 19"</formula>
    </cfRule>
    <cfRule type="expression" dxfId="2877" priority="6253">
      <formula>$Z4="Gráfico 17"</formula>
    </cfRule>
    <cfRule type="expression" dxfId="2876" priority="6254">
      <formula>$Z4="Gráfico 16"</formula>
    </cfRule>
    <cfRule type="expression" dxfId="2875" priority="6255">
      <formula>$Z4="Gráfico 15"</formula>
    </cfRule>
    <cfRule type="expression" dxfId="2874" priority="6256">
      <formula>$Z4="Gráfico 14"</formula>
    </cfRule>
    <cfRule type="expression" dxfId="2873" priority="6257">
      <formula>$Z4="Gráfico 12"</formula>
    </cfRule>
    <cfRule type="expression" dxfId="2872" priority="6258">
      <formula>$Z4="Gráfico 13"</formula>
    </cfRule>
    <cfRule type="expression" dxfId="2871" priority="6259">
      <formula>$Z4="Gráfico 11"</formula>
    </cfRule>
    <cfRule type="expression" dxfId="2870" priority="6260">
      <formula>$Z4="Gráfico 9"</formula>
    </cfRule>
    <cfRule type="expression" dxfId="2869" priority="6261">
      <formula>$Z4="Gráfico 8"</formula>
    </cfRule>
    <cfRule type="expression" dxfId="2868" priority="6262">
      <formula>$Z4="Gráfico 7"</formula>
    </cfRule>
    <cfRule type="expression" dxfId="2867" priority="6263">
      <formula>$Z4="Gráfico 6"</formula>
    </cfRule>
    <cfRule type="expression" dxfId="2866" priority="6264">
      <formula>$Z4="Gráfico 4"</formula>
    </cfRule>
    <cfRule type="expression" dxfId="2865" priority="6265">
      <formula>$Z4="Gráfico 3"</formula>
    </cfRule>
    <cfRule type="expression" dxfId="2864" priority="6266">
      <formula>$Z4="Gráfico 2"</formula>
    </cfRule>
    <cfRule type="expression" dxfId="2863" priority="6267">
      <formula>$Z4="Gráfico 1"</formula>
    </cfRule>
    <cfRule type="expression" dxfId="2862" priority="6268">
      <formula>$Z4="Gráfico 5"</formula>
    </cfRule>
  </conditionalFormatting>
  <conditionalFormatting sqref="K4:K8">
    <cfRule type="expression" dxfId="2861" priority="6231">
      <formula>+LEFT(D4,2)="GR"</formula>
    </cfRule>
  </conditionalFormatting>
  <conditionalFormatting sqref="L4:L8">
    <cfRule type="expression" dxfId="2860" priority="6230">
      <formula>+LEFT(D4,2)="GR"</formula>
    </cfRule>
  </conditionalFormatting>
  <conditionalFormatting sqref="O8">
    <cfRule type="expression" dxfId="2859" priority="5708">
      <formula>$Z8="Reporte 2"</formula>
    </cfRule>
    <cfRule type="expression" dxfId="2858" priority="5709">
      <formula>$Z8="Reporte 1"</formula>
    </cfRule>
    <cfRule type="expression" dxfId="2857" priority="5710">
      <formula>$Z8="Informe 10"</formula>
    </cfRule>
    <cfRule type="expression" dxfId="2856" priority="5711">
      <formula>$Z8="Informe 9"</formula>
    </cfRule>
    <cfRule type="expression" dxfId="2855" priority="5712">
      <formula>$Z8="Informe 8"</formula>
    </cfRule>
    <cfRule type="expression" dxfId="2854" priority="5713">
      <formula>$Z8="Informe 7"</formula>
    </cfRule>
    <cfRule type="expression" dxfId="2853" priority="5714">
      <formula>$Z8="Informe 6"</formula>
    </cfRule>
    <cfRule type="expression" dxfId="2852" priority="5715">
      <formula>$Z8="Informe 5"</formula>
    </cfRule>
    <cfRule type="expression" dxfId="2851" priority="5716">
      <formula>$Z8="Informe 4"</formula>
    </cfRule>
    <cfRule type="expression" dxfId="2850" priority="5717">
      <formula>$Z8="Informe 3"</formula>
    </cfRule>
    <cfRule type="expression" dxfId="2849" priority="5718">
      <formula>$Z8="Informe 2"</formula>
    </cfRule>
    <cfRule type="expression" dxfId="2848" priority="5719">
      <formula>$Z8="Informe 1"</formula>
    </cfRule>
    <cfRule type="expression" dxfId="2847" priority="5720">
      <formula>$Z8="Gráfico 10"</formula>
    </cfRule>
    <cfRule type="expression" dxfId="2846" priority="5721">
      <formula>$Z8="Gráfico 25"</formula>
    </cfRule>
    <cfRule type="expression" dxfId="2845" priority="5722">
      <formula>$Z8="Gráfico 24"</formula>
    </cfRule>
    <cfRule type="expression" dxfId="2844" priority="5723">
      <formula>$Z8="Gráfico 23"</formula>
    </cfRule>
    <cfRule type="expression" dxfId="2843" priority="5724">
      <formula>$Z8="Gráfico 22"</formula>
    </cfRule>
    <cfRule type="expression" dxfId="2842" priority="5725">
      <formula>$Z8="Gráfico 21"</formula>
    </cfRule>
    <cfRule type="expression" dxfId="2841" priority="5726">
      <formula>$Z8="Gráfico 20"</formula>
    </cfRule>
    <cfRule type="expression" dxfId="2840" priority="5727">
      <formula>$Z8="Gráfico 18"</formula>
    </cfRule>
    <cfRule type="expression" dxfId="2839" priority="5728">
      <formula>$Z8="Gráfico 19"</formula>
    </cfRule>
    <cfRule type="expression" dxfId="2838" priority="5729">
      <formula>$Z8="Gráfico 17"</formula>
    </cfRule>
    <cfRule type="expression" dxfId="2837" priority="5730">
      <formula>$Z8="Gráfico 16"</formula>
    </cfRule>
    <cfRule type="expression" dxfId="2836" priority="5731">
      <formula>$Z8="Gráfico 15"</formula>
    </cfRule>
    <cfRule type="expression" dxfId="2835" priority="5732">
      <formula>$Z8="Gráfico 14"</formula>
    </cfRule>
    <cfRule type="expression" dxfId="2834" priority="5733">
      <formula>$Z8="Gráfico 12"</formula>
    </cfRule>
    <cfRule type="expression" dxfId="2833" priority="5734">
      <formula>$Z8="Gráfico 13"</formula>
    </cfRule>
    <cfRule type="expression" dxfId="2832" priority="5735">
      <formula>$Z8="Gráfico 11"</formula>
    </cfRule>
    <cfRule type="expression" dxfId="2831" priority="5736">
      <formula>$Z8="Gráfico 9"</formula>
    </cfRule>
    <cfRule type="expression" dxfId="2830" priority="5737">
      <formula>$Z8="Gráfico 8"</formula>
    </cfRule>
    <cfRule type="expression" dxfId="2829" priority="5738">
      <formula>$Z8="Gráfico 7"</formula>
    </cfRule>
    <cfRule type="expression" dxfId="2828" priority="5739">
      <formula>$Z8="Gráfico 6"</formula>
    </cfRule>
    <cfRule type="expression" dxfId="2827" priority="5740">
      <formula>$Z8="Gráfico 4"</formula>
    </cfRule>
    <cfRule type="expression" dxfId="2826" priority="5741">
      <formula>$Z8="Gráfico 3"</formula>
    </cfRule>
    <cfRule type="expression" dxfId="2825" priority="5742">
      <formula>$Z8="Gráfico 2"</formula>
    </cfRule>
    <cfRule type="expression" dxfId="2824" priority="5743">
      <formula>$Z8="Gráfico 1"</formula>
    </cfRule>
    <cfRule type="expression" dxfId="2823" priority="5744">
      <formula>$Z8="Gráfico 5"</formula>
    </cfRule>
  </conditionalFormatting>
  <conditionalFormatting sqref="AL10:AL13 W9:W13 Y9:Y13 O9:O12 R9:R13">
    <cfRule type="expression" dxfId="2822" priority="5671">
      <formula>$Z9="Reporte 2"</formula>
    </cfRule>
    <cfRule type="expression" dxfId="2821" priority="5672">
      <formula>$Z9="Reporte 1"</formula>
    </cfRule>
    <cfRule type="expression" dxfId="2820" priority="5673">
      <formula>$Z9="Informe 10"</formula>
    </cfRule>
    <cfRule type="expression" dxfId="2819" priority="5674">
      <formula>$Z9="Informe 9"</formula>
    </cfRule>
    <cfRule type="expression" dxfId="2818" priority="5675">
      <formula>$Z9="Informe 8"</formula>
    </cfRule>
    <cfRule type="expression" dxfId="2817" priority="5676">
      <formula>$Z9="Informe 7"</formula>
    </cfRule>
    <cfRule type="expression" dxfId="2816" priority="5677">
      <formula>$Z9="Informe 6"</formula>
    </cfRule>
    <cfRule type="expression" dxfId="2815" priority="5678">
      <formula>$Z9="Informe 5"</formula>
    </cfRule>
    <cfRule type="expression" dxfId="2814" priority="5679">
      <formula>$Z9="Informe 4"</formula>
    </cfRule>
    <cfRule type="expression" dxfId="2813" priority="5680">
      <formula>$Z9="Informe 3"</formula>
    </cfRule>
    <cfRule type="expression" dxfId="2812" priority="5681">
      <formula>$Z9="Informe 2"</formula>
    </cfRule>
    <cfRule type="expression" dxfId="2811" priority="5682">
      <formula>$Z9="Informe 1"</formula>
    </cfRule>
    <cfRule type="expression" dxfId="2810" priority="5683">
      <formula>$Z9="Gráfico 10"</formula>
    </cfRule>
    <cfRule type="expression" dxfId="2809" priority="5684">
      <formula>$Z9="Gráfico 25"</formula>
    </cfRule>
    <cfRule type="expression" dxfId="2808" priority="5685">
      <formula>$Z9="Gráfico 24"</formula>
    </cfRule>
    <cfRule type="expression" dxfId="2807" priority="5686">
      <formula>$Z9="Gráfico 23"</formula>
    </cfRule>
    <cfRule type="expression" dxfId="2806" priority="5687">
      <formula>$Z9="Gráfico 22"</formula>
    </cfRule>
    <cfRule type="expression" dxfId="2805" priority="5688">
      <formula>$Z9="Gráfico 21"</formula>
    </cfRule>
    <cfRule type="expression" dxfId="2804" priority="5689">
      <formula>$Z9="Gráfico 20"</formula>
    </cfRule>
    <cfRule type="expression" dxfId="2803" priority="5690">
      <formula>$Z9="Gráfico 18"</formula>
    </cfRule>
    <cfRule type="expression" dxfId="2802" priority="5691">
      <formula>$Z9="Gráfico 19"</formula>
    </cfRule>
    <cfRule type="expression" dxfId="2801" priority="5692">
      <formula>$Z9="Gráfico 17"</formula>
    </cfRule>
    <cfRule type="expression" dxfId="2800" priority="5693">
      <formula>$Z9="Gráfico 16"</formula>
    </cfRule>
    <cfRule type="expression" dxfId="2799" priority="5694">
      <formula>$Z9="Gráfico 15"</formula>
    </cfRule>
    <cfRule type="expression" dxfId="2798" priority="5695">
      <formula>$Z9="Gráfico 14"</formula>
    </cfRule>
    <cfRule type="expression" dxfId="2797" priority="5696">
      <formula>$Z9="Gráfico 12"</formula>
    </cfRule>
    <cfRule type="expression" dxfId="2796" priority="5697">
      <formula>$Z9="Gráfico 13"</formula>
    </cfRule>
    <cfRule type="expression" dxfId="2795" priority="5698">
      <formula>$Z9="Gráfico 11"</formula>
    </cfRule>
    <cfRule type="expression" dxfId="2794" priority="5699">
      <formula>$Z9="Gráfico 9"</formula>
    </cfRule>
    <cfRule type="expression" dxfId="2793" priority="5700">
      <formula>$Z9="Gráfico 8"</formula>
    </cfRule>
    <cfRule type="expression" dxfId="2792" priority="5701">
      <formula>$Z9="Gráfico 7"</formula>
    </cfRule>
    <cfRule type="expression" dxfId="2791" priority="5702">
      <formula>$Z9="Gráfico 6"</formula>
    </cfRule>
    <cfRule type="expression" dxfId="2790" priority="5703">
      <formula>$Z9="Gráfico 4"</formula>
    </cfRule>
    <cfRule type="expression" dxfId="2789" priority="5704">
      <formula>$Z9="Gráfico 3"</formula>
    </cfRule>
    <cfRule type="expression" dxfId="2788" priority="5705">
      <formula>$Z9="Gráfico 2"</formula>
    </cfRule>
    <cfRule type="expression" dxfId="2787" priority="5706">
      <formula>$Z9="Gráfico 1"</formula>
    </cfRule>
    <cfRule type="expression" dxfId="2786" priority="5707">
      <formula>$Z9="Gráfico 5"</formula>
    </cfRule>
  </conditionalFormatting>
  <conditionalFormatting sqref="T9:T13">
    <cfRule type="expression" dxfId="2785" priority="5634">
      <formula>$Z9="Reporte 2"</formula>
    </cfRule>
    <cfRule type="expression" dxfId="2784" priority="5635">
      <formula>$Z9="Reporte 1"</formula>
    </cfRule>
    <cfRule type="expression" dxfId="2783" priority="5636">
      <formula>$Z9="Informe 10"</formula>
    </cfRule>
    <cfRule type="expression" dxfId="2782" priority="5637">
      <formula>$Z9="Informe 9"</formula>
    </cfRule>
    <cfRule type="expression" dxfId="2781" priority="5638">
      <formula>$Z9="Informe 8"</formula>
    </cfRule>
    <cfRule type="expression" dxfId="2780" priority="5639">
      <formula>$Z9="Informe 7"</formula>
    </cfRule>
    <cfRule type="expression" dxfId="2779" priority="5640">
      <formula>$Z9="Informe 6"</formula>
    </cfRule>
    <cfRule type="expression" dxfId="2778" priority="5641">
      <formula>$Z9="Informe 5"</formula>
    </cfRule>
    <cfRule type="expression" dxfId="2777" priority="5642">
      <formula>$Z9="Informe 4"</formula>
    </cfRule>
    <cfRule type="expression" dxfId="2776" priority="5643">
      <formula>$Z9="Informe 3"</formula>
    </cfRule>
    <cfRule type="expression" dxfId="2775" priority="5644">
      <formula>$Z9="Informe 2"</formula>
    </cfRule>
    <cfRule type="expression" dxfId="2774" priority="5645">
      <formula>$Z9="Informe 1"</formula>
    </cfRule>
    <cfRule type="expression" dxfId="2773" priority="5646">
      <formula>$Z9="Gráfico 10"</formula>
    </cfRule>
    <cfRule type="expression" dxfId="2772" priority="5647">
      <formula>$Z9="Gráfico 25"</formula>
    </cfRule>
    <cfRule type="expression" dxfId="2771" priority="5648">
      <formula>$Z9="Gráfico 24"</formula>
    </cfRule>
    <cfRule type="expression" dxfId="2770" priority="5649">
      <formula>$Z9="Gráfico 23"</formula>
    </cfRule>
    <cfRule type="expression" dxfId="2769" priority="5650">
      <formula>$Z9="Gráfico 22"</formula>
    </cfRule>
    <cfRule type="expression" dxfId="2768" priority="5651">
      <formula>$Z9="Gráfico 21"</formula>
    </cfRule>
    <cfRule type="expression" dxfId="2767" priority="5652">
      <formula>$Z9="Gráfico 20"</formula>
    </cfRule>
    <cfRule type="expression" dxfId="2766" priority="5653">
      <formula>$Z9="Gráfico 18"</formula>
    </cfRule>
    <cfRule type="expression" dxfId="2765" priority="5654">
      <formula>$Z9="Gráfico 19"</formula>
    </cfRule>
    <cfRule type="expression" dxfId="2764" priority="5655">
      <formula>$Z9="Gráfico 17"</formula>
    </cfRule>
    <cfRule type="expression" dxfId="2763" priority="5656">
      <formula>$Z9="Gráfico 16"</formula>
    </cfRule>
    <cfRule type="expression" dxfId="2762" priority="5657">
      <formula>$Z9="Gráfico 15"</formula>
    </cfRule>
    <cfRule type="expression" dxfId="2761" priority="5658">
      <formula>$Z9="Gráfico 14"</formula>
    </cfRule>
    <cfRule type="expression" dxfId="2760" priority="5659">
      <formula>$Z9="Gráfico 12"</formula>
    </cfRule>
    <cfRule type="expression" dxfId="2759" priority="5660">
      <formula>$Z9="Gráfico 13"</formula>
    </cfRule>
    <cfRule type="expression" dxfId="2758" priority="5661">
      <formula>$Z9="Gráfico 11"</formula>
    </cfRule>
    <cfRule type="expression" dxfId="2757" priority="5662">
      <formula>$Z9="Gráfico 9"</formula>
    </cfRule>
    <cfRule type="expression" dxfId="2756" priority="5663">
      <formula>$Z9="Gráfico 8"</formula>
    </cfRule>
    <cfRule type="expression" dxfId="2755" priority="5664">
      <formula>$Z9="Gráfico 7"</formula>
    </cfRule>
    <cfRule type="expression" dxfId="2754" priority="5665">
      <formula>$Z9="Gráfico 6"</formula>
    </cfRule>
    <cfRule type="expression" dxfId="2753" priority="5666">
      <formula>$Z9="Gráfico 4"</formula>
    </cfRule>
    <cfRule type="expression" dxfId="2752" priority="5667">
      <formula>$Z9="Gráfico 3"</formula>
    </cfRule>
    <cfRule type="expression" dxfId="2751" priority="5668">
      <formula>$Z9="Gráfico 2"</formula>
    </cfRule>
    <cfRule type="expression" dxfId="2750" priority="5669">
      <formula>$Z9="Gráfico 1"</formula>
    </cfRule>
    <cfRule type="expression" dxfId="2749" priority="5670">
      <formula>$Z9="Gráfico 5"</formula>
    </cfRule>
  </conditionalFormatting>
  <conditionalFormatting sqref="AL9">
    <cfRule type="expression" dxfId="2748" priority="5560">
      <formula>$Z9="Reporte 2"</formula>
    </cfRule>
    <cfRule type="expression" dxfId="2747" priority="5561">
      <formula>$Z9="Reporte 1"</formula>
    </cfRule>
    <cfRule type="expression" dxfId="2746" priority="5562">
      <formula>$Z9="Informe 10"</formula>
    </cfRule>
    <cfRule type="expression" dxfId="2745" priority="5563">
      <formula>$Z9="Informe 9"</formula>
    </cfRule>
    <cfRule type="expression" dxfId="2744" priority="5564">
      <formula>$Z9="Informe 8"</formula>
    </cfRule>
    <cfRule type="expression" dxfId="2743" priority="5565">
      <formula>$Z9="Informe 7"</formula>
    </cfRule>
    <cfRule type="expression" dxfId="2742" priority="5566">
      <formula>$Z9="Informe 6"</formula>
    </cfRule>
    <cfRule type="expression" dxfId="2741" priority="5567">
      <formula>$Z9="Informe 5"</formula>
    </cfRule>
    <cfRule type="expression" dxfId="2740" priority="5568">
      <formula>$Z9="Informe 4"</formula>
    </cfRule>
    <cfRule type="expression" dxfId="2739" priority="5569">
      <formula>$Z9="Informe 3"</formula>
    </cfRule>
    <cfRule type="expression" dxfId="2738" priority="5570">
      <formula>$Z9="Informe 2"</formula>
    </cfRule>
    <cfRule type="expression" dxfId="2737" priority="5571">
      <formula>$Z9="Informe 1"</formula>
    </cfRule>
    <cfRule type="expression" dxfId="2736" priority="5572">
      <formula>$Z9="Gráfico 10"</formula>
    </cfRule>
    <cfRule type="expression" dxfId="2735" priority="5573">
      <formula>$Z9="Gráfico 25"</formula>
    </cfRule>
    <cfRule type="expression" dxfId="2734" priority="5574">
      <formula>$Z9="Gráfico 24"</formula>
    </cfRule>
    <cfRule type="expression" dxfId="2733" priority="5575">
      <formula>$Z9="Gráfico 23"</formula>
    </cfRule>
    <cfRule type="expression" dxfId="2732" priority="5576">
      <formula>$Z9="Gráfico 22"</formula>
    </cfRule>
    <cfRule type="expression" dxfId="2731" priority="5577">
      <formula>$Z9="Gráfico 21"</formula>
    </cfRule>
    <cfRule type="expression" dxfId="2730" priority="5578">
      <formula>$Z9="Gráfico 20"</formula>
    </cfRule>
    <cfRule type="expression" dxfId="2729" priority="5579">
      <formula>$Z9="Gráfico 18"</formula>
    </cfRule>
    <cfRule type="expression" dxfId="2728" priority="5580">
      <formula>$Z9="Gráfico 19"</formula>
    </cfRule>
    <cfRule type="expression" dxfId="2727" priority="5581">
      <formula>$Z9="Gráfico 17"</formula>
    </cfRule>
    <cfRule type="expression" dxfId="2726" priority="5582">
      <formula>$Z9="Gráfico 16"</formula>
    </cfRule>
    <cfRule type="expression" dxfId="2725" priority="5583">
      <formula>$Z9="Gráfico 15"</formula>
    </cfRule>
    <cfRule type="expression" dxfId="2724" priority="5584">
      <formula>$Z9="Gráfico 14"</formula>
    </cfRule>
    <cfRule type="expression" dxfId="2723" priority="5585">
      <formula>$Z9="Gráfico 12"</formula>
    </cfRule>
    <cfRule type="expression" dxfId="2722" priority="5586">
      <formula>$Z9="Gráfico 13"</formula>
    </cfRule>
    <cfRule type="expression" dxfId="2721" priority="5587">
      <formula>$Z9="Gráfico 11"</formula>
    </cfRule>
    <cfRule type="expression" dxfId="2720" priority="5588">
      <formula>$Z9="Gráfico 9"</formula>
    </cfRule>
    <cfRule type="expression" dxfId="2719" priority="5589">
      <formula>$Z9="Gráfico 8"</formula>
    </cfRule>
    <cfRule type="expression" dxfId="2718" priority="5590">
      <formula>$Z9="Gráfico 7"</formula>
    </cfRule>
    <cfRule type="expression" dxfId="2717" priority="5591">
      <formula>$Z9="Gráfico 6"</formula>
    </cfRule>
    <cfRule type="expression" dxfId="2716" priority="5592">
      <formula>$Z9="Gráfico 4"</formula>
    </cfRule>
    <cfRule type="expression" dxfId="2715" priority="5593">
      <formula>$Z9="Gráfico 3"</formula>
    </cfRule>
    <cfRule type="expression" dxfId="2714" priority="5594">
      <formula>$Z9="Gráfico 2"</formula>
    </cfRule>
    <cfRule type="expression" dxfId="2713" priority="5595">
      <formula>$Z9="Gráfico 1"</formula>
    </cfRule>
    <cfRule type="expression" dxfId="2712" priority="5596">
      <formula>$Z9="Gráfico 5"</formula>
    </cfRule>
  </conditionalFormatting>
  <conditionalFormatting sqref="K9:K13">
    <cfRule type="expression" dxfId="2711" priority="5559">
      <formula>+LEFT(D9,2)="GR"</formula>
    </cfRule>
  </conditionalFormatting>
  <conditionalFormatting sqref="L9:L13">
    <cfRule type="expression" dxfId="2710" priority="5558">
      <formula>+LEFT(D9,2)="GR"</formula>
    </cfRule>
  </conditionalFormatting>
  <conditionalFormatting sqref="O13">
    <cfRule type="expression" dxfId="2709" priority="5521">
      <formula>$Z13="Reporte 2"</formula>
    </cfRule>
    <cfRule type="expression" dxfId="2708" priority="5522">
      <formula>$Z13="Reporte 1"</formula>
    </cfRule>
    <cfRule type="expression" dxfId="2707" priority="5523">
      <formula>$Z13="Informe 10"</formula>
    </cfRule>
    <cfRule type="expression" dxfId="2706" priority="5524">
      <formula>$Z13="Informe 9"</formula>
    </cfRule>
    <cfRule type="expression" dxfId="2705" priority="5525">
      <formula>$Z13="Informe 8"</formula>
    </cfRule>
    <cfRule type="expression" dxfId="2704" priority="5526">
      <formula>$Z13="Informe 7"</formula>
    </cfRule>
    <cfRule type="expression" dxfId="2703" priority="5527">
      <formula>$Z13="Informe 6"</formula>
    </cfRule>
    <cfRule type="expression" dxfId="2702" priority="5528">
      <formula>$Z13="Informe 5"</formula>
    </cfRule>
    <cfRule type="expression" dxfId="2701" priority="5529">
      <formula>$Z13="Informe 4"</formula>
    </cfRule>
    <cfRule type="expression" dxfId="2700" priority="5530">
      <formula>$Z13="Informe 3"</formula>
    </cfRule>
    <cfRule type="expression" dxfId="2699" priority="5531">
      <formula>$Z13="Informe 2"</formula>
    </cfRule>
    <cfRule type="expression" dxfId="2698" priority="5532">
      <formula>$Z13="Informe 1"</formula>
    </cfRule>
    <cfRule type="expression" dxfId="2697" priority="5533">
      <formula>$Z13="Gráfico 10"</formula>
    </cfRule>
    <cfRule type="expression" dxfId="2696" priority="5534">
      <formula>$Z13="Gráfico 25"</formula>
    </cfRule>
    <cfRule type="expression" dxfId="2695" priority="5535">
      <formula>$Z13="Gráfico 24"</formula>
    </cfRule>
    <cfRule type="expression" dxfId="2694" priority="5536">
      <formula>$Z13="Gráfico 23"</formula>
    </cfRule>
    <cfRule type="expression" dxfId="2693" priority="5537">
      <formula>$Z13="Gráfico 22"</formula>
    </cfRule>
    <cfRule type="expression" dxfId="2692" priority="5538">
      <formula>$Z13="Gráfico 21"</formula>
    </cfRule>
    <cfRule type="expression" dxfId="2691" priority="5539">
      <formula>$Z13="Gráfico 20"</formula>
    </cfRule>
    <cfRule type="expression" dxfId="2690" priority="5540">
      <formula>$Z13="Gráfico 18"</formula>
    </cfRule>
    <cfRule type="expression" dxfId="2689" priority="5541">
      <formula>$Z13="Gráfico 19"</formula>
    </cfRule>
    <cfRule type="expression" dxfId="2688" priority="5542">
      <formula>$Z13="Gráfico 17"</formula>
    </cfRule>
    <cfRule type="expression" dxfId="2687" priority="5543">
      <formula>$Z13="Gráfico 16"</formula>
    </cfRule>
    <cfRule type="expression" dxfId="2686" priority="5544">
      <formula>$Z13="Gráfico 15"</formula>
    </cfRule>
    <cfRule type="expression" dxfId="2685" priority="5545">
      <formula>$Z13="Gráfico 14"</formula>
    </cfRule>
    <cfRule type="expression" dxfId="2684" priority="5546">
      <formula>$Z13="Gráfico 12"</formula>
    </cfRule>
    <cfRule type="expression" dxfId="2683" priority="5547">
      <formula>$Z13="Gráfico 13"</formula>
    </cfRule>
    <cfRule type="expression" dxfId="2682" priority="5548">
      <formula>$Z13="Gráfico 11"</formula>
    </cfRule>
    <cfRule type="expression" dxfId="2681" priority="5549">
      <formula>$Z13="Gráfico 9"</formula>
    </cfRule>
    <cfRule type="expression" dxfId="2680" priority="5550">
      <formula>$Z13="Gráfico 8"</formula>
    </cfRule>
    <cfRule type="expression" dxfId="2679" priority="5551">
      <formula>$Z13="Gráfico 7"</formula>
    </cfRule>
    <cfRule type="expression" dxfId="2678" priority="5552">
      <formula>$Z13="Gráfico 6"</formula>
    </cfRule>
    <cfRule type="expression" dxfId="2677" priority="5553">
      <formula>$Z13="Gráfico 4"</formula>
    </cfRule>
    <cfRule type="expression" dxfId="2676" priority="5554">
      <formula>$Z13="Gráfico 3"</formula>
    </cfRule>
    <cfRule type="expression" dxfId="2675" priority="5555">
      <formula>$Z13="Gráfico 2"</formula>
    </cfRule>
    <cfRule type="expression" dxfId="2674" priority="5556">
      <formula>$Z13="Gráfico 1"</formula>
    </cfRule>
    <cfRule type="expression" dxfId="2673" priority="5557">
      <formula>$Z13="Gráfico 5"</formula>
    </cfRule>
  </conditionalFormatting>
  <conditionalFormatting sqref="V9:V12">
    <cfRule type="expression" dxfId="2672" priority="5410">
      <formula>$Z9="Reporte 2"</formula>
    </cfRule>
    <cfRule type="expression" dxfId="2671" priority="5411">
      <formula>$Z9="Reporte 1"</formula>
    </cfRule>
    <cfRule type="expression" dxfId="2670" priority="5412">
      <formula>$Z9="Informe 10"</formula>
    </cfRule>
    <cfRule type="expression" dxfId="2669" priority="5413">
      <formula>$Z9="Informe 9"</formula>
    </cfRule>
    <cfRule type="expression" dxfId="2668" priority="5414">
      <formula>$Z9="Informe 8"</formula>
    </cfRule>
    <cfRule type="expression" dxfId="2667" priority="5415">
      <formula>$Z9="Informe 7"</formula>
    </cfRule>
    <cfRule type="expression" dxfId="2666" priority="5416">
      <formula>$Z9="Informe 6"</formula>
    </cfRule>
    <cfRule type="expression" dxfId="2665" priority="5417">
      <formula>$Z9="Informe 5"</formula>
    </cfRule>
    <cfRule type="expression" dxfId="2664" priority="5418">
      <formula>$Z9="Informe 4"</formula>
    </cfRule>
    <cfRule type="expression" dxfId="2663" priority="5419">
      <formula>$Z9="Informe 3"</formula>
    </cfRule>
    <cfRule type="expression" dxfId="2662" priority="5420">
      <formula>$Z9="Informe 2"</formula>
    </cfRule>
    <cfRule type="expression" dxfId="2661" priority="5421">
      <formula>$Z9="Informe 1"</formula>
    </cfRule>
    <cfRule type="expression" dxfId="2660" priority="5422">
      <formula>$Z9="Gráfico 10"</formula>
    </cfRule>
    <cfRule type="expression" dxfId="2659" priority="5423">
      <formula>$Z9="Gráfico 25"</formula>
    </cfRule>
    <cfRule type="expression" dxfId="2658" priority="5424">
      <formula>$Z9="Gráfico 24"</formula>
    </cfRule>
    <cfRule type="expression" dxfId="2657" priority="5425">
      <formula>$Z9="Gráfico 23"</formula>
    </cfRule>
    <cfRule type="expression" dxfId="2656" priority="5426">
      <formula>$Z9="Gráfico 22"</formula>
    </cfRule>
    <cfRule type="expression" dxfId="2655" priority="5427">
      <formula>$Z9="Gráfico 21"</formula>
    </cfRule>
    <cfRule type="expression" dxfId="2654" priority="5428">
      <formula>$Z9="Gráfico 20"</formula>
    </cfRule>
    <cfRule type="expression" dxfId="2653" priority="5429">
      <formula>$Z9="Gráfico 18"</formula>
    </cfRule>
    <cfRule type="expression" dxfId="2652" priority="5430">
      <formula>$Z9="Gráfico 19"</formula>
    </cfRule>
    <cfRule type="expression" dxfId="2651" priority="5431">
      <formula>$Z9="Gráfico 17"</formula>
    </cfRule>
    <cfRule type="expression" dxfId="2650" priority="5432">
      <formula>$Z9="Gráfico 16"</formula>
    </cfRule>
    <cfRule type="expression" dxfId="2649" priority="5433">
      <formula>$Z9="Gráfico 15"</formula>
    </cfRule>
    <cfRule type="expression" dxfId="2648" priority="5434">
      <formula>$Z9="Gráfico 14"</formula>
    </cfRule>
    <cfRule type="expression" dxfId="2647" priority="5435">
      <formula>$Z9="Gráfico 12"</formula>
    </cfRule>
    <cfRule type="expression" dxfId="2646" priority="5436">
      <formula>$Z9="Gráfico 13"</formula>
    </cfRule>
    <cfRule type="expression" dxfId="2645" priority="5437">
      <formula>$Z9="Gráfico 11"</formula>
    </cfRule>
    <cfRule type="expression" dxfId="2644" priority="5438">
      <formula>$Z9="Gráfico 9"</formula>
    </cfRule>
    <cfRule type="expression" dxfId="2643" priority="5439">
      <formula>$Z9="Gráfico 8"</formula>
    </cfRule>
    <cfRule type="expression" dxfId="2642" priority="5440">
      <formula>$Z9="Gráfico 7"</formula>
    </cfRule>
    <cfRule type="expression" dxfId="2641" priority="5441">
      <formula>$Z9="Gráfico 6"</formula>
    </cfRule>
    <cfRule type="expression" dxfId="2640" priority="5442">
      <formula>$Z9="Gráfico 4"</formula>
    </cfRule>
    <cfRule type="expression" dxfId="2639" priority="5443">
      <formula>$Z9="Gráfico 3"</formula>
    </cfRule>
    <cfRule type="expression" dxfId="2638" priority="5444">
      <formula>$Z9="Gráfico 2"</formula>
    </cfRule>
    <cfRule type="expression" dxfId="2637" priority="5445">
      <formula>$Z9="Gráfico 1"</formula>
    </cfRule>
    <cfRule type="expression" dxfId="2636" priority="5446">
      <formula>$Z9="Gráfico 5"</formula>
    </cfRule>
  </conditionalFormatting>
  <conditionalFormatting sqref="U14:U18">
    <cfRule type="expression" dxfId="2635" priority="5373">
      <formula>$Z14="Reporte 2"</formula>
    </cfRule>
    <cfRule type="expression" dxfId="2634" priority="5374">
      <formula>$Z14="Reporte 1"</formula>
    </cfRule>
    <cfRule type="expression" dxfId="2633" priority="5375">
      <formula>$Z14="Informe 10"</formula>
    </cfRule>
    <cfRule type="expression" dxfId="2632" priority="5376">
      <formula>$Z14="Informe 9"</formula>
    </cfRule>
    <cfRule type="expression" dxfId="2631" priority="5377">
      <formula>$Z14="Informe 8"</formula>
    </cfRule>
    <cfRule type="expression" dxfId="2630" priority="5378">
      <formula>$Z14="Informe 7"</formula>
    </cfRule>
    <cfRule type="expression" dxfId="2629" priority="5379">
      <formula>$Z14="Informe 6"</formula>
    </cfRule>
    <cfRule type="expression" dxfId="2628" priority="5380">
      <formula>$Z14="Informe 5"</formula>
    </cfRule>
    <cfRule type="expression" dxfId="2627" priority="5381">
      <formula>$Z14="Informe 4"</formula>
    </cfRule>
    <cfRule type="expression" dxfId="2626" priority="5382">
      <formula>$Z14="Informe 3"</formula>
    </cfRule>
    <cfRule type="expression" dxfId="2625" priority="5383">
      <formula>$Z14="Informe 2"</formula>
    </cfRule>
    <cfRule type="expression" dxfId="2624" priority="5384">
      <formula>$Z14="Informe 1"</formula>
    </cfRule>
    <cfRule type="expression" dxfId="2623" priority="5385">
      <formula>$Z14="Gráfico 10"</formula>
    </cfRule>
    <cfRule type="expression" dxfId="2622" priority="5386">
      <formula>$Z14="Gráfico 25"</formula>
    </cfRule>
    <cfRule type="expression" dxfId="2621" priority="5387">
      <formula>$Z14="Gráfico 24"</formula>
    </cfRule>
    <cfRule type="expression" dxfId="2620" priority="5388">
      <formula>$Z14="Gráfico 23"</formula>
    </cfRule>
    <cfRule type="expression" dxfId="2619" priority="5389">
      <formula>$Z14="Gráfico 22"</formula>
    </cfRule>
    <cfRule type="expression" dxfId="2618" priority="5390">
      <formula>$Z14="Gráfico 21"</formula>
    </cfRule>
    <cfRule type="expression" dxfId="2617" priority="5391">
      <formula>$Z14="Gráfico 20"</formula>
    </cfRule>
    <cfRule type="expression" dxfId="2616" priority="5392">
      <formula>$Z14="Gráfico 18"</formula>
    </cfRule>
    <cfRule type="expression" dxfId="2615" priority="5393">
      <formula>$Z14="Gráfico 19"</formula>
    </cfRule>
    <cfRule type="expression" dxfId="2614" priority="5394">
      <formula>$Z14="Gráfico 17"</formula>
    </cfRule>
    <cfRule type="expression" dxfId="2613" priority="5395">
      <formula>$Z14="Gráfico 16"</formula>
    </cfRule>
    <cfRule type="expression" dxfId="2612" priority="5396">
      <formula>$Z14="Gráfico 15"</formula>
    </cfRule>
    <cfRule type="expression" dxfId="2611" priority="5397">
      <formula>$Z14="Gráfico 14"</formula>
    </cfRule>
    <cfRule type="expression" dxfId="2610" priority="5398">
      <formula>$Z14="Gráfico 12"</formula>
    </cfRule>
    <cfRule type="expression" dxfId="2609" priority="5399">
      <formula>$Z14="Gráfico 13"</formula>
    </cfRule>
    <cfRule type="expression" dxfId="2608" priority="5400">
      <formula>$Z14="Gráfico 11"</formula>
    </cfRule>
    <cfRule type="expression" dxfId="2607" priority="5401">
      <formula>$Z14="Gráfico 9"</formula>
    </cfRule>
    <cfRule type="expression" dxfId="2606" priority="5402">
      <formula>$Z14="Gráfico 8"</formula>
    </cfRule>
    <cfRule type="expression" dxfId="2605" priority="5403">
      <formula>$Z14="Gráfico 7"</formula>
    </cfRule>
    <cfRule type="expression" dxfId="2604" priority="5404">
      <formula>$Z14="Gráfico 6"</formula>
    </cfRule>
    <cfRule type="expression" dxfId="2603" priority="5405">
      <formula>$Z14="Gráfico 4"</formula>
    </cfRule>
    <cfRule type="expression" dxfId="2602" priority="5406">
      <formula>$Z14="Gráfico 3"</formula>
    </cfRule>
    <cfRule type="expression" dxfId="2601" priority="5407">
      <formula>$Z14="Gráfico 2"</formula>
    </cfRule>
    <cfRule type="expression" dxfId="2600" priority="5408">
      <formula>$Z14="Gráfico 1"</formula>
    </cfRule>
    <cfRule type="expression" dxfId="2599" priority="5409">
      <formula>$Z14="Gráfico 5"</formula>
    </cfRule>
  </conditionalFormatting>
  <conditionalFormatting sqref="AL15:AL18 W14:W18 O14:O17 Y14:Y18 R14:R18">
    <cfRule type="expression" dxfId="2598" priority="5336">
      <formula>$Z14="Reporte 2"</formula>
    </cfRule>
    <cfRule type="expression" dxfId="2597" priority="5337">
      <formula>$Z14="Reporte 1"</formula>
    </cfRule>
    <cfRule type="expression" dxfId="2596" priority="5338">
      <formula>$Z14="Informe 10"</formula>
    </cfRule>
    <cfRule type="expression" dxfId="2595" priority="5339">
      <formula>$Z14="Informe 9"</formula>
    </cfRule>
    <cfRule type="expression" dxfId="2594" priority="5340">
      <formula>$Z14="Informe 8"</formula>
    </cfRule>
    <cfRule type="expression" dxfId="2593" priority="5341">
      <formula>$Z14="Informe 7"</formula>
    </cfRule>
    <cfRule type="expression" dxfId="2592" priority="5342">
      <formula>$Z14="Informe 6"</formula>
    </cfRule>
    <cfRule type="expression" dxfId="2591" priority="5343">
      <formula>$Z14="Informe 5"</formula>
    </cfRule>
    <cfRule type="expression" dxfId="2590" priority="5344">
      <formula>$Z14="Informe 4"</formula>
    </cfRule>
    <cfRule type="expression" dxfId="2589" priority="5345">
      <formula>$Z14="Informe 3"</formula>
    </cfRule>
    <cfRule type="expression" dxfId="2588" priority="5346">
      <formula>$Z14="Informe 2"</formula>
    </cfRule>
    <cfRule type="expression" dxfId="2587" priority="5347">
      <formula>$Z14="Informe 1"</formula>
    </cfRule>
    <cfRule type="expression" dxfId="2586" priority="5348">
      <formula>$Z14="Gráfico 10"</formula>
    </cfRule>
    <cfRule type="expression" dxfId="2585" priority="5349">
      <formula>$Z14="Gráfico 25"</formula>
    </cfRule>
    <cfRule type="expression" dxfId="2584" priority="5350">
      <formula>$Z14="Gráfico 24"</formula>
    </cfRule>
    <cfRule type="expression" dxfId="2583" priority="5351">
      <formula>$Z14="Gráfico 23"</formula>
    </cfRule>
    <cfRule type="expression" dxfId="2582" priority="5352">
      <formula>$Z14="Gráfico 22"</formula>
    </cfRule>
    <cfRule type="expression" dxfId="2581" priority="5353">
      <formula>$Z14="Gráfico 21"</formula>
    </cfRule>
    <cfRule type="expression" dxfId="2580" priority="5354">
      <formula>$Z14="Gráfico 20"</formula>
    </cfRule>
    <cfRule type="expression" dxfId="2579" priority="5355">
      <formula>$Z14="Gráfico 18"</formula>
    </cfRule>
    <cfRule type="expression" dxfId="2578" priority="5356">
      <formula>$Z14="Gráfico 19"</formula>
    </cfRule>
    <cfRule type="expression" dxfId="2577" priority="5357">
      <formula>$Z14="Gráfico 17"</formula>
    </cfRule>
    <cfRule type="expression" dxfId="2576" priority="5358">
      <formula>$Z14="Gráfico 16"</formula>
    </cfRule>
    <cfRule type="expression" dxfId="2575" priority="5359">
      <formula>$Z14="Gráfico 15"</formula>
    </cfRule>
    <cfRule type="expression" dxfId="2574" priority="5360">
      <formula>$Z14="Gráfico 14"</formula>
    </cfRule>
    <cfRule type="expression" dxfId="2573" priority="5361">
      <formula>$Z14="Gráfico 12"</formula>
    </cfRule>
    <cfRule type="expression" dxfId="2572" priority="5362">
      <formula>$Z14="Gráfico 13"</formula>
    </cfRule>
    <cfRule type="expression" dxfId="2571" priority="5363">
      <formula>$Z14="Gráfico 11"</formula>
    </cfRule>
    <cfRule type="expression" dxfId="2570" priority="5364">
      <formula>$Z14="Gráfico 9"</formula>
    </cfRule>
    <cfRule type="expression" dxfId="2569" priority="5365">
      <formula>$Z14="Gráfico 8"</formula>
    </cfRule>
    <cfRule type="expression" dxfId="2568" priority="5366">
      <formula>$Z14="Gráfico 7"</formula>
    </cfRule>
    <cfRule type="expression" dxfId="2567" priority="5367">
      <formula>$Z14="Gráfico 6"</formula>
    </cfRule>
    <cfRule type="expression" dxfId="2566" priority="5368">
      <formula>$Z14="Gráfico 4"</formula>
    </cfRule>
    <cfRule type="expression" dxfId="2565" priority="5369">
      <formula>$Z14="Gráfico 3"</formula>
    </cfRule>
    <cfRule type="expression" dxfId="2564" priority="5370">
      <formula>$Z14="Gráfico 2"</formula>
    </cfRule>
    <cfRule type="expression" dxfId="2563" priority="5371">
      <formula>$Z14="Gráfico 1"</formula>
    </cfRule>
    <cfRule type="expression" dxfId="2562" priority="5372">
      <formula>$Z14="Gráfico 5"</formula>
    </cfRule>
  </conditionalFormatting>
  <conditionalFormatting sqref="T14:T18">
    <cfRule type="expression" dxfId="2561" priority="5299">
      <formula>$Z14="Reporte 2"</formula>
    </cfRule>
    <cfRule type="expression" dxfId="2560" priority="5300">
      <formula>$Z14="Reporte 1"</formula>
    </cfRule>
    <cfRule type="expression" dxfId="2559" priority="5301">
      <formula>$Z14="Informe 10"</formula>
    </cfRule>
    <cfRule type="expression" dxfId="2558" priority="5302">
      <formula>$Z14="Informe 9"</formula>
    </cfRule>
    <cfRule type="expression" dxfId="2557" priority="5303">
      <formula>$Z14="Informe 8"</formula>
    </cfRule>
    <cfRule type="expression" dxfId="2556" priority="5304">
      <formula>$Z14="Informe 7"</formula>
    </cfRule>
    <cfRule type="expression" dxfId="2555" priority="5305">
      <formula>$Z14="Informe 6"</formula>
    </cfRule>
    <cfRule type="expression" dxfId="2554" priority="5306">
      <formula>$Z14="Informe 5"</formula>
    </cfRule>
    <cfRule type="expression" dxfId="2553" priority="5307">
      <formula>$Z14="Informe 4"</formula>
    </cfRule>
    <cfRule type="expression" dxfId="2552" priority="5308">
      <formula>$Z14="Informe 3"</formula>
    </cfRule>
    <cfRule type="expression" dxfId="2551" priority="5309">
      <formula>$Z14="Informe 2"</formula>
    </cfRule>
    <cfRule type="expression" dxfId="2550" priority="5310">
      <formula>$Z14="Informe 1"</formula>
    </cfRule>
    <cfRule type="expression" dxfId="2549" priority="5311">
      <formula>$Z14="Gráfico 10"</formula>
    </cfRule>
    <cfRule type="expression" dxfId="2548" priority="5312">
      <formula>$Z14="Gráfico 25"</formula>
    </cfRule>
    <cfRule type="expression" dxfId="2547" priority="5313">
      <formula>$Z14="Gráfico 24"</formula>
    </cfRule>
    <cfRule type="expression" dxfId="2546" priority="5314">
      <formula>$Z14="Gráfico 23"</formula>
    </cfRule>
    <cfRule type="expression" dxfId="2545" priority="5315">
      <formula>$Z14="Gráfico 22"</formula>
    </cfRule>
    <cfRule type="expression" dxfId="2544" priority="5316">
      <formula>$Z14="Gráfico 21"</formula>
    </cfRule>
    <cfRule type="expression" dxfId="2543" priority="5317">
      <formula>$Z14="Gráfico 20"</formula>
    </cfRule>
    <cfRule type="expression" dxfId="2542" priority="5318">
      <formula>$Z14="Gráfico 18"</formula>
    </cfRule>
    <cfRule type="expression" dxfId="2541" priority="5319">
      <formula>$Z14="Gráfico 19"</formula>
    </cfRule>
    <cfRule type="expression" dxfId="2540" priority="5320">
      <formula>$Z14="Gráfico 17"</formula>
    </cfRule>
    <cfRule type="expression" dxfId="2539" priority="5321">
      <formula>$Z14="Gráfico 16"</formula>
    </cfRule>
    <cfRule type="expression" dxfId="2538" priority="5322">
      <formula>$Z14="Gráfico 15"</formula>
    </cfRule>
    <cfRule type="expression" dxfId="2537" priority="5323">
      <formula>$Z14="Gráfico 14"</formula>
    </cfRule>
    <cfRule type="expression" dxfId="2536" priority="5324">
      <formula>$Z14="Gráfico 12"</formula>
    </cfRule>
    <cfRule type="expression" dxfId="2535" priority="5325">
      <formula>$Z14="Gráfico 13"</formula>
    </cfRule>
    <cfRule type="expression" dxfId="2534" priority="5326">
      <formula>$Z14="Gráfico 11"</formula>
    </cfRule>
    <cfRule type="expression" dxfId="2533" priority="5327">
      <formula>$Z14="Gráfico 9"</formula>
    </cfRule>
    <cfRule type="expression" dxfId="2532" priority="5328">
      <formula>$Z14="Gráfico 8"</formula>
    </cfRule>
    <cfRule type="expression" dxfId="2531" priority="5329">
      <formula>$Z14="Gráfico 7"</formula>
    </cfRule>
    <cfRule type="expression" dxfId="2530" priority="5330">
      <formula>$Z14="Gráfico 6"</formula>
    </cfRule>
    <cfRule type="expression" dxfId="2529" priority="5331">
      <formula>$Z14="Gráfico 4"</formula>
    </cfRule>
    <cfRule type="expression" dxfId="2528" priority="5332">
      <formula>$Z14="Gráfico 3"</formula>
    </cfRule>
    <cfRule type="expression" dxfId="2527" priority="5333">
      <formula>$Z14="Gráfico 2"</formula>
    </cfRule>
    <cfRule type="expression" dxfId="2526" priority="5334">
      <formula>$Z14="Gráfico 1"</formula>
    </cfRule>
    <cfRule type="expression" dxfId="2525" priority="5335">
      <formula>$Z14="Gráfico 5"</formula>
    </cfRule>
  </conditionalFormatting>
  <conditionalFormatting sqref="AL14">
    <cfRule type="expression" dxfId="2524" priority="5225">
      <formula>$Z14="Reporte 2"</formula>
    </cfRule>
    <cfRule type="expression" dxfId="2523" priority="5226">
      <formula>$Z14="Reporte 1"</formula>
    </cfRule>
    <cfRule type="expression" dxfId="2522" priority="5227">
      <formula>$Z14="Informe 10"</formula>
    </cfRule>
    <cfRule type="expression" dxfId="2521" priority="5228">
      <formula>$Z14="Informe 9"</formula>
    </cfRule>
    <cfRule type="expression" dxfId="2520" priority="5229">
      <formula>$Z14="Informe 8"</formula>
    </cfRule>
    <cfRule type="expression" dxfId="2519" priority="5230">
      <formula>$Z14="Informe 7"</formula>
    </cfRule>
    <cfRule type="expression" dxfId="2518" priority="5231">
      <formula>$Z14="Informe 6"</formula>
    </cfRule>
    <cfRule type="expression" dxfId="2517" priority="5232">
      <formula>$Z14="Informe 5"</formula>
    </cfRule>
    <cfRule type="expression" dxfId="2516" priority="5233">
      <formula>$Z14="Informe 4"</formula>
    </cfRule>
    <cfRule type="expression" dxfId="2515" priority="5234">
      <formula>$Z14="Informe 3"</formula>
    </cfRule>
    <cfRule type="expression" dxfId="2514" priority="5235">
      <formula>$Z14="Informe 2"</formula>
    </cfRule>
    <cfRule type="expression" dxfId="2513" priority="5236">
      <formula>$Z14="Informe 1"</formula>
    </cfRule>
    <cfRule type="expression" dxfId="2512" priority="5237">
      <formula>$Z14="Gráfico 10"</formula>
    </cfRule>
    <cfRule type="expression" dxfId="2511" priority="5238">
      <formula>$Z14="Gráfico 25"</formula>
    </cfRule>
    <cfRule type="expression" dxfId="2510" priority="5239">
      <formula>$Z14="Gráfico 24"</formula>
    </cfRule>
    <cfRule type="expression" dxfId="2509" priority="5240">
      <formula>$Z14="Gráfico 23"</formula>
    </cfRule>
    <cfRule type="expression" dxfId="2508" priority="5241">
      <formula>$Z14="Gráfico 22"</formula>
    </cfRule>
    <cfRule type="expression" dxfId="2507" priority="5242">
      <formula>$Z14="Gráfico 21"</formula>
    </cfRule>
    <cfRule type="expression" dxfId="2506" priority="5243">
      <formula>$Z14="Gráfico 20"</formula>
    </cfRule>
    <cfRule type="expression" dxfId="2505" priority="5244">
      <formula>$Z14="Gráfico 18"</formula>
    </cfRule>
    <cfRule type="expression" dxfId="2504" priority="5245">
      <formula>$Z14="Gráfico 19"</formula>
    </cfRule>
    <cfRule type="expression" dxfId="2503" priority="5246">
      <formula>$Z14="Gráfico 17"</formula>
    </cfRule>
    <cfRule type="expression" dxfId="2502" priority="5247">
      <formula>$Z14="Gráfico 16"</formula>
    </cfRule>
    <cfRule type="expression" dxfId="2501" priority="5248">
      <formula>$Z14="Gráfico 15"</formula>
    </cfRule>
    <cfRule type="expression" dxfId="2500" priority="5249">
      <formula>$Z14="Gráfico 14"</formula>
    </cfRule>
    <cfRule type="expression" dxfId="2499" priority="5250">
      <formula>$Z14="Gráfico 12"</formula>
    </cfRule>
    <cfRule type="expression" dxfId="2498" priority="5251">
      <formula>$Z14="Gráfico 13"</formula>
    </cfRule>
    <cfRule type="expression" dxfId="2497" priority="5252">
      <formula>$Z14="Gráfico 11"</formula>
    </cfRule>
    <cfRule type="expression" dxfId="2496" priority="5253">
      <formula>$Z14="Gráfico 9"</formula>
    </cfRule>
    <cfRule type="expression" dxfId="2495" priority="5254">
      <formula>$Z14="Gráfico 8"</formula>
    </cfRule>
    <cfRule type="expression" dxfId="2494" priority="5255">
      <formula>$Z14="Gráfico 7"</formula>
    </cfRule>
    <cfRule type="expression" dxfId="2493" priority="5256">
      <formula>$Z14="Gráfico 6"</formula>
    </cfRule>
    <cfRule type="expression" dxfId="2492" priority="5257">
      <formula>$Z14="Gráfico 4"</formula>
    </cfRule>
    <cfRule type="expression" dxfId="2491" priority="5258">
      <formula>$Z14="Gráfico 3"</formula>
    </cfRule>
    <cfRule type="expression" dxfId="2490" priority="5259">
      <formula>$Z14="Gráfico 2"</formula>
    </cfRule>
    <cfRule type="expression" dxfId="2489" priority="5260">
      <formula>$Z14="Gráfico 1"</formula>
    </cfRule>
    <cfRule type="expression" dxfId="2488" priority="5261">
      <formula>$Z14="Gráfico 5"</formula>
    </cfRule>
  </conditionalFormatting>
  <conditionalFormatting sqref="K14:K18">
    <cfRule type="expression" dxfId="2487" priority="5224">
      <formula>+LEFT(D14,2)="GR"</formula>
    </cfRule>
  </conditionalFormatting>
  <conditionalFormatting sqref="L14:L18">
    <cfRule type="expression" dxfId="2486" priority="5223">
      <formula>+LEFT(D14,2)="GR"</formula>
    </cfRule>
  </conditionalFormatting>
  <conditionalFormatting sqref="O18">
    <cfRule type="expression" dxfId="2485" priority="5186">
      <formula>$Z18="Reporte 2"</formula>
    </cfRule>
    <cfRule type="expression" dxfId="2484" priority="5187">
      <formula>$Z18="Reporte 1"</formula>
    </cfRule>
    <cfRule type="expression" dxfId="2483" priority="5188">
      <formula>$Z18="Informe 10"</formula>
    </cfRule>
    <cfRule type="expression" dxfId="2482" priority="5189">
      <formula>$Z18="Informe 9"</formula>
    </cfRule>
    <cfRule type="expression" dxfId="2481" priority="5190">
      <formula>$Z18="Informe 8"</formula>
    </cfRule>
    <cfRule type="expression" dxfId="2480" priority="5191">
      <formula>$Z18="Informe 7"</formula>
    </cfRule>
    <cfRule type="expression" dxfId="2479" priority="5192">
      <formula>$Z18="Informe 6"</formula>
    </cfRule>
    <cfRule type="expression" dxfId="2478" priority="5193">
      <formula>$Z18="Informe 5"</formula>
    </cfRule>
    <cfRule type="expression" dxfId="2477" priority="5194">
      <formula>$Z18="Informe 4"</formula>
    </cfRule>
    <cfRule type="expression" dxfId="2476" priority="5195">
      <formula>$Z18="Informe 3"</formula>
    </cfRule>
    <cfRule type="expression" dxfId="2475" priority="5196">
      <formula>$Z18="Informe 2"</formula>
    </cfRule>
    <cfRule type="expression" dxfId="2474" priority="5197">
      <formula>$Z18="Informe 1"</formula>
    </cfRule>
    <cfRule type="expression" dxfId="2473" priority="5198">
      <formula>$Z18="Gráfico 10"</formula>
    </cfRule>
    <cfRule type="expression" dxfId="2472" priority="5199">
      <formula>$Z18="Gráfico 25"</formula>
    </cfRule>
    <cfRule type="expression" dxfId="2471" priority="5200">
      <formula>$Z18="Gráfico 24"</formula>
    </cfRule>
    <cfRule type="expression" dxfId="2470" priority="5201">
      <formula>$Z18="Gráfico 23"</formula>
    </cfRule>
    <cfRule type="expression" dxfId="2469" priority="5202">
      <formula>$Z18="Gráfico 22"</formula>
    </cfRule>
    <cfRule type="expression" dxfId="2468" priority="5203">
      <formula>$Z18="Gráfico 21"</formula>
    </cfRule>
    <cfRule type="expression" dxfId="2467" priority="5204">
      <formula>$Z18="Gráfico 20"</formula>
    </cfRule>
    <cfRule type="expression" dxfId="2466" priority="5205">
      <formula>$Z18="Gráfico 18"</formula>
    </cfRule>
    <cfRule type="expression" dxfId="2465" priority="5206">
      <formula>$Z18="Gráfico 19"</formula>
    </cfRule>
    <cfRule type="expression" dxfId="2464" priority="5207">
      <formula>$Z18="Gráfico 17"</formula>
    </cfRule>
    <cfRule type="expression" dxfId="2463" priority="5208">
      <formula>$Z18="Gráfico 16"</formula>
    </cfRule>
    <cfRule type="expression" dxfId="2462" priority="5209">
      <formula>$Z18="Gráfico 15"</formula>
    </cfRule>
    <cfRule type="expression" dxfId="2461" priority="5210">
      <formula>$Z18="Gráfico 14"</formula>
    </cfRule>
    <cfRule type="expression" dxfId="2460" priority="5211">
      <formula>$Z18="Gráfico 12"</formula>
    </cfRule>
    <cfRule type="expression" dxfId="2459" priority="5212">
      <formula>$Z18="Gráfico 13"</formula>
    </cfRule>
    <cfRule type="expression" dxfId="2458" priority="5213">
      <formula>$Z18="Gráfico 11"</formula>
    </cfRule>
    <cfRule type="expression" dxfId="2457" priority="5214">
      <formula>$Z18="Gráfico 9"</formula>
    </cfRule>
    <cfRule type="expression" dxfId="2456" priority="5215">
      <formula>$Z18="Gráfico 8"</formula>
    </cfRule>
    <cfRule type="expression" dxfId="2455" priority="5216">
      <formula>$Z18="Gráfico 7"</formula>
    </cfRule>
    <cfRule type="expression" dxfId="2454" priority="5217">
      <formula>$Z18="Gráfico 6"</formula>
    </cfRule>
    <cfRule type="expression" dxfId="2453" priority="5218">
      <formula>$Z18="Gráfico 4"</formula>
    </cfRule>
    <cfRule type="expression" dxfId="2452" priority="5219">
      <formula>$Z18="Gráfico 3"</formula>
    </cfRule>
    <cfRule type="expression" dxfId="2451" priority="5220">
      <formula>$Z18="Gráfico 2"</formula>
    </cfRule>
    <cfRule type="expression" dxfId="2450" priority="5221">
      <formula>$Z18="Gráfico 1"</formula>
    </cfRule>
    <cfRule type="expression" dxfId="2449" priority="5222">
      <formula>$Z18="Gráfico 5"</formula>
    </cfRule>
  </conditionalFormatting>
  <conditionalFormatting sqref="V14:V17">
    <cfRule type="expression" dxfId="2448" priority="5075">
      <formula>$Z14="Reporte 2"</formula>
    </cfRule>
    <cfRule type="expression" dxfId="2447" priority="5076">
      <formula>$Z14="Reporte 1"</formula>
    </cfRule>
    <cfRule type="expression" dxfId="2446" priority="5077">
      <formula>$Z14="Informe 10"</formula>
    </cfRule>
    <cfRule type="expression" dxfId="2445" priority="5078">
      <formula>$Z14="Informe 9"</formula>
    </cfRule>
    <cfRule type="expression" dxfId="2444" priority="5079">
      <formula>$Z14="Informe 8"</formula>
    </cfRule>
    <cfRule type="expression" dxfId="2443" priority="5080">
      <formula>$Z14="Informe 7"</formula>
    </cfRule>
    <cfRule type="expression" dxfId="2442" priority="5081">
      <formula>$Z14="Informe 6"</formula>
    </cfRule>
    <cfRule type="expression" dxfId="2441" priority="5082">
      <formula>$Z14="Informe 5"</formula>
    </cfRule>
    <cfRule type="expression" dxfId="2440" priority="5083">
      <formula>$Z14="Informe 4"</formula>
    </cfRule>
    <cfRule type="expression" dxfId="2439" priority="5084">
      <formula>$Z14="Informe 3"</formula>
    </cfRule>
    <cfRule type="expression" dxfId="2438" priority="5085">
      <formula>$Z14="Informe 2"</formula>
    </cfRule>
    <cfRule type="expression" dxfId="2437" priority="5086">
      <formula>$Z14="Informe 1"</formula>
    </cfRule>
    <cfRule type="expression" dxfId="2436" priority="5087">
      <formula>$Z14="Gráfico 10"</formula>
    </cfRule>
    <cfRule type="expression" dxfId="2435" priority="5088">
      <formula>$Z14="Gráfico 25"</formula>
    </cfRule>
    <cfRule type="expression" dxfId="2434" priority="5089">
      <formula>$Z14="Gráfico 24"</formula>
    </cfRule>
    <cfRule type="expression" dxfId="2433" priority="5090">
      <formula>$Z14="Gráfico 23"</formula>
    </cfRule>
    <cfRule type="expression" dxfId="2432" priority="5091">
      <formula>$Z14="Gráfico 22"</formula>
    </cfRule>
    <cfRule type="expression" dxfId="2431" priority="5092">
      <formula>$Z14="Gráfico 21"</formula>
    </cfRule>
    <cfRule type="expression" dxfId="2430" priority="5093">
      <formula>$Z14="Gráfico 20"</formula>
    </cfRule>
    <cfRule type="expression" dxfId="2429" priority="5094">
      <formula>$Z14="Gráfico 18"</formula>
    </cfRule>
    <cfRule type="expression" dxfId="2428" priority="5095">
      <formula>$Z14="Gráfico 19"</formula>
    </cfRule>
    <cfRule type="expression" dxfId="2427" priority="5096">
      <formula>$Z14="Gráfico 17"</formula>
    </cfRule>
    <cfRule type="expression" dxfId="2426" priority="5097">
      <formula>$Z14="Gráfico 16"</formula>
    </cfRule>
    <cfRule type="expression" dxfId="2425" priority="5098">
      <formula>$Z14="Gráfico 15"</formula>
    </cfRule>
    <cfRule type="expression" dxfId="2424" priority="5099">
      <formula>$Z14="Gráfico 14"</formula>
    </cfRule>
    <cfRule type="expression" dxfId="2423" priority="5100">
      <formula>$Z14="Gráfico 12"</formula>
    </cfRule>
    <cfRule type="expression" dxfId="2422" priority="5101">
      <formula>$Z14="Gráfico 13"</formula>
    </cfRule>
    <cfRule type="expression" dxfId="2421" priority="5102">
      <formula>$Z14="Gráfico 11"</formula>
    </cfRule>
    <cfRule type="expression" dxfId="2420" priority="5103">
      <formula>$Z14="Gráfico 9"</formula>
    </cfRule>
    <cfRule type="expression" dxfId="2419" priority="5104">
      <formula>$Z14="Gráfico 8"</formula>
    </cfRule>
    <cfRule type="expression" dxfId="2418" priority="5105">
      <formula>$Z14="Gráfico 7"</formula>
    </cfRule>
    <cfRule type="expression" dxfId="2417" priority="5106">
      <formula>$Z14="Gráfico 6"</formula>
    </cfRule>
    <cfRule type="expression" dxfId="2416" priority="5107">
      <formula>$Z14="Gráfico 4"</formula>
    </cfRule>
    <cfRule type="expression" dxfId="2415" priority="5108">
      <formula>$Z14="Gráfico 3"</formula>
    </cfRule>
    <cfRule type="expression" dxfId="2414" priority="5109">
      <formula>$Z14="Gráfico 2"</formula>
    </cfRule>
    <cfRule type="expression" dxfId="2413" priority="5110">
      <formula>$Z14="Gráfico 1"</formula>
    </cfRule>
    <cfRule type="expression" dxfId="2412" priority="5111">
      <formula>$Z14="Gráfico 5"</formula>
    </cfRule>
  </conditionalFormatting>
  <conditionalFormatting sqref="P9:P13">
    <cfRule type="expression" dxfId="2411" priority="4516">
      <formula>$Z9="Reporte 2"</formula>
    </cfRule>
    <cfRule type="expression" dxfId="2410" priority="4517">
      <formula>$Z9="Reporte 1"</formula>
    </cfRule>
    <cfRule type="expression" dxfId="2409" priority="4518">
      <formula>$Z9="Informe 10"</formula>
    </cfRule>
    <cfRule type="expression" dxfId="2408" priority="4519">
      <formula>$Z9="Informe 9"</formula>
    </cfRule>
    <cfRule type="expression" dxfId="2407" priority="4520">
      <formula>$Z9="Informe 8"</formula>
    </cfRule>
    <cfRule type="expression" dxfId="2406" priority="4521">
      <formula>$Z9="Informe 7"</formula>
    </cfRule>
    <cfRule type="expression" dxfId="2405" priority="4522">
      <formula>$Z9="Informe 6"</formula>
    </cfRule>
    <cfRule type="expression" dxfId="2404" priority="4523">
      <formula>$Z9="Informe 5"</formula>
    </cfRule>
    <cfRule type="expression" dxfId="2403" priority="4524">
      <formula>$Z9="Informe 4"</formula>
    </cfRule>
    <cfRule type="expression" dxfId="2402" priority="4525">
      <formula>$Z9="Informe 3"</formula>
    </cfRule>
    <cfRule type="expression" dxfId="2401" priority="4526">
      <formula>$Z9="Informe 2"</formula>
    </cfRule>
    <cfRule type="expression" dxfId="2400" priority="4527">
      <formula>$Z9="Informe 1"</formula>
    </cfRule>
    <cfRule type="expression" dxfId="2399" priority="4528">
      <formula>$Z9="Gráfico 10"</formula>
    </cfRule>
    <cfRule type="expression" dxfId="2398" priority="4529">
      <formula>$Z9="Gráfico 25"</formula>
    </cfRule>
    <cfRule type="expression" dxfId="2397" priority="4530">
      <formula>$Z9="Gráfico 24"</formula>
    </cfRule>
    <cfRule type="expression" dxfId="2396" priority="4531">
      <formula>$Z9="Gráfico 23"</formula>
    </cfRule>
    <cfRule type="expression" dxfId="2395" priority="4532">
      <formula>$Z9="Gráfico 22"</formula>
    </cfRule>
    <cfRule type="expression" dxfId="2394" priority="4533">
      <formula>$Z9="Gráfico 21"</formula>
    </cfRule>
    <cfRule type="expression" dxfId="2393" priority="4534">
      <formula>$Z9="Gráfico 20"</formula>
    </cfRule>
    <cfRule type="expression" dxfId="2392" priority="4535">
      <formula>$Z9="Gráfico 18"</formula>
    </cfRule>
    <cfRule type="expression" dxfId="2391" priority="4536">
      <formula>$Z9="Gráfico 19"</formula>
    </cfRule>
    <cfRule type="expression" dxfId="2390" priority="4537">
      <formula>$Z9="Gráfico 17"</formula>
    </cfRule>
    <cfRule type="expression" dxfId="2389" priority="4538">
      <formula>$Z9="Gráfico 16"</formula>
    </cfRule>
    <cfRule type="expression" dxfId="2388" priority="4539">
      <formula>$Z9="Gráfico 15"</formula>
    </cfRule>
    <cfRule type="expression" dxfId="2387" priority="4540">
      <formula>$Z9="Gráfico 14"</formula>
    </cfRule>
    <cfRule type="expression" dxfId="2386" priority="4541">
      <formula>$Z9="Gráfico 12"</formula>
    </cfRule>
    <cfRule type="expression" dxfId="2385" priority="4542">
      <formula>$Z9="Gráfico 13"</formula>
    </cfRule>
    <cfRule type="expression" dxfId="2384" priority="4543">
      <formula>$Z9="Gráfico 11"</formula>
    </cfRule>
    <cfRule type="expression" dxfId="2383" priority="4544">
      <formula>$Z9="Gráfico 9"</formula>
    </cfRule>
    <cfRule type="expression" dxfId="2382" priority="4545">
      <formula>$Z9="Gráfico 8"</formula>
    </cfRule>
    <cfRule type="expression" dxfId="2381" priority="4546">
      <formula>$Z9="Gráfico 7"</formula>
    </cfRule>
    <cfRule type="expression" dxfId="2380" priority="4547">
      <formula>$Z9="Gráfico 6"</formula>
    </cfRule>
    <cfRule type="expression" dxfId="2379" priority="4548">
      <formula>$Z9="Gráfico 4"</formula>
    </cfRule>
    <cfRule type="expression" dxfId="2378" priority="4549">
      <formula>$Z9="Gráfico 3"</formula>
    </cfRule>
    <cfRule type="expression" dxfId="2377" priority="4550">
      <formula>$Z9="Gráfico 2"</formula>
    </cfRule>
    <cfRule type="expression" dxfId="2376" priority="4551">
      <formula>$Z9="Gráfico 1"</formula>
    </cfRule>
    <cfRule type="expression" dxfId="2375" priority="4552">
      <formula>$Z9="Gráfico 5"</formula>
    </cfRule>
  </conditionalFormatting>
  <conditionalFormatting sqref="P14:P18">
    <cfRule type="expression" dxfId="2374" priority="4479">
      <formula>$Z14="Reporte 2"</formula>
    </cfRule>
    <cfRule type="expression" dxfId="2373" priority="4480">
      <formula>$Z14="Reporte 1"</formula>
    </cfRule>
    <cfRule type="expression" dxfId="2372" priority="4481">
      <formula>$Z14="Informe 10"</formula>
    </cfRule>
    <cfRule type="expression" dxfId="2371" priority="4482">
      <formula>$Z14="Informe 9"</formula>
    </cfRule>
    <cfRule type="expression" dxfId="2370" priority="4483">
      <formula>$Z14="Informe 8"</formula>
    </cfRule>
    <cfRule type="expression" dxfId="2369" priority="4484">
      <formula>$Z14="Informe 7"</formula>
    </cfRule>
    <cfRule type="expression" dxfId="2368" priority="4485">
      <formula>$Z14="Informe 6"</formula>
    </cfRule>
    <cfRule type="expression" dxfId="2367" priority="4486">
      <formula>$Z14="Informe 5"</formula>
    </cfRule>
    <cfRule type="expression" dxfId="2366" priority="4487">
      <formula>$Z14="Informe 4"</formula>
    </cfRule>
    <cfRule type="expression" dxfId="2365" priority="4488">
      <formula>$Z14="Informe 3"</formula>
    </cfRule>
    <cfRule type="expression" dxfId="2364" priority="4489">
      <formula>$Z14="Informe 2"</formula>
    </cfRule>
    <cfRule type="expression" dxfId="2363" priority="4490">
      <formula>$Z14="Informe 1"</formula>
    </cfRule>
    <cfRule type="expression" dxfId="2362" priority="4491">
      <formula>$Z14="Gráfico 10"</formula>
    </cfRule>
    <cfRule type="expression" dxfId="2361" priority="4492">
      <formula>$Z14="Gráfico 25"</formula>
    </cfRule>
    <cfRule type="expression" dxfId="2360" priority="4493">
      <formula>$Z14="Gráfico 24"</formula>
    </cfRule>
    <cfRule type="expression" dxfId="2359" priority="4494">
      <formula>$Z14="Gráfico 23"</formula>
    </cfRule>
    <cfRule type="expression" dxfId="2358" priority="4495">
      <formula>$Z14="Gráfico 22"</formula>
    </cfRule>
    <cfRule type="expression" dxfId="2357" priority="4496">
      <formula>$Z14="Gráfico 21"</formula>
    </cfRule>
    <cfRule type="expression" dxfId="2356" priority="4497">
      <formula>$Z14="Gráfico 20"</formula>
    </cfRule>
    <cfRule type="expression" dxfId="2355" priority="4498">
      <formula>$Z14="Gráfico 18"</formula>
    </cfRule>
    <cfRule type="expression" dxfId="2354" priority="4499">
      <formula>$Z14="Gráfico 19"</formula>
    </cfRule>
    <cfRule type="expression" dxfId="2353" priority="4500">
      <formula>$Z14="Gráfico 17"</formula>
    </cfRule>
    <cfRule type="expression" dxfId="2352" priority="4501">
      <formula>$Z14="Gráfico 16"</formula>
    </cfRule>
    <cfRule type="expression" dxfId="2351" priority="4502">
      <formula>$Z14="Gráfico 15"</formula>
    </cfRule>
    <cfRule type="expression" dxfId="2350" priority="4503">
      <formula>$Z14="Gráfico 14"</formula>
    </cfRule>
    <cfRule type="expression" dxfId="2349" priority="4504">
      <formula>$Z14="Gráfico 12"</formula>
    </cfRule>
    <cfRule type="expression" dxfId="2348" priority="4505">
      <formula>$Z14="Gráfico 13"</formula>
    </cfRule>
    <cfRule type="expression" dxfId="2347" priority="4506">
      <formula>$Z14="Gráfico 11"</formula>
    </cfRule>
    <cfRule type="expression" dxfId="2346" priority="4507">
      <formula>$Z14="Gráfico 9"</formula>
    </cfRule>
    <cfRule type="expression" dxfId="2345" priority="4508">
      <formula>$Z14="Gráfico 8"</formula>
    </cfRule>
    <cfRule type="expression" dxfId="2344" priority="4509">
      <formula>$Z14="Gráfico 7"</formula>
    </cfRule>
    <cfRule type="expression" dxfId="2343" priority="4510">
      <formula>$Z14="Gráfico 6"</formula>
    </cfRule>
    <cfRule type="expression" dxfId="2342" priority="4511">
      <formula>$Z14="Gráfico 4"</formula>
    </cfRule>
    <cfRule type="expression" dxfId="2341" priority="4512">
      <formula>$Z14="Gráfico 3"</formula>
    </cfRule>
    <cfRule type="expression" dxfId="2340" priority="4513">
      <formula>$Z14="Gráfico 2"</formula>
    </cfRule>
    <cfRule type="expression" dxfId="2339" priority="4514">
      <formula>$Z14="Gráfico 1"</formula>
    </cfRule>
    <cfRule type="expression" dxfId="2338" priority="4515">
      <formula>$Z14="Gráfico 5"</formula>
    </cfRule>
  </conditionalFormatting>
  <conditionalFormatting sqref="V18">
    <cfRule type="expression" dxfId="2337" priority="3959">
      <formula>$Z18="Reporte 2"</formula>
    </cfRule>
    <cfRule type="expression" dxfId="2336" priority="3960">
      <formula>$Z18="Reporte 1"</formula>
    </cfRule>
    <cfRule type="expression" dxfId="2335" priority="3961">
      <formula>$Z18="Informe 10"</formula>
    </cfRule>
    <cfRule type="expression" dxfId="2334" priority="3962">
      <formula>$Z18="Informe 9"</formula>
    </cfRule>
    <cfRule type="expression" dxfId="2333" priority="3963">
      <formula>$Z18="Informe 8"</formula>
    </cfRule>
    <cfRule type="expression" dxfId="2332" priority="3964">
      <formula>$Z18="Informe 7"</formula>
    </cfRule>
    <cfRule type="expression" dxfId="2331" priority="3965">
      <formula>$Z18="Informe 6"</formula>
    </cfRule>
    <cfRule type="expression" dxfId="2330" priority="3966">
      <formula>$Z18="Informe 5"</formula>
    </cfRule>
    <cfRule type="expression" dxfId="2329" priority="3967">
      <formula>$Z18="Informe 4"</formula>
    </cfRule>
    <cfRule type="expression" dxfId="2328" priority="3968">
      <formula>$Z18="Informe 3"</formula>
    </cfRule>
    <cfRule type="expression" dxfId="2327" priority="3969">
      <formula>$Z18="Informe 2"</formula>
    </cfRule>
    <cfRule type="expression" dxfId="2326" priority="3970">
      <formula>$Z18="Informe 1"</formula>
    </cfRule>
    <cfRule type="expression" dxfId="2325" priority="3971">
      <formula>$Z18="Gráfico 10"</formula>
    </cfRule>
    <cfRule type="expression" dxfId="2324" priority="3972">
      <formula>$Z18="Gráfico 25"</formula>
    </cfRule>
    <cfRule type="expression" dxfId="2323" priority="3973">
      <formula>$Z18="Gráfico 24"</formula>
    </cfRule>
    <cfRule type="expression" dxfId="2322" priority="3974">
      <formula>$Z18="Gráfico 23"</formula>
    </cfRule>
    <cfRule type="expression" dxfId="2321" priority="3975">
      <formula>$Z18="Gráfico 22"</formula>
    </cfRule>
    <cfRule type="expression" dxfId="2320" priority="3976">
      <formula>$Z18="Gráfico 21"</formula>
    </cfRule>
    <cfRule type="expression" dxfId="2319" priority="3977">
      <formula>$Z18="Gráfico 20"</formula>
    </cfRule>
    <cfRule type="expression" dxfId="2318" priority="3978">
      <formula>$Z18="Gráfico 18"</formula>
    </cfRule>
    <cfRule type="expression" dxfId="2317" priority="3979">
      <formula>$Z18="Gráfico 19"</formula>
    </cfRule>
    <cfRule type="expression" dxfId="2316" priority="3980">
      <formula>$Z18="Gráfico 17"</formula>
    </cfRule>
    <cfRule type="expression" dxfId="2315" priority="3981">
      <formula>$Z18="Gráfico 16"</formula>
    </cfRule>
    <cfRule type="expression" dxfId="2314" priority="3982">
      <formula>$Z18="Gráfico 15"</formula>
    </cfRule>
    <cfRule type="expression" dxfId="2313" priority="3983">
      <formula>$Z18="Gráfico 14"</formula>
    </cfRule>
    <cfRule type="expression" dxfId="2312" priority="3984">
      <formula>$Z18="Gráfico 12"</formula>
    </cfRule>
    <cfRule type="expression" dxfId="2311" priority="3985">
      <formula>$Z18="Gráfico 13"</formula>
    </cfRule>
    <cfRule type="expression" dxfId="2310" priority="3986">
      <formula>$Z18="Gráfico 11"</formula>
    </cfRule>
    <cfRule type="expression" dxfId="2309" priority="3987">
      <formula>$Z18="Gráfico 9"</formula>
    </cfRule>
    <cfRule type="expression" dxfId="2308" priority="3988">
      <formula>$Z18="Gráfico 8"</formula>
    </cfRule>
    <cfRule type="expression" dxfId="2307" priority="3989">
      <formula>$Z18="Gráfico 7"</formula>
    </cfRule>
    <cfRule type="expression" dxfId="2306" priority="3990">
      <formula>$Z18="Gráfico 6"</formula>
    </cfRule>
    <cfRule type="expression" dxfId="2305" priority="3991">
      <formula>$Z18="Gráfico 4"</formula>
    </cfRule>
    <cfRule type="expression" dxfId="2304" priority="3992">
      <formula>$Z18="Gráfico 3"</formula>
    </cfRule>
    <cfRule type="expression" dxfId="2303" priority="3993">
      <formula>$Z18="Gráfico 2"</formula>
    </cfRule>
    <cfRule type="expression" dxfId="2302" priority="3994">
      <formula>$Z18="Gráfico 1"</formula>
    </cfRule>
    <cfRule type="expression" dxfId="2301" priority="3995">
      <formula>$Z18="Gráfico 5"</formula>
    </cfRule>
  </conditionalFormatting>
  <conditionalFormatting sqref="V13">
    <cfRule type="expression" dxfId="2300" priority="3922">
      <formula>$Z13="Reporte 2"</formula>
    </cfRule>
    <cfRule type="expression" dxfId="2299" priority="3923">
      <formula>$Z13="Reporte 1"</formula>
    </cfRule>
    <cfRule type="expression" dxfId="2298" priority="3924">
      <formula>$Z13="Informe 10"</formula>
    </cfRule>
    <cfRule type="expression" dxfId="2297" priority="3925">
      <formula>$Z13="Informe 9"</formula>
    </cfRule>
    <cfRule type="expression" dxfId="2296" priority="3926">
      <formula>$Z13="Informe 8"</formula>
    </cfRule>
    <cfRule type="expression" dxfId="2295" priority="3927">
      <formula>$Z13="Informe 7"</formula>
    </cfRule>
    <cfRule type="expression" dxfId="2294" priority="3928">
      <formula>$Z13="Informe 6"</formula>
    </cfRule>
    <cfRule type="expression" dxfId="2293" priority="3929">
      <formula>$Z13="Informe 5"</formula>
    </cfRule>
    <cfRule type="expression" dxfId="2292" priority="3930">
      <formula>$Z13="Informe 4"</formula>
    </cfRule>
    <cfRule type="expression" dxfId="2291" priority="3931">
      <formula>$Z13="Informe 3"</formula>
    </cfRule>
    <cfRule type="expression" dxfId="2290" priority="3932">
      <formula>$Z13="Informe 2"</formula>
    </cfRule>
    <cfRule type="expression" dxfId="2289" priority="3933">
      <formula>$Z13="Informe 1"</formula>
    </cfRule>
    <cfRule type="expression" dxfId="2288" priority="3934">
      <formula>$Z13="Gráfico 10"</formula>
    </cfRule>
    <cfRule type="expression" dxfId="2287" priority="3935">
      <formula>$Z13="Gráfico 25"</formula>
    </cfRule>
    <cfRule type="expression" dxfId="2286" priority="3936">
      <formula>$Z13="Gráfico 24"</formula>
    </cfRule>
    <cfRule type="expression" dxfId="2285" priority="3937">
      <formula>$Z13="Gráfico 23"</formula>
    </cfRule>
    <cfRule type="expression" dxfId="2284" priority="3938">
      <formula>$Z13="Gráfico 22"</formula>
    </cfRule>
    <cfRule type="expression" dxfId="2283" priority="3939">
      <formula>$Z13="Gráfico 21"</formula>
    </cfRule>
    <cfRule type="expression" dxfId="2282" priority="3940">
      <formula>$Z13="Gráfico 20"</formula>
    </cfRule>
    <cfRule type="expression" dxfId="2281" priority="3941">
      <formula>$Z13="Gráfico 18"</formula>
    </cfRule>
    <cfRule type="expression" dxfId="2280" priority="3942">
      <formula>$Z13="Gráfico 19"</formula>
    </cfRule>
    <cfRule type="expression" dxfId="2279" priority="3943">
      <formula>$Z13="Gráfico 17"</formula>
    </cfRule>
    <cfRule type="expression" dxfId="2278" priority="3944">
      <formula>$Z13="Gráfico 16"</formula>
    </cfRule>
    <cfRule type="expression" dxfId="2277" priority="3945">
      <formula>$Z13="Gráfico 15"</formula>
    </cfRule>
    <cfRule type="expression" dxfId="2276" priority="3946">
      <formula>$Z13="Gráfico 14"</formula>
    </cfRule>
    <cfRule type="expression" dxfId="2275" priority="3947">
      <formula>$Z13="Gráfico 12"</formula>
    </cfRule>
    <cfRule type="expression" dxfId="2274" priority="3948">
      <formula>$Z13="Gráfico 13"</formula>
    </cfRule>
    <cfRule type="expression" dxfId="2273" priority="3949">
      <formula>$Z13="Gráfico 11"</formula>
    </cfRule>
    <cfRule type="expression" dxfId="2272" priority="3950">
      <formula>$Z13="Gráfico 9"</formula>
    </cfRule>
    <cfRule type="expression" dxfId="2271" priority="3951">
      <formula>$Z13="Gráfico 8"</formula>
    </cfRule>
    <cfRule type="expression" dxfId="2270" priority="3952">
      <formula>$Z13="Gráfico 7"</formula>
    </cfRule>
    <cfRule type="expression" dxfId="2269" priority="3953">
      <formula>$Z13="Gráfico 6"</formula>
    </cfRule>
    <cfRule type="expression" dxfId="2268" priority="3954">
      <formula>$Z13="Gráfico 4"</formula>
    </cfRule>
    <cfRule type="expression" dxfId="2267" priority="3955">
      <formula>$Z13="Gráfico 3"</formula>
    </cfRule>
    <cfRule type="expression" dxfId="2266" priority="3956">
      <formula>$Z13="Gráfico 2"</formula>
    </cfRule>
    <cfRule type="expression" dxfId="2265" priority="3957">
      <formula>$Z13="Gráfico 1"</formula>
    </cfRule>
    <cfRule type="expression" dxfId="2264" priority="3958">
      <formula>$Z13="Gráfico 5"</formula>
    </cfRule>
  </conditionalFormatting>
  <conditionalFormatting sqref="V8">
    <cfRule type="expression" dxfId="2263" priority="3885">
      <formula>$Z8="Reporte 2"</formula>
    </cfRule>
    <cfRule type="expression" dxfId="2262" priority="3886">
      <formula>$Z8="Reporte 1"</formula>
    </cfRule>
    <cfRule type="expression" dxfId="2261" priority="3887">
      <formula>$Z8="Informe 10"</formula>
    </cfRule>
    <cfRule type="expression" dxfId="2260" priority="3888">
      <formula>$Z8="Informe 9"</formula>
    </cfRule>
    <cfRule type="expression" dxfId="2259" priority="3889">
      <formula>$Z8="Informe 8"</formula>
    </cfRule>
    <cfRule type="expression" dxfId="2258" priority="3890">
      <formula>$Z8="Informe 7"</formula>
    </cfRule>
    <cfRule type="expression" dxfId="2257" priority="3891">
      <formula>$Z8="Informe 6"</formula>
    </cfRule>
    <cfRule type="expression" dxfId="2256" priority="3892">
      <formula>$Z8="Informe 5"</formula>
    </cfRule>
    <cfRule type="expression" dxfId="2255" priority="3893">
      <formula>$Z8="Informe 4"</formula>
    </cfRule>
    <cfRule type="expression" dxfId="2254" priority="3894">
      <formula>$Z8="Informe 3"</formula>
    </cfRule>
    <cfRule type="expression" dxfId="2253" priority="3895">
      <formula>$Z8="Informe 2"</formula>
    </cfRule>
    <cfRule type="expression" dxfId="2252" priority="3896">
      <formula>$Z8="Informe 1"</formula>
    </cfRule>
    <cfRule type="expression" dxfId="2251" priority="3897">
      <formula>$Z8="Gráfico 10"</formula>
    </cfRule>
    <cfRule type="expression" dxfId="2250" priority="3898">
      <formula>$Z8="Gráfico 25"</formula>
    </cfRule>
    <cfRule type="expression" dxfId="2249" priority="3899">
      <formula>$Z8="Gráfico 24"</formula>
    </cfRule>
    <cfRule type="expression" dxfId="2248" priority="3900">
      <formula>$Z8="Gráfico 23"</formula>
    </cfRule>
    <cfRule type="expression" dxfId="2247" priority="3901">
      <formula>$Z8="Gráfico 22"</formula>
    </cfRule>
    <cfRule type="expression" dxfId="2246" priority="3902">
      <formula>$Z8="Gráfico 21"</formula>
    </cfRule>
    <cfRule type="expression" dxfId="2245" priority="3903">
      <formula>$Z8="Gráfico 20"</formula>
    </cfRule>
    <cfRule type="expression" dxfId="2244" priority="3904">
      <formula>$Z8="Gráfico 18"</formula>
    </cfRule>
    <cfRule type="expression" dxfId="2243" priority="3905">
      <formula>$Z8="Gráfico 19"</formula>
    </cfRule>
    <cfRule type="expression" dxfId="2242" priority="3906">
      <formula>$Z8="Gráfico 17"</formula>
    </cfRule>
    <cfRule type="expression" dxfId="2241" priority="3907">
      <formula>$Z8="Gráfico 16"</formula>
    </cfRule>
    <cfRule type="expression" dxfId="2240" priority="3908">
      <formula>$Z8="Gráfico 15"</formula>
    </cfRule>
    <cfRule type="expression" dxfId="2239" priority="3909">
      <formula>$Z8="Gráfico 14"</formula>
    </cfRule>
    <cfRule type="expression" dxfId="2238" priority="3910">
      <formula>$Z8="Gráfico 12"</formula>
    </cfRule>
    <cfRule type="expression" dxfId="2237" priority="3911">
      <formula>$Z8="Gráfico 13"</formula>
    </cfRule>
    <cfRule type="expression" dxfId="2236" priority="3912">
      <formula>$Z8="Gráfico 11"</formula>
    </cfRule>
    <cfRule type="expression" dxfId="2235" priority="3913">
      <formula>$Z8="Gráfico 9"</formula>
    </cfRule>
    <cfRule type="expression" dxfId="2234" priority="3914">
      <formula>$Z8="Gráfico 8"</formula>
    </cfRule>
    <cfRule type="expression" dxfId="2233" priority="3915">
      <formula>$Z8="Gráfico 7"</formula>
    </cfRule>
    <cfRule type="expression" dxfId="2232" priority="3916">
      <formula>$Z8="Gráfico 6"</formula>
    </cfRule>
    <cfRule type="expression" dxfId="2231" priority="3917">
      <formula>$Z8="Gráfico 4"</formula>
    </cfRule>
    <cfRule type="expression" dxfId="2230" priority="3918">
      <formula>$Z8="Gráfico 3"</formula>
    </cfRule>
    <cfRule type="expression" dxfId="2229" priority="3919">
      <formula>$Z8="Gráfico 2"</formula>
    </cfRule>
    <cfRule type="expression" dxfId="2228" priority="3920">
      <formula>$Z8="Gráfico 1"</formula>
    </cfRule>
    <cfRule type="expression" dxfId="2227" priority="3921">
      <formula>$Z8="Gráfico 5"</formula>
    </cfRule>
  </conditionalFormatting>
  <conditionalFormatting sqref="Z9:Z13">
    <cfRule type="expression" dxfId="2226" priority="3626">
      <formula>$Z9="Reporte 2"</formula>
    </cfRule>
    <cfRule type="expression" dxfId="2225" priority="3627">
      <formula>$Z9="Reporte 1"</formula>
    </cfRule>
    <cfRule type="expression" dxfId="2224" priority="3628">
      <formula>$Z9="Informe 10"</formula>
    </cfRule>
    <cfRule type="expression" dxfId="2223" priority="3629">
      <formula>$Z9="Informe 9"</formula>
    </cfRule>
    <cfRule type="expression" dxfId="2222" priority="3630">
      <formula>$Z9="Informe 8"</formula>
    </cfRule>
    <cfRule type="expression" dxfId="2221" priority="3631">
      <formula>$Z9="Informe 7"</formula>
    </cfRule>
    <cfRule type="expression" dxfId="2220" priority="3632">
      <formula>$Z9="Informe 6"</formula>
    </cfRule>
    <cfRule type="expression" dxfId="2219" priority="3633">
      <formula>$Z9="Informe 5"</formula>
    </cfRule>
    <cfRule type="expression" dxfId="2218" priority="3634">
      <formula>$Z9="Informe 4"</formula>
    </cfRule>
    <cfRule type="expression" dxfId="2217" priority="3635">
      <formula>$Z9="Informe 3"</formula>
    </cfRule>
    <cfRule type="expression" dxfId="2216" priority="3636">
      <formula>$Z9="Informe 2"</formula>
    </cfRule>
    <cfRule type="expression" dxfId="2215" priority="3637">
      <formula>$Z9="Informe 1"</formula>
    </cfRule>
    <cfRule type="expression" dxfId="2214" priority="3638">
      <formula>$Z9="Gráfico 10"</formula>
    </cfRule>
    <cfRule type="expression" dxfId="2213" priority="3639">
      <formula>$Z9="Gráfico 25"</formula>
    </cfRule>
    <cfRule type="expression" dxfId="2212" priority="3640">
      <formula>$Z9="Gráfico 24"</formula>
    </cfRule>
    <cfRule type="expression" dxfId="2211" priority="3641">
      <formula>$Z9="Gráfico 23"</formula>
    </cfRule>
    <cfRule type="expression" dxfId="2210" priority="3642">
      <formula>$Z9="Gráfico 22"</formula>
    </cfRule>
    <cfRule type="expression" dxfId="2209" priority="3643">
      <formula>$Z9="Gráfico 21"</formula>
    </cfRule>
    <cfRule type="expression" dxfId="2208" priority="3644">
      <formula>$Z9="Gráfico 20"</formula>
    </cfRule>
    <cfRule type="expression" dxfId="2207" priority="3645">
      <formula>$Z9="Gráfico 18"</formula>
    </cfRule>
    <cfRule type="expression" dxfId="2206" priority="3646">
      <formula>$Z9="Gráfico 19"</formula>
    </cfRule>
    <cfRule type="expression" dxfId="2205" priority="3647">
      <formula>$Z9="Gráfico 17"</formula>
    </cfRule>
    <cfRule type="expression" dxfId="2204" priority="3648">
      <formula>$Z9="Gráfico 16"</formula>
    </cfRule>
    <cfRule type="expression" dxfId="2203" priority="3649">
      <formula>$Z9="Gráfico 15"</formula>
    </cfRule>
    <cfRule type="expression" dxfId="2202" priority="3650">
      <formula>$Z9="Gráfico 14"</formula>
    </cfRule>
    <cfRule type="expression" dxfId="2201" priority="3651">
      <formula>$Z9="Gráfico 12"</formula>
    </cfRule>
    <cfRule type="expression" dxfId="2200" priority="3652">
      <formula>$Z9="Gráfico 13"</formula>
    </cfRule>
    <cfRule type="expression" dxfId="2199" priority="3653">
      <formula>$Z9="Gráfico 11"</formula>
    </cfRule>
    <cfRule type="expression" dxfId="2198" priority="3654">
      <formula>$Z9="Gráfico 9"</formula>
    </cfRule>
    <cfRule type="expression" dxfId="2197" priority="3655">
      <formula>$Z9="Gráfico 8"</formula>
    </cfRule>
    <cfRule type="expression" dxfId="2196" priority="3656">
      <formula>$Z9="Gráfico 7"</formula>
    </cfRule>
    <cfRule type="expression" dxfId="2195" priority="3657">
      <formula>$Z9="Gráfico 6"</formula>
    </cfRule>
    <cfRule type="expression" dxfId="2194" priority="3658">
      <formula>$Z9="Gráfico 4"</formula>
    </cfRule>
    <cfRule type="expression" dxfId="2193" priority="3659">
      <formula>$Z9="Gráfico 3"</formula>
    </cfRule>
    <cfRule type="expression" dxfId="2192" priority="3660">
      <formula>$Z9="Gráfico 2"</formula>
    </cfRule>
    <cfRule type="expression" dxfId="2191" priority="3661">
      <formula>$Z9="Gráfico 1"</formula>
    </cfRule>
    <cfRule type="expression" dxfId="2190" priority="3662">
      <formula>$Z9="Gráfico 5"</formula>
    </cfRule>
  </conditionalFormatting>
  <conditionalFormatting sqref="Z14:Z18">
    <cfRule type="expression" dxfId="2189" priority="3589">
      <formula>$Z14="Reporte 2"</formula>
    </cfRule>
    <cfRule type="expression" dxfId="2188" priority="3590">
      <formula>$Z14="Reporte 1"</formula>
    </cfRule>
    <cfRule type="expression" dxfId="2187" priority="3591">
      <formula>$Z14="Informe 10"</formula>
    </cfRule>
    <cfRule type="expression" dxfId="2186" priority="3592">
      <formula>$Z14="Informe 9"</formula>
    </cfRule>
    <cfRule type="expression" dxfId="2185" priority="3593">
      <formula>$Z14="Informe 8"</formula>
    </cfRule>
    <cfRule type="expression" dxfId="2184" priority="3594">
      <formula>$Z14="Informe 7"</formula>
    </cfRule>
    <cfRule type="expression" dxfId="2183" priority="3595">
      <formula>$Z14="Informe 6"</formula>
    </cfRule>
    <cfRule type="expression" dxfId="2182" priority="3596">
      <formula>$Z14="Informe 5"</formula>
    </cfRule>
    <cfRule type="expression" dxfId="2181" priority="3597">
      <formula>$Z14="Informe 4"</formula>
    </cfRule>
    <cfRule type="expression" dxfId="2180" priority="3598">
      <formula>$Z14="Informe 3"</formula>
    </cfRule>
    <cfRule type="expression" dxfId="2179" priority="3599">
      <formula>$Z14="Informe 2"</formula>
    </cfRule>
    <cfRule type="expression" dxfId="2178" priority="3600">
      <formula>$Z14="Informe 1"</formula>
    </cfRule>
    <cfRule type="expression" dxfId="2177" priority="3601">
      <formula>$Z14="Gráfico 10"</formula>
    </cfRule>
    <cfRule type="expression" dxfId="2176" priority="3602">
      <formula>$Z14="Gráfico 25"</formula>
    </cfRule>
    <cfRule type="expression" dxfId="2175" priority="3603">
      <formula>$Z14="Gráfico 24"</formula>
    </cfRule>
    <cfRule type="expression" dxfId="2174" priority="3604">
      <formula>$Z14="Gráfico 23"</formula>
    </cfRule>
    <cfRule type="expression" dxfId="2173" priority="3605">
      <formula>$Z14="Gráfico 22"</formula>
    </cfRule>
    <cfRule type="expression" dxfId="2172" priority="3606">
      <formula>$Z14="Gráfico 21"</formula>
    </cfRule>
    <cfRule type="expression" dxfId="2171" priority="3607">
      <formula>$Z14="Gráfico 20"</formula>
    </cfRule>
    <cfRule type="expression" dxfId="2170" priority="3608">
      <formula>$Z14="Gráfico 18"</formula>
    </cfRule>
    <cfRule type="expression" dxfId="2169" priority="3609">
      <formula>$Z14="Gráfico 19"</formula>
    </cfRule>
    <cfRule type="expression" dxfId="2168" priority="3610">
      <formula>$Z14="Gráfico 17"</formula>
    </cfRule>
    <cfRule type="expression" dxfId="2167" priority="3611">
      <formula>$Z14="Gráfico 16"</formula>
    </cfRule>
    <cfRule type="expression" dxfId="2166" priority="3612">
      <formula>$Z14="Gráfico 15"</formula>
    </cfRule>
    <cfRule type="expression" dxfId="2165" priority="3613">
      <formula>$Z14="Gráfico 14"</formula>
    </cfRule>
    <cfRule type="expression" dxfId="2164" priority="3614">
      <formula>$Z14="Gráfico 12"</formula>
    </cfRule>
    <cfRule type="expression" dxfId="2163" priority="3615">
      <formula>$Z14="Gráfico 13"</formula>
    </cfRule>
    <cfRule type="expression" dxfId="2162" priority="3616">
      <formula>$Z14="Gráfico 11"</formula>
    </cfRule>
    <cfRule type="expression" dxfId="2161" priority="3617">
      <formula>$Z14="Gráfico 9"</formula>
    </cfRule>
    <cfRule type="expression" dxfId="2160" priority="3618">
      <formula>$Z14="Gráfico 8"</formula>
    </cfRule>
    <cfRule type="expression" dxfId="2159" priority="3619">
      <formula>$Z14="Gráfico 7"</formula>
    </cfRule>
    <cfRule type="expression" dxfId="2158" priority="3620">
      <formula>$Z14="Gráfico 6"</formula>
    </cfRule>
    <cfRule type="expression" dxfId="2157" priority="3621">
      <formula>$Z14="Gráfico 4"</formula>
    </cfRule>
    <cfRule type="expression" dxfId="2156" priority="3622">
      <formula>$Z14="Gráfico 3"</formula>
    </cfRule>
    <cfRule type="expression" dxfId="2155" priority="3623">
      <formula>$Z14="Gráfico 2"</formula>
    </cfRule>
    <cfRule type="expression" dxfId="2154" priority="3624">
      <formula>$Z14="Gráfico 1"</formula>
    </cfRule>
    <cfRule type="expression" dxfId="2153" priority="3625">
      <formula>$Z14="Gráfico 5"</formula>
    </cfRule>
  </conditionalFormatting>
  <conditionalFormatting sqref="V19:V20">
    <cfRule type="expression" dxfId="2152" priority="2062">
      <formula>$Z19="Reporte 2"</formula>
    </cfRule>
    <cfRule type="expression" dxfId="2151" priority="2063">
      <formula>$Z19="Reporte 1"</formula>
    </cfRule>
    <cfRule type="expression" dxfId="2150" priority="2064">
      <formula>$Z19="Informe 10"</formula>
    </cfRule>
    <cfRule type="expression" dxfId="2149" priority="2065">
      <formula>$Z19="Informe 9"</formula>
    </cfRule>
    <cfRule type="expression" dxfId="2148" priority="2066">
      <formula>$Z19="Informe 8"</formula>
    </cfRule>
    <cfRule type="expression" dxfId="2147" priority="2067">
      <formula>$Z19="Informe 7"</formula>
    </cfRule>
    <cfRule type="expression" dxfId="2146" priority="2068">
      <formula>$Z19="Informe 6"</formula>
    </cfRule>
    <cfRule type="expression" dxfId="2145" priority="2069">
      <formula>$Z19="Informe 5"</formula>
    </cfRule>
    <cfRule type="expression" dxfId="2144" priority="2070">
      <formula>$Z19="Informe 4"</formula>
    </cfRule>
    <cfRule type="expression" dxfId="2143" priority="2071">
      <formula>$Z19="Informe 3"</formula>
    </cfRule>
    <cfRule type="expression" dxfId="2142" priority="2072">
      <formula>$Z19="Informe 2"</formula>
    </cfRule>
    <cfRule type="expression" dxfId="2141" priority="2073">
      <formula>$Z19="Informe 1"</formula>
    </cfRule>
    <cfRule type="expression" dxfId="2140" priority="2074">
      <formula>$Z19="Gráfico 10"</formula>
    </cfRule>
    <cfRule type="expression" dxfId="2139" priority="2075">
      <formula>$Z19="Gráfico 25"</formula>
    </cfRule>
    <cfRule type="expression" dxfId="2138" priority="2076">
      <formula>$Z19="Gráfico 24"</formula>
    </cfRule>
    <cfRule type="expression" dxfId="2137" priority="2077">
      <formula>$Z19="Gráfico 23"</formula>
    </cfRule>
    <cfRule type="expression" dxfId="2136" priority="2078">
      <formula>$Z19="Gráfico 22"</formula>
    </cfRule>
    <cfRule type="expression" dxfId="2135" priority="2079">
      <formula>$Z19="Gráfico 21"</formula>
    </cfRule>
    <cfRule type="expression" dxfId="2134" priority="2080">
      <formula>$Z19="Gráfico 20"</formula>
    </cfRule>
    <cfRule type="expression" dxfId="2133" priority="2081">
      <formula>$Z19="Gráfico 18"</formula>
    </cfRule>
    <cfRule type="expression" dxfId="2132" priority="2082">
      <formula>$Z19="Gráfico 19"</formula>
    </cfRule>
    <cfRule type="expression" dxfId="2131" priority="2083">
      <formula>$Z19="Gráfico 17"</formula>
    </cfRule>
    <cfRule type="expression" dxfId="2130" priority="2084">
      <formula>$Z19="Gráfico 16"</formula>
    </cfRule>
    <cfRule type="expression" dxfId="2129" priority="2085">
      <formula>$Z19="Gráfico 15"</formula>
    </cfRule>
    <cfRule type="expression" dxfId="2128" priority="2086">
      <formula>$Z19="Gráfico 14"</formula>
    </cfRule>
    <cfRule type="expression" dxfId="2127" priority="2087">
      <formula>$Z19="Gráfico 12"</formula>
    </cfRule>
    <cfRule type="expression" dxfId="2126" priority="2088">
      <formula>$Z19="Gráfico 13"</formula>
    </cfRule>
    <cfRule type="expression" dxfId="2125" priority="2089">
      <formula>$Z19="Gráfico 11"</formula>
    </cfRule>
    <cfRule type="expression" dxfId="2124" priority="2090">
      <formula>$Z19="Gráfico 9"</formula>
    </cfRule>
    <cfRule type="expression" dxfId="2123" priority="2091">
      <formula>$Z19="Gráfico 8"</formula>
    </cfRule>
    <cfRule type="expression" dxfId="2122" priority="2092">
      <formula>$Z19="Gráfico 7"</formula>
    </cfRule>
    <cfRule type="expression" dxfId="2121" priority="2093">
      <formula>$Z19="Gráfico 6"</formula>
    </cfRule>
    <cfRule type="expression" dxfId="2120" priority="2094">
      <formula>$Z19="Gráfico 4"</formula>
    </cfRule>
    <cfRule type="expression" dxfId="2119" priority="2095">
      <formula>$Z19="Gráfico 3"</formula>
    </cfRule>
    <cfRule type="expression" dxfId="2118" priority="2096">
      <formula>$Z19="Gráfico 2"</formula>
    </cfRule>
    <cfRule type="expression" dxfId="2117" priority="2097">
      <formula>$Z19="Gráfico 1"</formula>
    </cfRule>
    <cfRule type="expression" dxfId="2116" priority="2098">
      <formula>$Z19="Gráfico 5"</formula>
    </cfRule>
  </conditionalFormatting>
  <conditionalFormatting sqref="N19:O20 O21">
    <cfRule type="expression" dxfId="2115" priority="2397">
      <formula>$Z19="Reporte 2"</formula>
    </cfRule>
    <cfRule type="expression" dxfId="2114" priority="2398">
      <formula>$Z19="Reporte 1"</formula>
    </cfRule>
    <cfRule type="expression" dxfId="2113" priority="2399">
      <formula>$Z19="Informe 10"</formula>
    </cfRule>
    <cfRule type="expression" dxfId="2112" priority="2400">
      <formula>$Z19="Informe 9"</formula>
    </cfRule>
    <cfRule type="expression" dxfId="2111" priority="2401">
      <formula>$Z19="Informe 8"</formula>
    </cfRule>
    <cfRule type="expression" dxfId="2110" priority="2402">
      <formula>$Z19="Informe 7"</formula>
    </cfRule>
    <cfRule type="expression" dxfId="2109" priority="2403">
      <formula>$Z19="Informe 6"</formula>
    </cfRule>
    <cfRule type="expression" dxfId="2108" priority="2404">
      <formula>$Z19="Informe 5"</formula>
    </cfRule>
    <cfRule type="expression" dxfId="2107" priority="2405">
      <formula>$Z19="Informe 4"</formula>
    </cfRule>
    <cfRule type="expression" dxfId="2106" priority="2406">
      <formula>$Z19="Informe 3"</formula>
    </cfRule>
    <cfRule type="expression" dxfId="2105" priority="2407">
      <formula>$Z19="Informe 2"</formula>
    </cfRule>
    <cfRule type="expression" dxfId="2104" priority="2408">
      <formula>$Z19="Informe 1"</formula>
    </cfRule>
    <cfRule type="expression" dxfId="2103" priority="2409">
      <formula>$Z19="Gráfico 10"</formula>
    </cfRule>
    <cfRule type="expression" dxfId="2102" priority="2410">
      <formula>$Z19="Gráfico 25"</formula>
    </cfRule>
    <cfRule type="expression" dxfId="2101" priority="2411">
      <formula>$Z19="Gráfico 24"</formula>
    </cfRule>
    <cfRule type="expression" dxfId="2100" priority="2412">
      <formula>$Z19="Gráfico 23"</formula>
    </cfRule>
    <cfRule type="expression" dxfId="2099" priority="2413">
      <formula>$Z19="Gráfico 22"</formula>
    </cfRule>
    <cfRule type="expression" dxfId="2098" priority="2414">
      <formula>$Z19="Gráfico 21"</formula>
    </cfRule>
    <cfRule type="expression" dxfId="2097" priority="2415">
      <formula>$Z19="Gráfico 20"</formula>
    </cfRule>
    <cfRule type="expression" dxfId="2096" priority="2416">
      <formula>$Z19="Gráfico 18"</formula>
    </cfRule>
    <cfRule type="expression" dxfId="2095" priority="2417">
      <formula>$Z19="Gráfico 19"</formula>
    </cfRule>
    <cfRule type="expression" dxfId="2094" priority="2418">
      <formula>$Z19="Gráfico 17"</formula>
    </cfRule>
    <cfRule type="expression" dxfId="2093" priority="2419">
      <formula>$Z19="Gráfico 16"</formula>
    </cfRule>
    <cfRule type="expression" dxfId="2092" priority="2420">
      <formula>$Z19="Gráfico 15"</formula>
    </cfRule>
    <cfRule type="expression" dxfId="2091" priority="2421">
      <formula>$Z19="Gráfico 14"</formula>
    </cfRule>
    <cfRule type="expression" dxfId="2090" priority="2422">
      <formula>$Z19="Gráfico 12"</formula>
    </cfRule>
    <cfRule type="expression" dxfId="2089" priority="2423">
      <formula>$Z19="Gráfico 13"</formula>
    </cfRule>
    <cfRule type="expression" dxfId="2088" priority="2424">
      <formula>$Z19="Gráfico 11"</formula>
    </cfRule>
    <cfRule type="expression" dxfId="2087" priority="2425">
      <formula>$Z19="Gráfico 9"</formula>
    </cfRule>
    <cfRule type="expression" dxfId="2086" priority="2426">
      <formula>$Z19="Gráfico 8"</formula>
    </cfRule>
    <cfRule type="expression" dxfId="2085" priority="2427">
      <formula>$Z19="Gráfico 7"</formula>
    </cfRule>
    <cfRule type="expression" dxfId="2084" priority="2428">
      <formula>$Z19="Gráfico 6"</formula>
    </cfRule>
    <cfRule type="expression" dxfId="2083" priority="2429">
      <formula>$Z19="Gráfico 4"</formula>
    </cfRule>
    <cfRule type="expression" dxfId="2082" priority="2430">
      <formula>$Z19="Gráfico 3"</formula>
    </cfRule>
    <cfRule type="expression" dxfId="2081" priority="2431">
      <formula>$Z19="Gráfico 2"</formula>
    </cfRule>
    <cfRule type="expression" dxfId="2080" priority="2432">
      <formula>$Z19="Gráfico 1"</formula>
    </cfRule>
    <cfRule type="expression" dxfId="2079" priority="2433">
      <formula>$Z19="Gráfico 5"</formula>
    </cfRule>
  </conditionalFormatting>
  <conditionalFormatting sqref="S19:S21">
    <cfRule type="expression" dxfId="2078" priority="2360">
      <formula>$Z19="Reporte 2"</formula>
    </cfRule>
    <cfRule type="expression" dxfId="2077" priority="2361">
      <formula>$Z19="Reporte 1"</formula>
    </cfRule>
    <cfRule type="expression" dxfId="2076" priority="2362">
      <formula>$Z19="Informe 10"</formula>
    </cfRule>
    <cfRule type="expression" dxfId="2075" priority="2363">
      <formula>$Z19="Informe 9"</formula>
    </cfRule>
    <cfRule type="expression" dxfId="2074" priority="2364">
      <formula>$Z19="Informe 8"</formula>
    </cfRule>
    <cfRule type="expression" dxfId="2073" priority="2365">
      <formula>$Z19="Informe 7"</formula>
    </cfRule>
    <cfRule type="expression" dxfId="2072" priority="2366">
      <formula>$Z19="Informe 6"</formula>
    </cfRule>
    <cfRule type="expression" dxfId="2071" priority="2367">
      <formula>$Z19="Informe 5"</formula>
    </cfRule>
    <cfRule type="expression" dxfId="2070" priority="2368">
      <formula>$Z19="Informe 4"</formula>
    </cfRule>
    <cfRule type="expression" dxfId="2069" priority="2369">
      <formula>$Z19="Informe 3"</formula>
    </cfRule>
    <cfRule type="expression" dxfId="2068" priority="2370">
      <formula>$Z19="Informe 2"</formula>
    </cfRule>
    <cfRule type="expression" dxfId="2067" priority="2371">
      <formula>$Z19="Informe 1"</formula>
    </cfRule>
    <cfRule type="expression" dxfId="2066" priority="2372">
      <formula>$Z19="Gráfico 10"</formula>
    </cfRule>
    <cfRule type="expression" dxfId="2065" priority="2373">
      <formula>$Z19="Gráfico 25"</formula>
    </cfRule>
    <cfRule type="expression" dxfId="2064" priority="2374">
      <formula>$Z19="Gráfico 24"</formula>
    </cfRule>
    <cfRule type="expression" dxfId="2063" priority="2375">
      <formula>$Z19="Gráfico 23"</formula>
    </cfRule>
    <cfRule type="expression" dxfId="2062" priority="2376">
      <formula>$Z19="Gráfico 22"</formula>
    </cfRule>
    <cfRule type="expression" dxfId="2061" priority="2377">
      <formula>$Z19="Gráfico 21"</formula>
    </cfRule>
    <cfRule type="expression" dxfId="2060" priority="2378">
      <formula>$Z19="Gráfico 20"</formula>
    </cfRule>
    <cfRule type="expression" dxfId="2059" priority="2379">
      <formula>$Z19="Gráfico 18"</formula>
    </cfRule>
    <cfRule type="expression" dxfId="2058" priority="2380">
      <formula>$Z19="Gráfico 19"</formula>
    </cfRule>
    <cfRule type="expression" dxfId="2057" priority="2381">
      <formula>$Z19="Gráfico 17"</formula>
    </cfRule>
    <cfRule type="expression" dxfId="2056" priority="2382">
      <formula>$Z19="Gráfico 16"</formula>
    </cfRule>
    <cfRule type="expression" dxfId="2055" priority="2383">
      <formula>$Z19="Gráfico 15"</formula>
    </cfRule>
    <cfRule type="expression" dxfId="2054" priority="2384">
      <formula>$Z19="Gráfico 14"</formula>
    </cfRule>
    <cfRule type="expression" dxfId="2053" priority="2385">
      <formula>$Z19="Gráfico 12"</formula>
    </cfRule>
    <cfRule type="expression" dxfId="2052" priority="2386">
      <formula>$Z19="Gráfico 13"</formula>
    </cfRule>
    <cfRule type="expression" dxfId="2051" priority="2387">
      <formula>$Z19="Gráfico 11"</formula>
    </cfRule>
    <cfRule type="expression" dxfId="2050" priority="2388">
      <formula>$Z19="Gráfico 9"</formula>
    </cfRule>
    <cfRule type="expression" dxfId="2049" priority="2389">
      <formula>$Z19="Gráfico 8"</formula>
    </cfRule>
    <cfRule type="expression" dxfId="2048" priority="2390">
      <formula>$Z19="Gráfico 7"</formula>
    </cfRule>
    <cfRule type="expression" dxfId="2047" priority="2391">
      <formula>$Z19="Gráfico 6"</formula>
    </cfRule>
    <cfRule type="expression" dxfId="2046" priority="2392">
      <formula>$Z19="Gráfico 4"</formula>
    </cfRule>
    <cfRule type="expression" dxfId="2045" priority="2393">
      <formula>$Z19="Gráfico 3"</formula>
    </cfRule>
    <cfRule type="expression" dxfId="2044" priority="2394">
      <formula>$Z19="Gráfico 2"</formula>
    </cfRule>
    <cfRule type="expression" dxfId="2043" priority="2395">
      <formula>$Z19="Gráfico 1"</formula>
    </cfRule>
    <cfRule type="expression" dxfId="2042" priority="2396">
      <formula>$Z19="Gráfico 5"</formula>
    </cfRule>
  </conditionalFormatting>
  <conditionalFormatting sqref="AL19:AL21">
    <cfRule type="expression" dxfId="2041" priority="2323">
      <formula>$Z19="Reporte 2"</formula>
    </cfRule>
    <cfRule type="expression" dxfId="2040" priority="2324">
      <formula>$Z19="Reporte 1"</formula>
    </cfRule>
    <cfRule type="expression" dxfId="2039" priority="2325">
      <formula>$Z19="Informe 10"</formula>
    </cfRule>
    <cfRule type="expression" dxfId="2038" priority="2326">
      <formula>$Z19="Informe 9"</formula>
    </cfRule>
    <cfRule type="expression" dxfId="2037" priority="2327">
      <formula>$Z19="Informe 8"</formula>
    </cfRule>
    <cfRule type="expression" dxfId="2036" priority="2328">
      <formula>$Z19="Informe 7"</formula>
    </cfRule>
    <cfRule type="expression" dxfId="2035" priority="2329">
      <formula>$Z19="Informe 6"</formula>
    </cfRule>
    <cfRule type="expression" dxfId="2034" priority="2330">
      <formula>$Z19="Informe 5"</formula>
    </cfRule>
    <cfRule type="expression" dxfId="2033" priority="2331">
      <formula>$Z19="Informe 4"</formula>
    </cfRule>
    <cfRule type="expression" dxfId="2032" priority="2332">
      <formula>$Z19="Informe 3"</formula>
    </cfRule>
    <cfRule type="expression" dxfId="2031" priority="2333">
      <formula>$Z19="Informe 2"</formula>
    </cfRule>
    <cfRule type="expression" dxfId="2030" priority="2334">
      <formula>$Z19="Informe 1"</formula>
    </cfRule>
    <cfRule type="expression" dxfId="2029" priority="2335">
      <formula>$Z19="Gráfico 10"</formula>
    </cfRule>
    <cfRule type="expression" dxfId="2028" priority="2336">
      <formula>$Z19="Gráfico 25"</formula>
    </cfRule>
    <cfRule type="expression" dxfId="2027" priority="2337">
      <formula>$Z19="Gráfico 24"</formula>
    </cfRule>
    <cfRule type="expression" dxfId="2026" priority="2338">
      <formula>$Z19="Gráfico 23"</formula>
    </cfRule>
    <cfRule type="expression" dxfId="2025" priority="2339">
      <formula>$Z19="Gráfico 22"</formula>
    </cfRule>
    <cfRule type="expression" dxfId="2024" priority="2340">
      <formula>$Z19="Gráfico 21"</formula>
    </cfRule>
    <cfRule type="expression" dxfId="2023" priority="2341">
      <formula>$Z19="Gráfico 20"</formula>
    </cfRule>
    <cfRule type="expression" dxfId="2022" priority="2342">
      <formula>$Z19="Gráfico 18"</formula>
    </cfRule>
    <cfRule type="expression" dxfId="2021" priority="2343">
      <formula>$Z19="Gráfico 19"</formula>
    </cfRule>
    <cfRule type="expression" dxfId="2020" priority="2344">
      <formula>$Z19="Gráfico 17"</formula>
    </cfRule>
    <cfRule type="expression" dxfId="2019" priority="2345">
      <formula>$Z19="Gráfico 16"</formula>
    </cfRule>
    <cfRule type="expression" dxfId="2018" priority="2346">
      <formula>$Z19="Gráfico 15"</formula>
    </cfRule>
    <cfRule type="expression" dxfId="2017" priority="2347">
      <formula>$Z19="Gráfico 14"</formula>
    </cfRule>
    <cfRule type="expression" dxfId="2016" priority="2348">
      <formula>$Z19="Gráfico 12"</formula>
    </cfRule>
    <cfRule type="expression" dxfId="2015" priority="2349">
      <formula>$Z19="Gráfico 13"</formula>
    </cfRule>
    <cfRule type="expression" dxfId="2014" priority="2350">
      <formula>$Z19="Gráfico 11"</formula>
    </cfRule>
    <cfRule type="expression" dxfId="2013" priority="2351">
      <formula>$Z19="Gráfico 9"</formula>
    </cfRule>
    <cfRule type="expression" dxfId="2012" priority="2352">
      <formula>$Z19="Gráfico 8"</formula>
    </cfRule>
    <cfRule type="expression" dxfId="2011" priority="2353">
      <formula>$Z19="Gráfico 7"</formula>
    </cfRule>
    <cfRule type="expression" dxfId="2010" priority="2354">
      <formula>$Z19="Gráfico 6"</formula>
    </cfRule>
    <cfRule type="expression" dxfId="2009" priority="2355">
      <formula>$Z19="Gráfico 4"</formula>
    </cfRule>
    <cfRule type="expression" dxfId="2008" priority="2356">
      <formula>$Z19="Gráfico 3"</formula>
    </cfRule>
    <cfRule type="expression" dxfId="2007" priority="2357">
      <formula>$Z19="Gráfico 2"</formula>
    </cfRule>
    <cfRule type="expression" dxfId="2006" priority="2358">
      <formula>$Z19="Gráfico 1"</formula>
    </cfRule>
    <cfRule type="expression" dxfId="2005" priority="2359">
      <formula>$Z19="Gráfico 5"</formula>
    </cfRule>
  </conditionalFormatting>
  <conditionalFormatting sqref="O21">
    <cfRule type="expression" dxfId="2004" priority="2173">
      <formula>$Z21="Reporte 2"</formula>
    </cfRule>
    <cfRule type="expression" dxfId="2003" priority="2174">
      <formula>$Z21="Reporte 1"</formula>
    </cfRule>
    <cfRule type="expression" dxfId="2002" priority="2175">
      <formula>$Z21="Informe 10"</formula>
    </cfRule>
    <cfRule type="expression" dxfId="2001" priority="2176">
      <formula>$Z21="Informe 9"</formula>
    </cfRule>
    <cfRule type="expression" dxfId="2000" priority="2177">
      <formula>$Z21="Informe 8"</formula>
    </cfRule>
    <cfRule type="expression" dxfId="1999" priority="2178">
      <formula>$Z21="Informe 7"</formula>
    </cfRule>
    <cfRule type="expression" dxfId="1998" priority="2179">
      <formula>$Z21="Informe 6"</formula>
    </cfRule>
    <cfRule type="expression" dxfId="1997" priority="2180">
      <formula>$Z21="Informe 5"</formula>
    </cfRule>
    <cfRule type="expression" dxfId="1996" priority="2181">
      <formula>$Z21="Informe 4"</formula>
    </cfRule>
    <cfRule type="expression" dxfId="1995" priority="2182">
      <formula>$Z21="Informe 3"</formula>
    </cfRule>
    <cfRule type="expression" dxfId="1994" priority="2183">
      <formula>$Z21="Informe 2"</formula>
    </cfRule>
    <cfRule type="expression" dxfId="1993" priority="2184">
      <formula>$Z21="Informe 1"</formula>
    </cfRule>
    <cfRule type="expression" dxfId="1992" priority="2185">
      <formula>$Z21="Gráfico 10"</formula>
    </cfRule>
    <cfRule type="expression" dxfId="1991" priority="2186">
      <formula>$Z21="Gráfico 25"</formula>
    </cfRule>
    <cfRule type="expression" dxfId="1990" priority="2187">
      <formula>$Z21="Gráfico 24"</formula>
    </cfRule>
    <cfRule type="expression" dxfId="1989" priority="2188">
      <formula>$Z21="Gráfico 23"</formula>
    </cfRule>
    <cfRule type="expression" dxfId="1988" priority="2189">
      <formula>$Z21="Gráfico 22"</formula>
    </cfRule>
    <cfRule type="expression" dxfId="1987" priority="2190">
      <formula>$Z21="Gráfico 21"</formula>
    </cfRule>
    <cfRule type="expression" dxfId="1986" priority="2191">
      <formula>$Z21="Gráfico 20"</formula>
    </cfRule>
    <cfRule type="expression" dxfId="1985" priority="2192">
      <formula>$Z21="Gráfico 18"</formula>
    </cfRule>
    <cfRule type="expression" dxfId="1984" priority="2193">
      <formula>$Z21="Gráfico 19"</formula>
    </cfRule>
    <cfRule type="expression" dxfId="1983" priority="2194">
      <formula>$Z21="Gráfico 17"</formula>
    </cfRule>
    <cfRule type="expression" dxfId="1982" priority="2195">
      <formula>$Z21="Gráfico 16"</formula>
    </cfRule>
    <cfRule type="expression" dxfId="1981" priority="2196">
      <formula>$Z21="Gráfico 15"</formula>
    </cfRule>
    <cfRule type="expression" dxfId="1980" priority="2197">
      <formula>$Z21="Gráfico 14"</formula>
    </cfRule>
    <cfRule type="expression" dxfId="1979" priority="2198">
      <formula>$Z21="Gráfico 12"</formula>
    </cfRule>
    <cfRule type="expression" dxfId="1978" priority="2199">
      <formula>$Z21="Gráfico 13"</formula>
    </cfRule>
    <cfRule type="expression" dxfId="1977" priority="2200">
      <formula>$Z21="Gráfico 11"</formula>
    </cfRule>
    <cfRule type="expression" dxfId="1976" priority="2201">
      <formula>$Z21="Gráfico 9"</formula>
    </cfRule>
    <cfRule type="expression" dxfId="1975" priority="2202">
      <formula>$Z21="Gráfico 8"</formula>
    </cfRule>
    <cfRule type="expression" dxfId="1974" priority="2203">
      <formula>$Z21="Gráfico 7"</formula>
    </cfRule>
    <cfRule type="expression" dxfId="1973" priority="2204">
      <formula>$Z21="Gráfico 6"</formula>
    </cfRule>
    <cfRule type="expression" dxfId="1972" priority="2205">
      <formula>$Z21="Gráfico 4"</formula>
    </cfRule>
    <cfRule type="expression" dxfId="1971" priority="2206">
      <formula>$Z21="Gráfico 3"</formula>
    </cfRule>
    <cfRule type="expression" dxfId="1970" priority="2207">
      <formula>$Z21="Gráfico 2"</formula>
    </cfRule>
    <cfRule type="expression" dxfId="1969" priority="2208">
      <formula>$Z21="Gráfico 1"</formula>
    </cfRule>
    <cfRule type="expression" dxfId="1968" priority="2209">
      <formula>$Z21="Gráfico 5"</formula>
    </cfRule>
  </conditionalFormatting>
  <conditionalFormatting sqref="P19:P21">
    <cfRule type="expression" dxfId="1967" priority="2136">
      <formula>$Z19="Reporte 2"</formula>
    </cfRule>
    <cfRule type="expression" dxfId="1966" priority="2137">
      <formula>$Z19="Reporte 1"</formula>
    </cfRule>
    <cfRule type="expression" dxfId="1965" priority="2138">
      <formula>$Z19="Informe 10"</formula>
    </cfRule>
    <cfRule type="expression" dxfId="1964" priority="2139">
      <formula>$Z19="Informe 9"</formula>
    </cfRule>
    <cfRule type="expression" dxfId="1963" priority="2140">
      <formula>$Z19="Informe 8"</formula>
    </cfRule>
    <cfRule type="expression" dxfId="1962" priority="2141">
      <formula>$Z19="Informe 7"</formula>
    </cfRule>
    <cfRule type="expression" dxfId="1961" priority="2142">
      <formula>$Z19="Informe 6"</formula>
    </cfRule>
    <cfRule type="expression" dxfId="1960" priority="2143">
      <formula>$Z19="Informe 5"</formula>
    </cfRule>
    <cfRule type="expression" dxfId="1959" priority="2144">
      <formula>$Z19="Informe 4"</formula>
    </cfRule>
    <cfRule type="expression" dxfId="1958" priority="2145">
      <formula>$Z19="Informe 3"</formula>
    </cfRule>
    <cfRule type="expression" dxfId="1957" priority="2146">
      <formula>$Z19="Informe 2"</formula>
    </cfRule>
    <cfRule type="expression" dxfId="1956" priority="2147">
      <formula>$Z19="Informe 1"</formula>
    </cfRule>
    <cfRule type="expression" dxfId="1955" priority="2148">
      <formula>$Z19="Gráfico 10"</formula>
    </cfRule>
    <cfRule type="expression" dxfId="1954" priority="2149">
      <formula>$Z19="Gráfico 25"</formula>
    </cfRule>
    <cfRule type="expression" dxfId="1953" priority="2150">
      <formula>$Z19="Gráfico 24"</formula>
    </cfRule>
    <cfRule type="expression" dxfId="1952" priority="2151">
      <formula>$Z19="Gráfico 23"</formula>
    </cfRule>
    <cfRule type="expression" dxfId="1951" priority="2152">
      <formula>$Z19="Gráfico 22"</formula>
    </cfRule>
    <cfRule type="expression" dxfId="1950" priority="2153">
      <formula>$Z19="Gráfico 21"</formula>
    </cfRule>
    <cfRule type="expression" dxfId="1949" priority="2154">
      <formula>$Z19="Gráfico 20"</formula>
    </cfRule>
    <cfRule type="expression" dxfId="1948" priority="2155">
      <formula>$Z19="Gráfico 18"</formula>
    </cfRule>
    <cfRule type="expression" dxfId="1947" priority="2156">
      <formula>$Z19="Gráfico 19"</formula>
    </cfRule>
    <cfRule type="expression" dxfId="1946" priority="2157">
      <formula>$Z19="Gráfico 17"</formula>
    </cfRule>
    <cfRule type="expression" dxfId="1945" priority="2158">
      <formula>$Z19="Gráfico 16"</formula>
    </cfRule>
    <cfRule type="expression" dxfId="1944" priority="2159">
      <formula>$Z19="Gráfico 15"</formula>
    </cfRule>
    <cfRule type="expression" dxfId="1943" priority="2160">
      <formula>$Z19="Gráfico 14"</formula>
    </cfRule>
    <cfRule type="expression" dxfId="1942" priority="2161">
      <formula>$Z19="Gráfico 12"</formula>
    </cfRule>
    <cfRule type="expression" dxfId="1941" priority="2162">
      <formula>$Z19="Gráfico 13"</formula>
    </cfRule>
    <cfRule type="expression" dxfId="1940" priority="2163">
      <formula>$Z19="Gráfico 11"</formula>
    </cfRule>
    <cfRule type="expression" dxfId="1939" priority="2164">
      <formula>$Z19="Gráfico 9"</formula>
    </cfRule>
    <cfRule type="expression" dxfId="1938" priority="2165">
      <formula>$Z19="Gráfico 8"</formula>
    </cfRule>
    <cfRule type="expression" dxfId="1937" priority="2166">
      <formula>$Z19="Gráfico 7"</formula>
    </cfRule>
    <cfRule type="expression" dxfId="1936" priority="2167">
      <formula>$Z19="Gráfico 6"</formula>
    </cfRule>
    <cfRule type="expression" dxfId="1935" priority="2168">
      <formula>$Z19="Gráfico 4"</formula>
    </cfRule>
    <cfRule type="expression" dxfId="1934" priority="2169">
      <formula>$Z19="Gráfico 3"</formula>
    </cfRule>
    <cfRule type="expression" dxfId="1933" priority="2170">
      <formula>$Z19="Gráfico 2"</formula>
    </cfRule>
    <cfRule type="expression" dxfId="1932" priority="2171">
      <formula>$Z19="Gráfico 1"</formula>
    </cfRule>
    <cfRule type="expression" dxfId="1931" priority="2172">
      <formula>$Z19="Gráfico 5"</formula>
    </cfRule>
  </conditionalFormatting>
  <conditionalFormatting sqref="V21">
    <cfRule type="expression" dxfId="1930" priority="2099">
      <formula>$Z21="Reporte 2"</formula>
    </cfRule>
    <cfRule type="expression" dxfId="1929" priority="2100">
      <formula>$Z21="Reporte 1"</formula>
    </cfRule>
    <cfRule type="expression" dxfId="1928" priority="2101">
      <formula>$Z21="Informe 10"</formula>
    </cfRule>
    <cfRule type="expression" dxfId="1927" priority="2102">
      <formula>$Z21="Informe 9"</formula>
    </cfRule>
    <cfRule type="expression" dxfId="1926" priority="2103">
      <formula>$Z21="Informe 8"</formula>
    </cfRule>
    <cfRule type="expression" dxfId="1925" priority="2104">
      <formula>$Z21="Informe 7"</formula>
    </cfRule>
    <cfRule type="expression" dxfId="1924" priority="2105">
      <formula>$Z21="Informe 6"</formula>
    </cfRule>
    <cfRule type="expression" dxfId="1923" priority="2106">
      <formula>$Z21="Informe 5"</formula>
    </cfRule>
    <cfRule type="expression" dxfId="1922" priority="2107">
      <formula>$Z21="Informe 4"</formula>
    </cfRule>
    <cfRule type="expression" dxfId="1921" priority="2108">
      <formula>$Z21="Informe 3"</formula>
    </cfRule>
    <cfRule type="expression" dxfId="1920" priority="2109">
      <formula>$Z21="Informe 2"</formula>
    </cfRule>
    <cfRule type="expression" dxfId="1919" priority="2110">
      <formula>$Z21="Informe 1"</formula>
    </cfRule>
    <cfRule type="expression" dxfId="1918" priority="2111">
      <formula>$Z21="Gráfico 10"</formula>
    </cfRule>
    <cfRule type="expression" dxfId="1917" priority="2112">
      <formula>$Z21="Gráfico 25"</formula>
    </cfRule>
    <cfRule type="expression" dxfId="1916" priority="2113">
      <formula>$Z21="Gráfico 24"</formula>
    </cfRule>
    <cfRule type="expression" dxfId="1915" priority="2114">
      <formula>$Z21="Gráfico 23"</formula>
    </cfRule>
    <cfRule type="expression" dxfId="1914" priority="2115">
      <formula>$Z21="Gráfico 22"</formula>
    </cfRule>
    <cfRule type="expression" dxfId="1913" priority="2116">
      <formula>$Z21="Gráfico 21"</formula>
    </cfRule>
    <cfRule type="expression" dxfId="1912" priority="2117">
      <formula>$Z21="Gráfico 20"</formula>
    </cfRule>
    <cfRule type="expression" dxfId="1911" priority="2118">
      <formula>$Z21="Gráfico 18"</formula>
    </cfRule>
    <cfRule type="expression" dxfId="1910" priority="2119">
      <formula>$Z21="Gráfico 19"</formula>
    </cfRule>
    <cfRule type="expression" dxfId="1909" priority="2120">
      <formula>$Z21="Gráfico 17"</formula>
    </cfRule>
    <cfRule type="expression" dxfId="1908" priority="2121">
      <formula>$Z21="Gráfico 16"</formula>
    </cfRule>
    <cfRule type="expression" dxfId="1907" priority="2122">
      <formula>$Z21="Gráfico 15"</formula>
    </cfRule>
    <cfRule type="expression" dxfId="1906" priority="2123">
      <formula>$Z21="Gráfico 14"</formula>
    </cfRule>
    <cfRule type="expression" dxfId="1905" priority="2124">
      <formula>$Z21="Gráfico 12"</formula>
    </cfRule>
    <cfRule type="expression" dxfId="1904" priority="2125">
      <formula>$Z21="Gráfico 13"</formula>
    </cfRule>
    <cfRule type="expression" dxfId="1903" priority="2126">
      <formula>$Z21="Gráfico 11"</formula>
    </cfRule>
    <cfRule type="expression" dxfId="1902" priority="2127">
      <formula>$Z21="Gráfico 9"</formula>
    </cfRule>
    <cfRule type="expression" dxfId="1901" priority="2128">
      <formula>$Z21="Gráfico 8"</formula>
    </cfRule>
    <cfRule type="expression" dxfId="1900" priority="2129">
      <formula>$Z21="Gráfico 7"</formula>
    </cfRule>
    <cfRule type="expression" dxfId="1899" priority="2130">
      <formula>$Z21="Gráfico 6"</formula>
    </cfRule>
    <cfRule type="expression" dxfId="1898" priority="2131">
      <formula>$Z21="Gráfico 4"</formula>
    </cfRule>
    <cfRule type="expression" dxfId="1897" priority="2132">
      <formula>$Z21="Gráfico 3"</formula>
    </cfRule>
    <cfRule type="expression" dxfId="1896" priority="2133">
      <formula>$Z21="Gráfico 2"</formula>
    </cfRule>
    <cfRule type="expression" dxfId="1895" priority="2134">
      <formula>$Z21="Gráfico 1"</formula>
    </cfRule>
    <cfRule type="expression" dxfId="1894" priority="2135">
      <formula>$Z21="Gráfico 5"</formula>
    </cfRule>
  </conditionalFormatting>
  <conditionalFormatting sqref="U19:U21">
    <cfRule type="expression" dxfId="1893" priority="2286">
      <formula>$Z19="Reporte 2"</formula>
    </cfRule>
    <cfRule type="expression" dxfId="1892" priority="2287">
      <formula>$Z19="Reporte 1"</formula>
    </cfRule>
    <cfRule type="expression" dxfId="1891" priority="2288">
      <formula>$Z19="Informe 10"</formula>
    </cfRule>
    <cfRule type="expression" dxfId="1890" priority="2289">
      <formula>$Z19="Informe 9"</formula>
    </cfRule>
    <cfRule type="expression" dxfId="1889" priority="2290">
      <formula>$Z19="Informe 8"</formula>
    </cfRule>
    <cfRule type="expression" dxfId="1888" priority="2291">
      <formula>$Z19="Informe 7"</formula>
    </cfRule>
    <cfRule type="expression" dxfId="1887" priority="2292">
      <formula>$Z19="Informe 6"</formula>
    </cfRule>
    <cfRule type="expression" dxfId="1886" priority="2293">
      <formula>$Z19="Informe 5"</formula>
    </cfRule>
    <cfRule type="expression" dxfId="1885" priority="2294">
      <formula>$Z19="Informe 4"</formula>
    </cfRule>
    <cfRule type="expression" dxfId="1884" priority="2295">
      <formula>$Z19="Informe 3"</formula>
    </cfRule>
    <cfRule type="expression" dxfId="1883" priority="2296">
      <formula>$Z19="Informe 2"</formula>
    </cfRule>
    <cfRule type="expression" dxfId="1882" priority="2297">
      <formula>$Z19="Informe 1"</formula>
    </cfRule>
    <cfRule type="expression" dxfId="1881" priority="2298">
      <formula>$Z19="Gráfico 10"</formula>
    </cfRule>
    <cfRule type="expression" dxfId="1880" priority="2299">
      <formula>$Z19="Gráfico 25"</formula>
    </cfRule>
    <cfRule type="expression" dxfId="1879" priority="2300">
      <formula>$Z19="Gráfico 24"</formula>
    </cfRule>
    <cfRule type="expression" dxfId="1878" priority="2301">
      <formula>$Z19="Gráfico 23"</formula>
    </cfRule>
    <cfRule type="expression" dxfId="1877" priority="2302">
      <formula>$Z19="Gráfico 22"</formula>
    </cfRule>
    <cfRule type="expression" dxfId="1876" priority="2303">
      <formula>$Z19="Gráfico 21"</formula>
    </cfRule>
    <cfRule type="expression" dxfId="1875" priority="2304">
      <formula>$Z19="Gráfico 20"</formula>
    </cfRule>
    <cfRule type="expression" dxfId="1874" priority="2305">
      <formula>$Z19="Gráfico 18"</formula>
    </cfRule>
    <cfRule type="expression" dxfId="1873" priority="2306">
      <formula>$Z19="Gráfico 19"</formula>
    </cfRule>
    <cfRule type="expression" dxfId="1872" priority="2307">
      <formula>$Z19="Gráfico 17"</formula>
    </cfRule>
    <cfRule type="expression" dxfId="1871" priority="2308">
      <formula>$Z19="Gráfico 16"</formula>
    </cfRule>
    <cfRule type="expression" dxfId="1870" priority="2309">
      <formula>$Z19="Gráfico 15"</formula>
    </cfRule>
    <cfRule type="expression" dxfId="1869" priority="2310">
      <formula>$Z19="Gráfico 14"</formula>
    </cfRule>
    <cfRule type="expression" dxfId="1868" priority="2311">
      <formula>$Z19="Gráfico 12"</formula>
    </cfRule>
    <cfRule type="expression" dxfId="1867" priority="2312">
      <formula>$Z19="Gráfico 13"</formula>
    </cfRule>
    <cfRule type="expression" dxfId="1866" priority="2313">
      <formula>$Z19="Gráfico 11"</formula>
    </cfRule>
    <cfRule type="expression" dxfId="1865" priority="2314">
      <formula>$Z19="Gráfico 9"</formula>
    </cfRule>
    <cfRule type="expression" dxfId="1864" priority="2315">
      <formula>$Z19="Gráfico 8"</formula>
    </cfRule>
    <cfRule type="expression" dxfId="1863" priority="2316">
      <formula>$Z19="Gráfico 7"</formula>
    </cfRule>
    <cfRule type="expression" dxfId="1862" priority="2317">
      <formula>$Z19="Gráfico 6"</formula>
    </cfRule>
    <cfRule type="expression" dxfId="1861" priority="2318">
      <formula>$Z19="Gráfico 4"</formula>
    </cfRule>
    <cfRule type="expression" dxfId="1860" priority="2319">
      <formula>$Z19="Gráfico 3"</formula>
    </cfRule>
    <cfRule type="expression" dxfId="1859" priority="2320">
      <formula>$Z19="Gráfico 2"</formula>
    </cfRule>
    <cfRule type="expression" dxfId="1858" priority="2321">
      <formula>$Z19="Gráfico 1"</formula>
    </cfRule>
    <cfRule type="expression" dxfId="1857" priority="2322">
      <formula>$Z19="Gráfico 5"</formula>
    </cfRule>
  </conditionalFormatting>
  <conditionalFormatting sqref="AL19:AL21 W19:W21 Y19:Y21 R19:R21 O19:O21">
    <cfRule type="expression" dxfId="1856" priority="2249">
      <formula>$Z19="Reporte 2"</formula>
    </cfRule>
    <cfRule type="expression" dxfId="1855" priority="2250">
      <formula>$Z19="Reporte 1"</formula>
    </cfRule>
    <cfRule type="expression" dxfId="1854" priority="2251">
      <formula>$Z19="Informe 10"</formula>
    </cfRule>
    <cfRule type="expression" dxfId="1853" priority="2252">
      <formula>$Z19="Informe 9"</formula>
    </cfRule>
    <cfRule type="expression" dxfId="1852" priority="2253">
      <formula>$Z19="Informe 8"</formula>
    </cfRule>
    <cfRule type="expression" dxfId="1851" priority="2254">
      <formula>$Z19="Informe 7"</formula>
    </cfRule>
    <cfRule type="expression" dxfId="1850" priority="2255">
      <formula>$Z19="Informe 6"</formula>
    </cfRule>
    <cfRule type="expression" dxfId="1849" priority="2256">
      <formula>$Z19="Informe 5"</formula>
    </cfRule>
    <cfRule type="expression" dxfId="1848" priority="2257">
      <formula>$Z19="Informe 4"</formula>
    </cfRule>
    <cfRule type="expression" dxfId="1847" priority="2258">
      <formula>$Z19="Informe 3"</formula>
    </cfRule>
    <cfRule type="expression" dxfId="1846" priority="2259">
      <formula>$Z19="Informe 2"</formula>
    </cfRule>
    <cfRule type="expression" dxfId="1845" priority="2260">
      <formula>$Z19="Informe 1"</formula>
    </cfRule>
    <cfRule type="expression" dxfId="1844" priority="2261">
      <formula>$Z19="Gráfico 10"</formula>
    </cfRule>
    <cfRule type="expression" dxfId="1843" priority="2262">
      <formula>$Z19="Gráfico 25"</formula>
    </cfRule>
    <cfRule type="expression" dxfId="1842" priority="2263">
      <formula>$Z19="Gráfico 24"</formula>
    </cfRule>
    <cfRule type="expression" dxfId="1841" priority="2264">
      <formula>$Z19="Gráfico 23"</formula>
    </cfRule>
    <cfRule type="expression" dxfId="1840" priority="2265">
      <formula>$Z19="Gráfico 22"</formula>
    </cfRule>
    <cfRule type="expression" dxfId="1839" priority="2266">
      <formula>$Z19="Gráfico 21"</formula>
    </cfRule>
    <cfRule type="expression" dxfId="1838" priority="2267">
      <formula>$Z19="Gráfico 20"</formula>
    </cfRule>
    <cfRule type="expression" dxfId="1837" priority="2268">
      <formula>$Z19="Gráfico 18"</formula>
    </cfRule>
    <cfRule type="expression" dxfId="1836" priority="2269">
      <formula>$Z19="Gráfico 19"</formula>
    </cfRule>
    <cfRule type="expression" dxfId="1835" priority="2270">
      <formula>$Z19="Gráfico 17"</formula>
    </cfRule>
    <cfRule type="expression" dxfId="1834" priority="2271">
      <formula>$Z19="Gráfico 16"</formula>
    </cfRule>
    <cfRule type="expression" dxfId="1833" priority="2272">
      <formula>$Z19="Gráfico 15"</formula>
    </cfRule>
    <cfRule type="expression" dxfId="1832" priority="2273">
      <formula>$Z19="Gráfico 14"</formula>
    </cfRule>
    <cfRule type="expression" dxfId="1831" priority="2274">
      <formula>$Z19="Gráfico 12"</formula>
    </cfRule>
    <cfRule type="expression" dxfId="1830" priority="2275">
      <formula>$Z19="Gráfico 13"</formula>
    </cfRule>
    <cfRule type="expression" dxfId="1829" priority="2276">
      <formula>$Z19="Gráfico 11"</formula>
    </cfRule>
    <cfRule type="expression" dxfId="1828" priority="2277">
      <formula>$Z19="Gráfico 9"</formula>
    </cfRule>
    <cfRule type="expression" dxfId="1827" priority="2278">
      <formula>$Z19="Gráfico 8"</formula>
    </cfRule>
    <cfRule type="expression" dxfId="1826" priority="2279">
      <formula>$Z19="Gráfico 7"</formula>
    </cfRule>
    <cfRule type="expression" dxfId="1825" priority="2280">
      <formula>$Z19="Gráfico 6"</formula>
    </cfRule>
    <cfRule type="expression" dxfId="1824" priority="2281">
      <formula>$Z19="Gráfico 4"</formula>
    </cfRule>
    <cfRule type="expression" dxfId="1823" priority="2282">
      <formula>$Z19="Gráfico 3"</formula>
    </cfRule>
    <cfRule type="expression" dxfId="1822" priority="2283">
      <formula>$Z19="Gráfico 2"</formula>
    </cfRule>
    <cfRule type="expression" dxfId="1821" priority="2284">
      <formula>$Z19="Gráfico 1"</formula>
    </cfRule>
    <cfRule type="expression" dxfId="1820" priority="2285">
      <formula>$Z19="Gráfico 5"</formula>
    </cfRule>
  </conditionalFormatting>
  <conditionalFormatting sqref="T19:T21">
    <cfRule type="expression" dxfId="1819" priority="2212">
      <formula>$Z19="Reporte 2"</formula>
    </cfRule>
    <cfRule type="expression" dxfId="1818" priority="2213">
      <formula>$Z19="Reporte 1"</formula>
    </cfRule>
    <cfRule type="expression" dxfId="1817" priority="2214">
      <formula>$Z19="Informe 10"</formula>
    </cfRule>
    <cfRule type="expression" dxfId="1816" priority="2215">
      <formula>$Z19="Informe 9"</formula>
    </cfRule>
    <cfRule type="expression" dxfId="1815" priority="2216">
      <formula>$Z19="Informe 8"</formula>
    </cfRule>
    <cfRule type="expression" dxfId="1814" priority="2217">
      <formula>$Z19="Informe 7"</formula>
    </cfRule>
    <cfRule type="expression" dxfId="1813" priority="2218">
      <formula>$Z19="Informe 6"</formula>
    </cfRule>
    <cfRule type="expression" dxfId="1812" priority="2219">
      <formula>$Z19="Informe 5"</formula>
    </cfRule>
    <cfRule type="expression" dxfId="1811" priority="2220">
      <formula>$Z19="Informe 4"</formula>
    </cfRule>
    <cfRule type="expression" dxfId="1810" priority="2221">
      <formula>$Z19="Informe 3"</formula>
    </cfRule>
    <cfRule type="expression" dxfId="1809" priority="2222">
      <formula>$Z19="Informe 2"</formula>
    </cfRule>
    <cfRule type="expression" dxfId="1808" priority="2223">
      <formula>$Z19="Informe 1"</formula>
    </cfRule>
    <cfRule type="expression" dxfId="1807" priority="2224">
      <formula>$Z19="Gráfico 10"</formula>
    </cfRule>
    <cfRule type="expression" dxfId="1806" priority="2225">
      <formula>$Z19="Gráfico 25"</formula>
    </cfRule>
    <cfRule type="expression" dxfId="1805" priority="2226">
      <formula>$Z19="Gráfico 24"</formula>
    </cfRule>
    <cfRule type="expression" dxfId="1804" priority="2227">
      <formula>$Z19="Gráfico 23"</formula>
    </cfRule>
    <cfRule type="expression" dxfId="1803" priority="2228">
      <formula>$Z19="Gráfico 22"</formula>
    </cfRule>
    <cfRule type="expression" dxfId="1802" priority="2229">
      <formula>$Z19="Gráfico 21"</formula>
    </cfRule>
    <cfRule type="expression" dxfId="1801" priority="2230">
      <formula>$Z19="Gráfico 20"</formula>
    </cfRule>
    <cfRule type="expression" dxfId="1800" priority="2231">
      <formula>$Z19="Gráfico 18"</formula>
    </cfRule>
    <cfRule type="expression" dxfId="1799" priority="2232">
      <formula>$Z19="Gráfico 19"</formula>
    </cfRule>
    <cfRule type="expression" dxfId="1798" priority="2233">
      <formula>$Z19="Gráfico 17"</formula>
    </cfRule>
    <cfRule type="expression" dxfId="1797" priority="2234">
      <formula>$Z19="Gráfico 16"</formula>
    </cfRule>
    <cfRule type="expression" dxfId="1796" priority="2235">
      <formula>$Z19="Gráfico 15"</formula>
    </cfRule>
    <cfRule type="expression" dxfId="1795" priority="2236">
      <formula>$Z19="Gráfico 14"</formula>
    </cfRule>
    <cfRule type="expression" dxfId="1794" priority="2237">
      <formula>$Z19="Gráfico 12"</formula>
    </cfRule>
    <cfRule type="expression" dxfId="1793" priority="2238">
      <formula>$Z19="Gráfico 13"</formula>
    </cfRule>
    <cfRule type="expression" dxfId="1792" priority="2239">
      <formula>$Z19="Gráfico 11"</formula>
    </cfRule>
    <cfRule type="expression" dxfId="1791" priority="2240">
      <formula>$Z19="Gráfico 9"</formula>
    </cfRule>
    <cfRule type="expression" dxfId="1790" priority="2241">
      <formula>$Z19="Gráfico 8"</formula>
    </cfRule>
    <cfRule type="expression" dxfId="1789" priority="2242">
      <formula>$Z19="Gráfico 7"</formula>
    </cfRule>
    <cfRule type="expression" dxfId="1788" priority="2243">
      <formula>$Z19="Gráfico 6"</formula>
    </cfRule>
    <cfRule type="expression" dxfId="1787" priority="2244">
      <formula>$Z19="Gráfico 4"</formula>
    </cfRule>
    <cfRule type="expression" dxfId="1786" priority="2245">
      <formula>$Z19="Gráfico 3"</formula>
    </cfRule>
    <cfRule type="expression" dxfId="1785" priority="2246">
      <formula>$Z19="Gráfico 2"</formula>
    </cfRule>
    <cfRule type="expression" dxfId="1784" priority="2247">
      <formula>$Z19="Gráfico 1"</formula>
    </cfRule>
    <cfRule type="expression" dxfId="1783" priority="2248">
      <formula>$Z19="Gráfico 5"</formula>
    </cfRule>
  </conditionalFormatting>
  <conditionalFormatting sqref="K19:K23">
    <cfRule type="expression" dxfId="1782" priority="2211">
      <formula>+LEFT(D19,2)="GR"</formula>
    </cfRule>
  </conditionalFormatting>
  <conditionalFormatting sqref="L19:L20">
    <cfRule type="expression" dxfId="1781" priority="2210">
      <formula>+LEFT(D19,2)="GR"</formula>
    </cfRule>
  </conditionalFormatting>
  <conditionalFormatting sqref="Z19:Z21">
    <cfRule type="expression" dxfId="1780" priority="2025">
      <formula>$Z19="Reporte 2"</formula>
    </cfRule>
    <cfRule type="expression" dxfId="1779" priority="2026">
      <formula>$Z19="Reporte 1"</formula>
    </cfRule>
    <cfRule type="expression" dxfId="1778" priority="2027">
      <formula>$Z19="Informe 10"</formula>
    </cfRule>
    <cfRule type="expression" dxfId="1777" priority="2028">
      <formula>$Z19="Informe 9"</formula>
    </cfRule>
    <cfRule type="expression" dxfId="1776" priority="2029">
      <formula>$Z19="Informe 8"</formula>
    </cfRule>
    <cfRule type="expression" dxfId="1775" priority="2030">
      <formula>$Z19="Informe 7"</formula>
    </cfRule>
    <cfRule type="expression" dxfId="1774" priority="2031">
      <formula>$Z19="Informe 6"</formula>
    </cfRule>
    <cfRule type="expression" dxfId="1773" priority="2032">
      <formula>$Z19="Informe 5"</formula>
    </cfRule>
    <cfRule type="expression" dxfId="1772" priority="2033">
      <formula>$Z19="Informe 4"</formula>
    </cfRule>
    <cfRule type="expression" dxfId="1771" priority="2034">
      <formula>$Z19="Informe 3"</formula>
    </cfRule>
    <cfRule type="expression" dxfId="1770" priority="2035">
      <formula>$Z19="Informe 2"</formula>
    </cfRule>
    <cfRule type="expression" dxfId="1769" priority="2036">
      <formula>$Z19="Informe 1"</formula>
    </cfRule>
    <cfRule type="expression" dxfId="1768" priority="2037">
      <formula>$Z19="Gráfico 10"</formula>
    </cfRule>
    <cfRule type="expression" dxfId="1767" priority="2038">
      <formula>$Z19="Gráfico 25"</formula>
    </cfRule>
    <cfRule type="expression" dxfId="1766" priority="2039">
      <formula>$Z19="Gráfico 24"</formula>
    </cfRule>
    <cfRule type="expression" dxfId="1765" priority="2040">
      <formula>$Z19="Gráfico 23"</formula>
    </cfRule>
    <cfRule type="expression" dxfId="1764" priority="2041">
      <formula>$Z19="Gráfico 22"</formula>
    </cfRule>
    <cfRule type="expression" dxfId="1763" priority="2042">
      <formula>$Z19="Gráfico 21"</formula>
    </cfRule>
    <cfRule type="expression" dxfId="1762" priority="2043">
      <formula>$Z19="Gráfico 20"</formula>
    </cfRule>
    <cfRule type="expression" dxfId="1761" priority="2044">
      <formula>$Z19="Gráfico 18"</formula>
    </cfRule>
    <cfRule type="expression" dxfId="1760" priority="2045">
      <formula>$Z19="Gráfico 19"</formula>
    </cfRule>
    <cfRule type="expression" dxfId="1759" priority="2046">
      <formula>$Z19="Gráfico 17"</formula>
    </cfRule>
    <cfRule type="expression" dxfId="1758" priority="2047">
      <formula>$Z19="Gráfico 16"</formula>
    </cfRule>
    <cfRule type="expression" dxfId="1757" priority="2048">
      <formula>$Z19="Gráfico 15"</formula>
    </cfRule>
    <cfRule type="expression" dxfId="1756" priority="2049">
      <formula>$Z19="Gráfico 14"</formula>
    </cfRule>
    <cfRule type="expression" dxfId="1755" priority="2050">
      <formula>$Z19="Gráfico 12"</formula>
    </cfRule>
    <cfRule type="expression" dxfId="1754" priority="2051">
      <formula>$Z19="Gráfico 13"</formula>
    </cfRule>
    <cfRule type="expression" dxfId="1753" priority="2052">
      <formula>$Z19="Gráfico 11"</formula>
    </cfRule>
    <cfRule type="expression" dxfId="1752" priority="2053">
      <formula>$Z19="Gráfico 9"</formula>
    </cfRule>
    <cfRule type="expression" dxfId="1751" priority="2054">
      <formula>$Z19="Gráfico 8"</formula>
    </cfRule>
    <cfRule type="expression" dxfId="1750" priority="2055">
      <formula>$Z19="Gráfico 7"</formula>
    </cfRule>
    <cfRule type="expression" dxfId="1749" priority="2056">
      <formula>$Z19="Gráfico 6"</formula>
    </cfRule>
    <cfRule type="expression" dxfId="1748" priority="2057">
      <formula>$Z19="Gráfico 4"</formula>
    </cfRule>
    <cfRule type="expression" dxfId="1747" priority="2058">
      <formula>$Z19="Gráfico 3"</formula>
    </cfRule>
    <cfRule type="expression" dxfId="1746" priority="2059">
      <formula>$Z19="Gráfico 2"</formula>
    </cfRule>
    <cfRule type="expression" dxfId="1745" priority="2060">
      <formula>$Z19="Gráfico 1"</formula>
    </cfRule>
    <cfRule type="expression" dxfId="1744" priority="2061">
      <formula>$Z19="Gráfico 5"</formula>
    </cfRule>
  </conditionalFormatting>
  <conditionalFormatting sqref="V22">
    <cfRule type="expression" dxfId="1743" priority="1764">
      <formula>$Z22="Reporte 2"</formula>
    </cfRule>
    <cfRule type="expression" dxfId="1742" priority="1765">
      <formula>$Z22="Reporte 1"</formula>
    </cfRule>
    <cfRule type="expression" dxfId="1741" priority="1766">
      <formula>$Z22="Informe 10"</formula>
    </cfRule>
    <cfRule type="expression" dxfId="1740" priority="1767">
      <formula>$Z22="Informe 9"</formula>
    </cfRule>
    <cfRule type="expression" dxfId="1739" priority="1768">
      <formula>$Z22="Informe 8"</formula>
    </cfRule>
    <cfRule type="expression" dxfId="1738" priority="1769">
      <formula>$Z22="Informe 7"</formula>
    </cfRule>
    <cfRule type="expression" dxfId="1737" priority="1770">
      <formula>$Z22="Informe 6"</formula>
    </cfRule>
    <cfRule type="expression" dxfId="1736" priority="1771">
      <formula>$Z22="Informe 5"</formula>
    </cfRule>
    <cfRule type="expression" dxfId="1735" priority="1772">
      <formula>$Z22="Informe 4"</formula>
    </cfRule>
    <cfRule type="expression" dxfId="1734" priority="1773">
      <formula>$Z22="Informe 3"</formula>
    </cfRule>
    <cfRule type="expression" dxfId="1733" priority="1774">
      <formula>$Z22="Informe 2"</formula>
    </cfRule>
    <cfRule type="expression" dxfId="1732" priority="1775">
      <formula>$Z22="Informe 1"</formula>
    </cfRule>
    <cfRule type="expression" dxfId="1731" priority="1776">
      <formula>$Z22="Gráfico 10"</formula>
    </cfRule>
    <cfRule type="expression" dxfId="1730" priority="1777">
      <formula>$Z22="Gráfico 25"</formula>
    </cfRule>
    <cfRule type="expression" dxfId="1729" priority="1778">
      <formula>$Z22="Gráfico 24"</formula>
    </cfRule>
    <cfRule type="expression" dxfId="1728" priority="1779">
      <formula>$Z22="Gráfico 23"</formula>
    </cfRule>
    <cfRule type="expression" dxfId="1727" priority="1780">
      <formula>$Z22="Gráfico 22"</formula>
    </cfRule>
    <cfRule type="expression" dxfId="1726" priority="1781">
      <formula>$Z22="Gráfico 21"</formula>
    </cfRule>
    <cfRule type="expression" dxfId="1725" priority="1782">
      <formula>$Z22="Gráfico 20"</formula>
    </cfRule>
    <cfRule type="expression" dxfId="1724" priority="1783">
      <formula>$Z22="Gráfico 18"</formula>
    </cfRule>
    <cfRule type="expression" dxfId="1723" priority="1784">
      <formula>$Z22="Gráfico 19"</formula>
    </cfRule>
    <cfRule type="expression" dxfId="1722" priority="1785">
      <formula>$Z22="Gráfico 17"</formula>
    </cfRule>
    <cfRule type="expression" dxfId="1721" priority="1786">
      <formula>$Z22="Gráfico 16"</formula>
    </cfRule>
    <cfRule type="expression" dxfId="1720" priority="1787">
      <formula>$Z22="Gráfico 15"</formula>
    </cfRule>
    <cfRule type="expression" dxfId="1719" priority="1788">
      <formula>$Z22="Gráfico 14"</formula>
    </cfRule>
    <cfRule type="expression" dxfId="1718" priority="1789">
      <formula>$Z22="Gráfico 12"</formula>
    </cfRule>
    <cfRule type="expression" dxfId="1717" priority="1790">
      <formula>$Z22="Gráfico 13"</formula>
    </cfRule>
    <cfRule type="expression" dxfId="1716" priority="1791">
      <formula>$Z22="Gráfico 11"</formula>
    </cfRule>
    <cfRule type="expression" dxfId="1715" priority="1792">
      <formula>$Z22="Gráfico 9"</formula>
    </cfRule>
    <cfRule type="expression" dxfId="1714" priority="1793">
      <formula>$Z22="Gráfico 8"</formula>
    </cfRule>
    <cfRule type="expression" dxfId="1713" priority="1794">
      <formula>$Z22="Gráfico 7"</formula>
    </cfRule>
    <cfRule type="expression" dxfId="1712" priority="1795">
      <formula>$Z22="Gráfico 6"</formula>
    </cfRule>
    <cfRule type="expression" dxfId="1711" priority="1796">
      <formula>$Z22="Gráfico 4"</formula>
    </cfRule>
    <cfRule type="expression" dxfId="1710" priority="1797">
      <formula>$Z22="Gráfico 3"</formula>
    </cfRule>
    <cfRule type="expression" dxfId="1709" priority="1798">
      <formula>$Z22="Gráfico 2"</formula>
    </cfRule>
    <cfRule type="expression" dxfId="1708" priority="1799">
      <formula>$Z22="Gráfico 1"</formula>
    </cfRule>
    <cfRule type="expression" dxfId="1707" priority="1800">
      <formula>$Z22="Gráfico 5"</formula>
    </cfRule>
  </conditionalFormatting>
  <conditionalFormatting sqref="AL22 Y22 R22 W22 T22:U22 O22">
    <cfRule type="expression" dxfId="1706" priority="1951">
      <formula>$Z22="Reporte 2"</formula>
    </cfRule>
    <cfRule type="expression" dxfId="1705" priority="1952">
      <formula>$Z22="Reporte 1"</formula>
    </cfRule>
    <cfRule type="expression" dxfId="1704" priority="1953">
      <formula>$Z22="Informe 10"</formula>
    </cfRule>
    <cfRule type="expression" dxfId="1703" priority="1954">
      <formula>$Z22="Informe 9"</formula>
    </cfRule>
    <cfRule type="expression" dxfId="1702" priority="1955">
      <formula>$Z22="Informe 8"</formula>
    </cfRule>
    <cfRule type="expression" dxfId="1701" priority="1956">
      <formula>$Z22="Informe 7"</formula>
    </cfRule>
    <cfRule type="expression" dxfId="1700" priority="1957">
      <formula>$Z22="Informe 6"</formula>
    </cfRule>
    <cfRule type="expression" dxfId="1699" priority="1958">
      <formula>$Z22="Informe 5"</formula>
    </cfRule>
    <cfRule type="expression" dxfId="1698" priority="1959">
      <formula>$Z22="Informe 4"</formula>
    </cfRule>
    <cfRule type="expression" dxfId="1697" priority="1960">
      <formula>$Z22="Informe 3"</formula>
    </cfRule>
    <cfRule type="expression" dxfId="1696" priority="1961">
      <formula>$Z22="Informe 2"</formula>
    </cfRule>
    <cfRule type="expression" dxfId="1695" priority="1962">
      <formula>$Z22="Informe 1"</formula>
    </cfRule>
    <cfRule type="expression" dxfId="1694" priority="1963">
      <formula>$Z22="Gráfico 10"</formula>
    </cfRule>
    <cfRule type="expression" dxfId="1693" priority="1964">
      <formula>$Z22="Gráfico 25"</formula>
    </cfRule>
    <cfRule type="expression" dxfId="1692" priority="1965">
      <formula>$Z22="Gráfico 24"</formula>
    </cfRule>
    <cfRule type="expression" dxfId="1691" priority="1966">
      <formula>$Z22="Gráfico 23"</formula>
    </cfRule>
    <cfRule type="expression" dxfId="1690" priority="1967">
      <formula>$Z22="Gráfico 22"</formula>
    </cfRule>
    <cfRule type="expression" dxfId="1689" priority="1968">
      <formula>$Z22="Gráfico 21"</formula>
    </cfRule>
    <cfRule type="expression" dxfId="1688" priority="1969">
      <formula>$Z22="Gráfico 20"</formula>
    </cfRule>
    <cfRule type="expression" dxfId="1687" priority="1970">
      <formula>$Z22="Gráfico 18"</formula>
    </cfRule>
    <cfRule type="expression" dxfId="1686" priority="1971">
      <formula>$Z22="Gráfico 19"</formula>
    </cfRule>
    <cfRule type="expression" dxfId="1685" priority="1972">
      <formula>$Z22="Gráfico 17"</formula>
    </cfRule>
    <cfRule type="expression" dxfId="1684" priority="1973">
      <formula>$Z22="Gráfico 16"</formula>
    </cfRule>
    <cfRule type="expression" dxfId="1683" priority="1974">
      <formula>$Z22="Gráfico 15"</formula>
    </cfRule>
    <cfRule type="expression" dxfId="1682" priority="1975">
      <formula>$Z22="Gráfico 14"</formula>
    </cfRule>
    <cfRule type="expression" dxfId="1681" priority="1976">
      <formula>$Z22="Gráfico 12"</formula>
    </cfRule>
    <cfRule type="expression" dxfId="1680" priority="1977">
      <formula>$Z22="Gráfico 13"</formula>
    </cfRule>
    <cfRule type="expression" dxfId="1679" priority="1978">
      <formula>$Z22="Gráfico 11"</formula>
    </cfRule>
    <cfRule type="expression" dxfId="1678" priority="1979">
      <formula>$Z22="Gráfico 9"</formula>
    </cfRule>
    <cfRule type="expression" dxfId="1677" priority="1980">
      <formula>$Z22="Gráfico 8"</formula>
    </cfRule>
    <cfRule type="expression" dxfId="1676" priority="1981">
      <formula>$Z22="Gráfico 7"</formula>
    </cfRule>
    <cfRule type="expression" dxfId="1675" priority="1982">
      <formula>$Z22="Gráfico 6"</formula>
    </cfRule>
    <cfRule type="expression" dxfId="1674" priority="1983">
      <formula>$Z22="Gráfico 4"</formula>
    </cfRule>
    <cfRule type="expression" dxfId="1673" priority="1984">
      <formula>$Z22="Gráfico 3"</formula>
    </cfRule>
    <cfRule type="expression" dxfId="1672" priority="1985">
      <formula>$Z22="Gráfico 2"</formula>
    </cfRule>
    <cfRule type="expression" dxfId="1671" priority="1986">
      <formula>$Z22="Gráfico 1"</formula>
    </cfRule>
    <cfRule type="expression" dxfId="1670" priority="1987">
      <formula>$Z22="Gráfico 5"</formula>
    </cfRule>
  </conditionalFormatting>
  <conditionalFormatting sqref="S22">
    <cfRule type="expression" dxfId="1669" priority="1914">
      <formula>$Z22="Reporte 2"</formula>
    </cfRule>
    <cfRule type="expression" dxfId="1668" priority="1915">
      <formula>$Z22="Reporte 1"</formula>
    </cfRule>
    <cfRule type="expression" dxfId="1667" priority="1916">
      <formula>$Z22="Informe 10"</formula>
    </cfRule>
    <cfRule type="expression" dxfId="1666" priority="1917">
      <formula>$Z22="Informe 9"</formula>
    </cfRule>
    <cfRule type="expression" dxfId="1665" priority="1918">
      <formula>$Z22="Informe 8"</formula>
    </cfRule>
    <cfRule type="expression" dxfId="1664" priority="1919">
      <formula>$Z22="Informe 7"</formula>
    </cfRule>
    <cfRule type="expression" dxfId="1663" priority="1920">
      <formula>$Z22="Informe 6"</formula>
    </cfRule>
    <cfRule type="expression" dxfId="1662" priority="1921">
      <formula>$Z22="Informe 5"</formula>
    </cfRule>
    <cfRule type="expression" dxfId="1661" priority="1922">
      <formula>$Z22="Informe 4"</formula>
    </cfRule>
    <cfRule type="expression" dxfId="1660" priority="1923">
      <formula>$Z22="Informe 3"</formula>
    </cfRule>
    <cfRule type="expression" dxfId="1659" priority="1924">
      <formula>$Z22="Informe 2"</formula>
    </cfRule>
    <cfRule type="expression" dxfId="1658" priority="1925">
      <formula>$Z22="Informe 1"</formula>
    </cfRule>
    <cfRule type="expression" dxfId="1657" priority="1926">
      <formula>$Z22="Gráfico 10"</formula>
    </cfRule>
    <cfRule type="expression" dxfId="1656" priority="1927">
      <formula>$Z22="Gráfico 25"</formula>
    </cfRule>
    <cfRule type="expression" dxfId="1655" priority="1928">
      <formula>$Z22="Gráfico 24"</formula>
    </cfRule>
    <cfRule type="expression" dxfId="1654" priority="1929">
      <formula>$Z22="Gráfico 23"</formula>
    </cfRule>
    <cfRule type="expression" dxfId="1653" priority="1930">
      <formula>$Z22="Gráfico 22"</formula>
    </cfRule>
    <cfRule type="expression" dxfId="1652" priority="1931">
      <formula>$Z22="Gráfico 21"</formula>
    </cfRule>
    <cfRule type="expression" dxfId="1651" priority="1932">
      <formula>$Z22="Gráfico 20"</formula>
    </cfRule>
    <cfRule type="expression" dxfId="1650" priority="1933">
      <formula>$Z22="Gráfico 18"</formula>
    </cfRule>
    <cfRule type="expression" dxfId="1649" priority="1934">
      <formula>$Z22="Gráfico 19"</formula>
    </cfRule>
    <cfRule type="expression" dxfId="1648" priority="1935">
      <formula>$Z22="Gráfico 17"</formula>
    </cfRule>
    <cfRule type="expression" dxfId="1647" priority="1936">
      <formula>$Z22="Gráfico 16"</formula>
    </cfRule>
    <cfRule type="expression" dxfId="1646" priority="1937">
      <formula>$Z22="Gráfico 15"</formula>
    </cfRule>
    <cfRule type="expression" dxfId="1645" priority="1938">
      <formula>$Z22="Gráfico 14"</formula>
    </cfRule>
    <cfRule type="expression" dxfId="1644" priority="1939">
      <formula>$Z22="Gráfico 12"</formula>
    </cfRule>
    <cfRule type="expression" dxfId="1643" priority="1940">
      <formula>$Z22="Gráfico 13"</formula>
    </cfRule>
    <cfRule type="expression" dxfId="1642" priority="1941">
      <formula>$Z22="Gráfico 11"</formula>
    </cfRule>
    <cfRule type="expression" dxfId="1641" priority="1942">
      <formula>$Z22="Gráfico 9"</formula>
    </cfRule>
    <cfRule type="expression" dxfId="1640" priority="1943">
      <formula>$Z22="Gráfico 8"</formula>
    </cfRule>
    <cfRule type="expression" dxfId="1639" priority="1944">
      <formula>$Z22="Gráfico 7"</formula>
    </cfRule>
    <cfRule type="expression" dxfId="1638" priority="1945">
      <formula>$Z22="Gráfico 6"</formula>
    </cfRule>
    <cfRule type="expression" dxfId="1637" priority="1946">
      <formula>$Z22="Gráfico 4"</formula>
    </cfRule>
    <cfRule type="expression" dxfId="1636" priority="1947">
      <formula>$Z22="Gráfico 3"</formula>
    </cfRule>
    <cfRule type="expression" dxfId="1635" priority="1948">
      <formula>$Z22="Gráfico 2"</formula>
    </cfRule>
    <cfRule type="expression" dxfId="1634" priority="1949">
      <formula>$Z22="Gráfico 1"</formula>
    </cfRule>
    <cfRule type="expression" dxfId="1633" priority="1950">
      <formula>$Z22="Gráfico 5"</formula>
    </cfRule>
  </conditionalFormatting>
  <conditionalFormatting sqref="AL22">
    <cfRule type="expression" dxfId="1632" priority="1877">
      <formula>$Z22="Reporte 2"</formula>
    </cfRule>
    <cfRule type="expression" dxfId="1631" priority="1878">
      <formula>$Z22="Reporte 1"</formula>
    </cfRule>
    <cfRule type="expression" dxfId="1630" priority="1879">
      <formula>$Z22="Informe 10"</formula>
    </cfRule>
    <cfRule type="expression" dxfId="1629" priority="1880">
      <formula>$Z22="Informe 9"</formula>
    </cfRule>
    <cfRule type="expression" dxfId="1628" priority="1881">
      <formula>$Z22="Informe 8"</formula>
    </cfRule>
    <cfRule type="expression" dxfId="1627" priority="1882">
      <formula>$Z22="Informe 7"</formula>
    </cfRule>
    <cfRule type="expression" dxfId="1626" priority="1883">
      <formula>$Z22="Informe 6"</formula>
    </cfRule>
    <cfRule type="expression" dxfId="1625" priority="1884">
      <formula>$Z22="Informe 5"</formula>
    </cfRule>
    <cfRule type="expression" dxfId="1624" priority="1885">
      <formula>$Z22="Informe 4"</formula>
    </cfRule>
    <cfRule type="expression" dxfId="1623" priority="1886">
      <formula>$Z22="Informe 3"</formula>
    </cfRule>
    <cfRule type="expression" dxfId="1622" priority="1887">
      <formula>$Z22="Informe 2"</formula>
    </cfRule>
    <cfRule type="expression" dxfId="1621" priority="1888">
      <formula>$Z22="Informe 1"</formula>
    </cfRule>
    <cfRule type="expression" dxfId="1620" priority="1889">
      <formula>$Z22="Gráfico 10"</formula>
    </cfRule>
    <cfRule type="expression" dxfId="1619" priority="1890">
      <formula>$Z22="Gráfico 25"</formula>
    </cfRule>
    <cfRule type="expression" dxfId="1618" priority="1891">
      <formula>$Z22="Gráfico 24"</formula>
    </cfRule>
    <cfRule type="expression" dxfId="1617" priority="1892">
      <formula>$Z22="Gráfico 23"</formula>
    </cfRule>
    <cfRule type="expression" dxfId="1616" priority="1893">
      <formula>$Z22="Gráfico 22"</formula>
    </cfRule>
    <cfRule type="expression" dxfId="1615" priority="1894">
      <formula>$Z22="Gráfico 21"</formula>
    </cfRule>
    <cfRule type="expression" dxfId="1614" priority="1895">
      <formula>$Z22="Gráfico 20"</formula>
    </cfRule>
    <cfRule type="expression" dxfId="1613" priority="1896">
      <formula>$Z22="Gráfico 18"</formula>
    </cfRule>
    <cfRule type="expression" dxfId="1612" priority="1897">
      <formula>$Z22="Gráfico 19"</formula>
    </cfRule>
    <cfRule type="expression" dxfId="1611" priority="1898">
      <formula>$Z22="Gráfico 17"</formula>
    </cfRule>
    <cfRule type="expression" dxfId="1610" priority="1899">
      <formula>$Z22="Gráfico 16"</formula>
    </cfRule>
    <cfRule type="expression" dxfId="1609" priority="1900">
      <formula>$Z22="Gráfico 15"</formula>
    </cfRule>
    <cfRule type="expression" dxfId="1608" priority="1901">
      <formula>$Z22="Gráfico 14"</formula>
    </cfRule>
    <cfRule type="expression" dxfId="1607" priority="1902">
      <formula>$Z22="Gráfico 12"</formula>
    </cfRule>
    <cfRule type="expression" dxfId="1606" priority="1903">
      <formula>$Z22="Gráfico 13"</formula>
    </cfRule>
    <cfRule type="expression" dxfId="1605" priority="1904">
      <formula>$Z22="Gráfico 11"</formula>
    </cfRule>
    <cfRule type="expression" dxfId="1604" priority="1905">
      <formula>$Z22="Gráfico 9"</formula>
    </cfRule>
    <cfRule type="expression" dxfId="1603" priority="1906">
      <formula>$Z22="Gráfico 8"</formula>
    </cfRule>
    <cfRule type="expression" dxfId="1602" priority="1907">
      <formula>$Z22="Gráfico 7"</formula>
    </cfRule>
    <cfRule type="expression" dxfId="1601" priority="1908">
      <formula>$Z22="Gráfico 6"</formula>
    </cfRule>
    <cfRule type="expression" dxfId="1600" priority="1909">
      <formula>$Z22="Gráfico 4"</formula>
    </cfRule>
    <cfRule type="expression" dxfId="1599" priority="1910">
      <formula>$Z22="Gráfico 3"</formula>
    </cfRule>
    <cfRule type="expression" dxfId="1598" priority="1911">
      <formula>$Z22="Gráfico 2"</formula>
    </cfRule>
    <cfRule type="expression" dxfId="1597" priority="1912">
      <formula>$Z22="Gráfico 1"</formula>
    </cfRule>
    <cfRule type="expression" dxfId="1596" priority="1913">
      <formula>$Z22="Gráfico 5"</formula>
    </cfRule>
  </conditionalFormatting>
  <conditionalFormatting sqref="Z22:Z23">
    <cfRule type="expression" dxfId="1595" priority="1838">
      <formula>$Z22="Reporte 2"</formula>
    </cfRule>
    <cfRule type="expression" dxfId="1594" priority="1839">
      <formula>$Z22="Reporte 1"</formula>
    </cfRule>
    <cfRule type="expression" dxfId="1593" priority="1840">
      <formula>$Z22="Informe 10"</formula>
    </cfRule>
    <cfRule type="expression" dxfId="1592" priority="1841">
      <formula>$Z22="Informe 9"</formula>
    </cfRule>
    <cfRule type="expression" dxfId="1591" priority="1842">
      <formula>$Z22="Informe 8"</formula>
    </cfRule>
    <cfRule type="expression" dxfId="1590" priority="1843">
      <formula>$Z22="Informe 7"</formula>
    </cfRule>
    <cfRule type="expression" dxfId="1589" priority="1844">
      <formula>$Z22="Informe 6"</formula>
    </cfRule>
    <cfRule type="expression" dxfId="1588" priority="1845">
      <formula>$Z22="Informe 5"</formula>
    </cfRule>
    <cfRule type="expression" dxfId="1587" priority="1846">
      <formula>$Z22="Informe 4"</formula>
    </cfRule>
    <cfRule type="expression" dxfId="1586" priority="1847">
      <formula>$Z22="Informe 3"</formula>
    </cfRule>
    <cfRule type="expression" dxfId="1585" priority="1848">
      <formula>$Z22="Informe 2"</formula>
    </cfRule>
    <cfRule type="expression" dxfId="1584" priority="1849">
      <formula>$Z22="Informe 1"</formula>
    </cfRule>
    <cfRule type="expression" dxfId="1583" priority="1850">
      <formula>$Z22="Gráfico 10"</formula>
    </cfRule>
    <cfRule type="expression" dxfId="1582" priority="1851">
      <formula>$Z22="Gráfico 25"</formula>
    </cfRule>
    <cfRule type="expression" dxfId="1581" priority="1852">
      <formula>$Z22="Gráfico 24"</formula>
    </cfRule>
    <cfRule type="expression" dxfId="1580" priority="1853">
      <formula>$Z22="Gráfico 23"</formula>
    </cfRule>
    <cfRule type="expression" dxfId="1579" priority="1854">
      <formula>$Z22="Gráfico 22"</formula>
    </cfRule>
    <cfRule type="expression" dxfId="1578" priority="1855">
      <formula>$Z22="Gráfico 21"</formula>
    </cfRule>
    <cfRule type="expression" dxfId="1577" priority="1856">
      <formula>$Z22="Gráfico 20"</formula>
    </cfRule>
    <cfRule type="expression" dxfId="1576" priority="1857">
      <formula>$Z22="Gráfico 18"</formula>
    </cfRule>
    <cfRule type="expression" dxfId="1575" priority="1858">
      <formula>$Z22="Gráfico 19"</formula>
    </cfRule>
    <cfRule type="expression" dxfId="1574" priority="1859">
      <formula>$Z22="Gráfico 17"</formula>
    </cfRule>
    <cfRule type="expression" dxfId="1573" priority="1860">
      <formula>$Z22="Gráfico 16"</formula>
    </cfRule>
    <cfRule type="expression" dxfId="1572" priority="1861">
      <formula>$Z22="Gráfico 15"</formula>
    </cfRule>
    <cfRule type="expression" dxfId="1571" priority="1862">
      <formula>$Z22="Gráfico 14"</formula>
    </cfRule>
    <cfRule type="expression" dxfId="1570" priority="1863">
      <formula>$Z22="Gráfico 12"</formula>
    </cfRule>
    <cfRule type="expression" dxfId="1569" priority="1864">
      <formula>$Z22="Gráfico 13"</formula>
    </cfRule>
    <cfRule type="expression" dxfId="1568" priority="1865">
      <formula>$Z22="Gráfico 11"</formula>
    </cfRule>
    <cfRule type="expression" dxfId="1567" priority="1866">
      <formula>$Z22="Gráfico 9"</formula>
    </cfRule>
    <cfRule type="expression" dxfId="1566" priority="1867">
      <formula>$Z22="Gráfico 8"</formula>
    </cfRule>
    <cfRule type="expression" dxfId="1565" priority="1868">
      <formula>$Z22="Gráfico 7"</formula>
    </cfRule>
    <cfRule type="expression" dxfId="1564" priority="1869">
      <formula>$Z22="Gráfico 6"</formula>
    </cfRule>
    <cfRule type="expression" dxfId="1563" priority="1870">
      <formula>$Z22="Gráfico 4"</formula>
    </cfRule>
    <cfRule type="expression" dxfId="1562" priority="1871">
      <formula>$Z22="Gráfico 3"</formula>
    </cfRule>
    <cfRule type="expression" dxfId="1561" priority="1872">
      <formula>$Z22="Gráfico 2"</formula>
    </cfRule>
    <cfRule type="expression" dxfId="1560" priority="1873">
      <formula>$Z22="Gráfico 1"</formula>
    </cfRule>
    <cfRule type="expression" dxfId="1559" priority="1874">
      <formula>$Z22="Gráfico 5"</formula>
    </cfRule>
  </conditionalFormatting>
  <conditionalFormatting sqref="P22">
    <cfRule type="expression" dxfId="1558" priority="1801">
      <formula>$Z22="Reporte 2"</formula>
    </cfRule>
    <cfRule type="expression" dxfId="1557" priority="1802">
      <formula>$Z22="Reporte 1"</formula>
    </cfRule>
    <cfRule type="expression" dxfId="1556" priority="1803">
      <formula>$Z22="Informe 10"</formula>
    </cfRule>
    <cfRule type="expression" dxfId="1555" priority="1804">
      <formula>$Z22="Informe 9"</formula>
    </cfRule>
    <cfRule type="expression" dxfId="1554" priority="1805">
      <formula>$Z22="Informe 8"</formula>
    </cfRule>
    <cfRule type="expression" dxfId="1553" priority="1806">
      <formula>$Z22="Informe 7"</formula>
    </cfRule>
    <cfRule type="expression" dxfId="1552" priority="1807">
      <formula>$Z22="Informe 6"</formula>
    </cfRule>
    <cfRule type="expression" dxfId="1551" priority="1808">
      <formula>$Z22="Informe 5"</formula>
    </cfRule>
    <cfRule type="expression" dxfId="1550" priority="1809">
      <formula>$Z22="Informe 4"</formula>
    </cfRule>
    <cfRule type="expression" dxfId="1549" priority="1810">
      <formula>$Z22="Informe 3"</formula>
    </cfRule>
    <cfRule type="expression" dxfId="1548" priority="1811">
      <formula>$Z22="Informe 2"</formula>
    </cfRule>
    <cfRule type="expression" dxfId="1547" priority="1812">
      <formula>$Z22="Informe 1"</formula>
    </cfRule>
    <cfRule type="expression" dxfId="1546" priority="1813">
      <formula>$Z22="Gráfico 10"</formula>
    </cfRule>
    <cfRule type="expression" dxfId="1545" priority="1814">
      <formula>$Z22="Gráfico 25"</formula>
    </cfRule>
    <cfRule type="expression" dxfId="1544" priority="1815">
      <formula>$Z22="Gráfico 24"</formula>
    </cfRule>
    <cfRule type="expression" dxfId="1543" priority="1816">
      <formula>$Z22="Gráfico 23"</formula>
    </cfRule>
    <cfRule type="expression" dxfId="1542" priority="1817">
      <formula>$Z22="Gráfico 22"</formula>
    </cfRule>
    <cfRule type="expression" dxfId="1541" priority="1818">
      <formula>$Z22="Gráfico 21"</formula>
    </cfRule>
    <cfRule type="expression" dxfId="1540" priority="1819">
      <formula>$Z22="Gráfico 20"</formula>
    </cfRule>
    <cfRule type="expression" dxfId="1539" priority="1820">
      <formula>$Z22="Gráfico 18"</formula>
    </cfRule>
    <cfRule type="expression" dxfId="1538" priority="1821">
      <formula>$Z22="Gráfico 19"</formula>
    </cfRule>
    <cfRule type="expression" dxfId="1537" priority="1822">
      <formula>$Z22="Gráfico 17"</formula>
    </cfRule>
    <cfRule type="expression" dxfId="1536" priority="1823">
      <formula>$Z22="Gráfico 16"</formula>
    </cfRule>
    <cfRule type="expression" dxfId="1535" priority="1824">
      <formula>$Z22="Gráfico 15"</formula>
    </cfRule>
    <cfRule type="expression" dxfId="1534" priority="1825">
      <formula>$Z22="Gráfico 14"</formula>
    </cfRule>
    <cfRule type="expression" dxfId="1533" priority="1826">
      <formula>$Z22="Gráfico 12"</formula>
    </cfRule>
    <cfRule type="expression" dxfId="1532" priority="1827">
      <formula>$Z22="Gráfico 13"</formula>
    </cfRule>
    <cfRule type="expression" dxfId="1531" priority="1828">
      <formula>$Z22="Gráfico 11"</formula>
    </cfRule>
    <cfRule type="expression" dxfId="1530" priority="1829">
      <formula>$Z22="Gráfico 9"</formula>
    </cfRule>
    <cfRule type="expression" dxfId="1529" priority="1830">
      <formula>$Z22="Gráfico 8"</formula>
    </cfRule>
    <cfRule type="expression" dxfId="1528" priority="1831">
      <formula>$Z22="Gráfico 7"</formula>
    </cfRule>
    <cfRule type="expression" dxfId="1527" priority="1832">
      <formula>$Z22="Gráfico 6"</formula>
    </cfRule>
    <cfRule type="expression" dxfId="1526" priority="1833">
      <formula>$Z22="Gráfico 4"</formula>
    </cfRule>
    <cfRule type="expression" dxfId="1525" priority="1834">
      <formula>$Z22="Gráfico 3"</formula>
    </cfRule>
    <cfRule type="expression" dxfId="1524" priority="1835">
      <formula>$Z22="Gráfico 2"</formula>
    </cfRule>
    <cfRule type="expression" dxfId="1523" priority="1836">
      <formula>$Z22="Gráfico 1"</formula>
    </cfRule>
    <cfRule type="expression" dxfId="1522" priority="1837">
      <formula>$Z22="Gráfico 5"</formula>
    </cfRule>
  </conditionalFormatting>
  <conditionalFormatting sqref="AL23 Y23 R23 W23 T23:U23 O23">
    <cfRule type="expression" dxfId="1521" priority="1727">
      <formula>$Z23="Reporte 2"</formula>
    </cfRule>
    <cfRule type="expression" dxfId="1520" priority="1728">
      <formula>$Z23="Reporte 1"</formula>
    </cfRule>
    <cfRule type="expression" dxfId="1519" priority="1729">
      <formula>$Z23="Informe 10"</formula>
    </cfRule>
    <cfRule type="expression" dxfId="1518" priority="1730">
      <formula>$Z23="Informe 9"</formula>
    </cfRule>
    <cfRule type="expression" dxfId="1517" priority="1731">
      <formula>$Z23="Informe 8"</formula>
    </cfRule>
    <cfRule type="expression" dxfId="1516" priority="1732">
      <formula>$Z23="Informe 7"</formula>
    </cfRule>
    <cfRule type="expression" dxfId="1515" priority="1733">
      <formula>$Z23="Informe 6"</formula>
    </cfRule>
    <cfRule type="expression" dxfId="1514" priority="1734">
      <formula>$Z23="Informe 5"</formula>
    </cfRule>
    <cfRule type="expression" dxfId="1513" priority="1735">
      <formula>$Z23="Informe 4"</formula>
    </cfRule>
    <cfRule type="expression" dxfId="1512" priority="1736">
      <formula>$Z23="Informe 3"</formula>
    </cfRule>
    <cfRule type="expression" dxfId="1511" priority="1737">
      <formula>$Z23="Informe 2"</formula>
    </cfRule>
    <cfRule type="expression" dxfId="1510" priority="1738">
      <formula>$Z23="Informe 1"</formula>
    </cfRule>
    <cfRule type="expression" dxfId="1509" priority="1739">
      <formula>$Z23="Gráfico 10"</formula>
    </cfRule>
    <cfRule type="expression" dxfId="1508" priority="1740">
      <formula>$Z23="Gráfico 25"</formula>
    </cfRule>
    <cfRule type="expression" dxfId="1507" priority="1741">
      <formula>$Z23="Gráfico 24"</formula>
    </cfRule>
    <cfRule type="expression" dxfId="1506" priority="1742">
      <formula>$Z23="Gráfico 23"</formula>
    </cfRule>
    <cfRule type="expression" dxfId="1505" priority="1743">
      <formula>$Z23="Gráfico 22"</formula>
    </cfRule>
    <cfRule type="expression" dxfId="1504" priority="1744">
      <formula>$Z23="Gráfico 21"</formula>
    </cfRule>
    <cfRule type="expression" dxfId="1503" priority="1745">
      <formula>$Z23="Gráfico 20"</formula>
    </cfRule>
    <cfRule type="expression" dxfId="1502" priority="1746">
      <formula>$Z23="Gráfico 18"</formula>
    </cfRule>
    <cfRule type="expression" dxfId="1501" priority="1747">
      <formula>$Z23="Gráfico 19"</formula>
    </cfRule>
    <cfRule type="expression" dxfId="1500" priority="1748">
      <formula>$Z23="Gráfico 17"</formula>
    </cfRule>
    <cfRule type="expression" dxfId="1499" priority="1749">
      <formula>$Z23="Gráfico 16"</formula>
    </cfRule>
    <cfRule type="expression" dxfId="1498" priority="1750">
      <formula>$Z23="Gráfico 15"</formula>
    </cfRule>
    <cfRule type="expression" dxfId="1497" priority="1751">
      <formula>$Z23="Gráfico 14"</formula>
    </cfRule>
    <cfRule type="expression" dxfId="1496" priority="1752">
      <formula>$Z23="Gráfico 12"</formula>
    </cfRule>
    <cfRule type="expression" dxfId="1495" priority="1753">
      <formula>$Z23="Gráfico 13"</formula>
    </cfRule>
    <cfRule type="expression" dxfId="1494" priority="1754">
      <formula>$Z23="Gráfico 11"</formula>
    </cfRule>
    <cfRule type="expression" dxfId="1493" priority="1755">
      <formula>$Z23="Gráfico 9"</formula>
    </cfRule>
    <cfRule type="expression" dxfId="1492" priority="1756">
      <formula>$Z23="Gráfico 8"</formula>
    </cfRule>
    <cfRule type="expression" dxfId="1491" priority="1757">
      <formula>$Z23="Gráfico 7"</formula>
    </cfRule>
    <cfRule type="expression" dxfId="1490" priority="1758">
      <formula>$Z23="Gráfico 6"</formula>
    </cfRule>
    <cfRule type="expression" dxfId="1489" priority="1759">
      <formula>$Z23="Gráfico 4"</formula>
    </cfRule>
    <cfRule type="expression" dxfId="1488" priority="1760">
      <formula>$Z23="Gráfico 3"</formula>
    </cfRule>
    <cfRule type="expression" dxfId="1487" priority="1761">
      <formula>$Z23="Gráfico 2"</formula>
    </cfRule>
    <cfRule type="expression" dxfId="1486" priority="1762">
      <formula>$Z23="Gráfico 1"</formula>
    </cfRule>
    <cfRule type="expression" dxfId="1485" priority="1763">
      <formula>$Z23="Gráfico 5"</formula>
    </cfRule>
  </conditionalFormatting>
  <conditionalFormatting sqref="S23">
    <cfRule type="expression" dxfId="1484" priority="1690">
      <formula>$Z23="Reporte 2"</formula>
    </cfRule>
    <cfRule type="expression" dxfId="1483" priority="1691">
      <formula>$Z23="Reporte 1"</formula>
    </cfRule>
    <cfRule type="expression" dxfId="1482" priority="1692">
      <formula>$Z23="Informe 10"</formula>
    </cfRule>
    <cfRule type="expression" dxfId="1481" priority="1693">
      <formula>$Z23="Informe 9"</formula>
    </cfRule>
    <cfRule type="expression" dxfId="1480" priority="1694">
      <formula>$Z23="Informe 8"</formula>
    </cfRule>
    <cfRule type="expression" dxfId="1479" priority="1695">
      <formula>$Z23="Informe 7"</formula>
    </cfRule>
    <cfRule type="expression" dxfId="1478" priority="1696">
      <formula>$Z23="Informe 6"</formula>
    </cfRule>
    <cfRule type="expression" dxfId="1477" priority="1697">
      <formula>$Z23="Informe 5"</formula>
    </cfRule>
    <cfRule type="expression" dxfId="1476" priority="1698">
      <formula>$Z23="Informe 4"</formula>
    </cfRule>
    <cfRule type="expression" dxfId="1475" priority="1699">
      <formula>$Z23="Informe 3"</formula>
    </cfRule>
    <cfRule type="expression" dxfId="1474" priority="1700">
      <formula>$Z23="Informe 2"</formula>
    </cfRule>
    <cfRule type="expression" dxfId="1473" priority="1701">
      <formula>$Z23="Informe 1"</formula>
    </cfRule>
    <cfRule type="expression" dxfId="1472" priority="1702">
      <formula>$Z23="Gráfico 10"</formula>
    </cfRule>
    <cfRule type="expression" dxfId="1471" priority="1703">
      <formula>$Z23="Gráfico 25"</formula>
    </cfRule>
    <cfRule type="expression" dxfId="1470" priority="1704">
      <formula>$Z23="Gráfico 24"</formula>
    </cfRule>
    <cfRule type="expression" dxfId="1469" priority="1705">
      <formula>$Z23="Gráfico 23"</formula>
    </cfRule>
    <cfRule type="expression" dxfId="1468" priority="1706">
      <formula>$Z23="Gráfico 22"</formula>
    </cfRule>
    <cfRule type="expression" dxfId="1467" priority="1707">
      <formula>$Z23="Gráfico 21"</formula>
    </cfRule>
    <cfRule type="expression" dxfId="1466" priority="1708">
      <formula>$Z23="Gráfico 20"</formula>
    </cfRule>
    <cfRule type="expression" dxfId="1465" priority="1709">
      <formula>$Z23="Gráfico 18"</formula>
    </cfRule>
    <cfRule type="expression" dxfId="1464" priority="1710">
      <formula>$Z23="Gráfico 19"</formula>
    </cfRule>
    <cfRule type="expression" dxfId="1463" priority="1711">
      <formula>$Z23="Gráfico 17"</formula>
    </cfRule>
    <cfRule type="expression" dxfId="1462" priority="1712">
      <formula>$Z23="Gráfico 16"</formula>
    </cfRule>
    <cfRule type="expression" dxfId="1461" priority="1713">
      <formula>$Z23="Gráfico 15"</formula>
    </cfRule>
    <cfRule type="expression" dxfId="1460" priority="1714">
      <formula>$Z23="Gráfico 14"</formula>
    </cfRule>
    <cfRule type="expression" dxfId="1459" priority="1715">
      <formula>$Z23="Gráfico 12"</formula>
    </cfRule>
    <cfRule type="expression" dxfId="1458" priority="1716">
      <formula>$Z23="Gráfico 13"</formula>
    </cfRule>
    <cfRule type="expression" dxfId="1457" priority="1717">
      <formula>$Z23="Gráfico 11"</formula>
    </cfRule>
    <cfRule type="expression" dxfId="1456" priority="1718">
      <formula>$Z23="Gráfico 9"</formula>
    </cfRule>
    <cfRule type="expression" dxfId="1455" priority="1719">
      <formula>$Z23="Gráfico 8"</formula>
    </cfRule>
    <cfRule type="expression" dxfId="1454" priority="1720">
      <formula>$Z23="Gráfico 7"</formula>
    </cfRule>
    <cfRule type="expression" dxfId="1453" priority="1721">
      <formula>$Z23="Gráfico 6"</formula>
    </cfRule>
    <cfRule type="expression" dxfId="1452" priority="1722">
      <formula>$Z23="Gráfico 4"</formula>
    </cfRule>
    <cfRule type="expression" dxfId="1451" priority="1723">
      <formula>$Z23="Gráfico 3"</formula>
    </cfRule>
    <cfRule type="expression" dxfId="1450" priority="1724">
      <formula>$Z23="Gráfico 2"</formula>
    </cfRule>
    <cfRule type="expression" dxfId="1449" priority="1725">
      <formula>$Z23="Gráfico 1"</formula>
    </cfRule>
    <cfRule type="expression" dxfId="1448" priority="1726">
      <formula>$Z23="Gráfico 5"</formula>
    </cfRule>
  </conditionalFormatting>
  <conditionalFormatting sqref="AL23">
    <cfRule type="expression" dxfId="1447" priority="1653">
      <formula>$Z23="Reporte 2"</formula>
    </cfRule>
    <cfRule type="expression" dxfId="1446" priority="1654">
      <formula>$Z23="Reporte 1"</formula>
    </cfRule>
    <cfRule type="expression" dxfId="1445" priority="1655">
      <formula>$Z23="Informe 10"</formula>
    </cfRule>
    <cfRule type="expression" dxfId="1444" priority="1656">
      <formula>$Z23="Informe 9"</formula>
    </cfRule>
    <cfRule type="expression" dxfId="1443" priority="1657">
      <formula>$Z23="Informe 8"</formula>
    </cfRule>
    <cfRule type="expression" dxfId="1442" priority="1658">
      <formula>$Z23="Informe 7"</formula>
    </cfRule>
    <cfRule type="expression" dxfId="1441" priority="1659">
      <formula>$Z23="Informe 6"</formula>
    </cfRule>
    <cfRule type="expression" dxfId="1440" priority="1660">
      <formula>$Z23="Informe 5"</formula>
    </cfRule>
    <cfRule type="expression" dxfId="1439" priority="1661">
      <formula>$Z23="Informe 4"</formula>
    </cfRule>
    <cfRule type="expression" dxfId="1438" priority="1662">
      <formula>$Z23="Informe 3"</formula>
    </cfRule>
    <cfRule type="expression" dxfId="1437" priority="1663">
      <formula>$Z23="Informe 2"</formula>
    </cfRule>
    <cfRule type="expression" dxfId="1436" priority="1664">
      <formula>$Z23="Informe 1"</formula>
    </cfRule>
    <cfRule type="expression" dxfId="1435" priority="1665">
      <formula>$Z23="Gráfico 10"</formula>
    </cfRule>
    <cfRule type="expression" dxfId="1434" priority="1666">
      <formula>$Z23="Gráfico 25"</formula>
    </cfRule>
    <cfRule type="expression" dxfId="1433" priority="1667">
      <formula>$Z23="Gráfico 24"</formula>
    </cfRule>
    <cfRule type="expression" dxfId="1432" priority="1668">
      <formula>$Z23="Gráfico 23"</formula>
    </cfRule>
    <cfRule type="expression" dxfId="1431" priority="1669">
      <formula>$Z23="Gráfico 22"</formula>
    </cfRule>
    <cfRule type="expression" dxfId="1430" priority="1670">
      <formula>$Z23="Gráfico 21"</formula>
    </cfRule>
    <cfRule type="expression" dxfId="1429" priority="1671">
      <formula>$Z23="Gráfico 20"</formula>
    </cfRule>
    <cfRule type="expression" dxfId="1428" priority="1672">
      <formula>$Z23="Gráfico 18"</formula>
    </cfRule>
    <cfRule type="expression" dxfId="1427" priority="1673">
      <formula>$Z23="Gráfico 19"</formula>
    </cfRule>
    <cfRule type="expression" dxfId="1426" priority="1674">
      <formula>$Z23="Gráfico 17"</formula>
    </cfRule>
    <cfRule type="expression" dxfId="1425" priority="1675">
      <formula>$Z23="Gráfico 16"</formula>
    </cfRule>
    <cfRule type="expression" dxfId="1424" priority="1676">
      <formula>$Z23="Gráfico 15"</formula>
    </cfRule>
    <cfRule type="expression" dxfId="1423" priority="1677">
      <formula>$Z23="Gráfico 14"</formula>
    </cfRule>
    <cfRule type="expression" dxfId="1422" priority="1678">
      <formula>$Z23="Gráfico 12"</formula>
    </cfRule>
    <cfRule type="expression" dxfId="1421" priority="1679">
      <formula>$Z23="Gráfico 13"</formula>
    </cfRule>
    <cfRule type="expression" dxfId="1420" priority="1680">
      <formula>$Z23="Gráfico 11"</formula>
    </cfRule>
    <cfRule type="expression" dxfId="1419" priority="1681">
      <formula>$Z23="Gráfico 9"</formula>
    </cfRule>
    <cfRule type="expression" dxfId="1418" priority="1682">
      <formula>$Z23="Gráfico 8"</formula>
    </cfRule>
    <cfRule type="expression" dxfId="1417" priority="1683">
      <formula>$Z23="Gráfico 7"</formula>
    </cfRule>
    <cfRule type="expression" dxfId="1416" priority="1684">
      <formula>$Z23="Gráfico 6"</formula>
    </cfRule>
    <cfRule type="expression" dxfId="1415" priority="1685">
      <formula>$Z23="Gráfico 4"</formula>
    </cfRule>
    <cfRule type="expression" dxfId="1414" priority="1686">
      <formula>$Z23="Gráfico 3"</formula>
    </cfRule>
    <cfRule type="expression" dxfId="1413" priority="1687">
      <formula>$Z23="Gráfico 2"</formula>
    </cfRule>
    <cfRule type="expression" dxfId="1412" priority="1688">
      <formula>$Z23="Gráfico 1"</formula>
    </cfRule>
    <cfRule type="expression" dxfId="1411" priority="1689">
      <formula>$Z23="Gráfico 5"</formula>
    </cfRule>
  </conditionalFormatting>
  <conditionalFormatting sqref="P23">
    <cfRule type="expression" dxfId="1410" priority="1577">
      <formula>$Z23="Reporte 2"</formula>
    </cfRule>
    <cfRule type="expression" dxfId="1409" priority="1578">
      <formula>$Z23="Reporte 1"</formula>
    </cfRule>
    <cfRule type="expression" dxfId="1408" priority="1579">
      <formula>$Z23="Informe 10"</formula>
    </cfRule>
    <cfRule type="expression" dxfId="1407" priority="1580">
      <formula>$Z23="Informe 9"</formula>
    </cfRule>
    <cfRule type="expression" dxfId="1406" priority="1581">
      <formula>$Z23="Informe 8"</formula>
    </cfRule>
    <cfRule type="expression" dxfId="1405" priority="1582">
      <formula>$Z23="Informe 7"</formula>
    </cfRule>
    <cfRule type="expression" dxfId="1404" priority="1583">
      <formula>$Z23="Informe 6"</formula>
    </cfRule>
    <cfRule type="expression" dxfId="1403" priority="1584">
      <formula>$Z23="Informe 5"</formula>
    </cfRule>
    <cfRule type="expression" dxfId="1402" priority="1585">
      <formula>$Z23="Informe 4"</formula>
    </cfRule>
    <cfRule type="expression" dxfId="1401" priority="1586">
      <formula>$Z23="Informe 3"</formula>
    </cfRule>
    <cfRule type="expression" dxfId="1400" priority="1587">
      <formula>$Z23="Informe 2"</formula>
    </cfRule>
    <cfRule type="expression" dxfId="1399" priority="1588">
      <formula>$Z23="Informe 1"</formula>
    </cfRule>
    <cfRule type="expression" dxfId="1398" priority="1589">
      <formula>$Z23="Gráfico 10"</formula>
    </cfRule>
    <cfRule type="expression" dxfId="1397" priority="1590">
      <formula>$Z23="Gráfico 25"</formula>
    </cfRule>
    <cfRule type="expression" dxfId="1396" priority="1591">
      <formula>$Z23="Gráfico 24"</formula>
    </cfRule>
    <cfRule type="expression" dxfId="1395" priority="1592">
      <formula>$Z23="Gráfico 23"</formula>
    </cfRule>
    <cfRule type="expression" dxfId="1394" priority="1593">
      <formula>$Z23="Gráfico 22"</formula>
    </cfRule>
    <cfRule type="expression" dxfId="1393" priority="1594">
      <formula>$Z23="Gráfico 21"</formula>
    </cfRule>
    <cfRule type="expression" dxfId="1392" priority="1595">
      <formula>$Z23="Gráfico 20"</formula>
    </cfRule>
    <cfRule type="expression" dxfId="1391" priority="1596">
      <formula>$Z23="Gráfico 18"</formula>
    </cfRule>
    <cfRule type="expression" dxfId="1390" priority="1597">
      <formula>$Z23="Gráfico 19"</formula>
    </cfRule>
    <cfRule type="expression" dxfId="1389" priority="1598">
      <formula>$Z23="Gráfico 17"</formula>
    </cfRule>
    <cfRule type="expression" dxfId="1388" priority="1599">
      <formula>$Z23="Gráfico 16"</formula>
    </cfRule>
    <cfRule type="expression" dxfId="1387" priority="1600">
      <formula>$Z23="Gráfico 15"</formula>
    </cfRule>
    <cfRule type="expression" dxfId="1386" priority="1601">
      <formula>$Z23="Gráfico 14"</formula>
    </cfRule>
    <cfRule type="expression" dxfId="1385" priority="1602">
      <formula>$Z23="Gráfico 12"</formula>
    </cfRule>
    <cfRule type="expression" dxfId="1384" priority="1603">
      <formula>$Z23="Gráfico 13"</formula>
    </cfRule>
    <cfRule type="expression" dxfId="1383" priority="1604">
      <formula>$Z23="Gráfico 11"</formula>
    </cfRule>
    <cfRule type="expression" dxfId="1382" priority="1605">
      <formula>$Z23="Gráfico 9"</formula>
    </cfRule>
    <cfRule type="expression" dxfId="1381" priority="1606">
      <formula>$Z23="Gráfico 8"</formula>
    </cfRule>
    <cfRule type="expression" dxfId="1380" priority="1607">
      <formula>$Z23="Gráfico 7"</formula>
    </cfRule>
    <cfRule type="expression" dxfId="1379" priority="1608">
      <formula>$Z23="Gráfico 6"</formula>
    </cfRule>
    <cfRule type="expression" dxfId="1378" priority="1609">
      <formula>$Z23="Gráfico 4"</formula>
    </cfRule>
    <cfRule type="expression" dxfId="1377" priority="1610">
      <formula>$Z23="Gráfico 3"</formula>
    </cfRule>
    <cfRule type="expression" dxfId="1376" priority="1611">
      <formula>$Z23="Gráfico 2"</formula>
    </cfRule>
    <cfRule type="expression" dxfId="1375" priority="1612">
      <formula>$Z23="Gráfico 1"</formula>
    </cfRule>
    <cfRule type="expression" dxfId="1374" priority="1613">
      <formula>$Z23="Gráfico 5"</formula>
    </cfRule>
  </conditionalFormatting>
  <conditionalFormatting sqref="V23">
    <cfRule type="expression" dxfId="1373" priority="1540">
      <formula>$Z23="Reporte 2"</formula>
    </cfRule>
    <cfRule type="expression" dxfId="1372" priority="1541">
      <formula>$Z23="Reporte 1"</formula>
    </cfRule>
    <cfRule type="expression" dxfId="1371" priority="1542">
      <formula>$Z23="Informe 10"</formula>
    </cfRule>
    <cfRule type="expression" dxfId="1370" priority="1543">
      <formula>$Z23="Informe 9"</formula>
    </cfRule>
    <cfRule type="expression" dxfId="1369" priority="1544">
      <formula>$Z23="Informe 8"</formula>
    </cfRule>
    <cfRule type="expression" dxfId="1368" priority="1545">
      <formula>$Z23="Informe 7"</formula>
    </cfRule>
    <cfRule type="expression" dxfId="1367" priority="1546">
      <formula>$Z23="Informe 6"</formula>
    </cfRule>
    <cfRule type="expression" dxfId="1366" priority="1547">
      <formula>$Z23="Informe 5"</formula>
    </cfRule>
    <cfRule type="expression" dxfId="1365" priority="1548">
      <formula>$Z23="Informe 4"</formula>
    </cfRule>
    <cfRule type="expression" dxfId="1364" priority="1549">
      <formula>$Z23="Informe 3"</formula>
    </cfRule>
    <cfRule type="expression" dxfId="1363" priority="1550">
      <formula>$Z23="Informe 2"</formula>
    </cfRule>
    <cfRule type="expression" dxfId="1362" priority="1551">
      <formula>$Z23="Informe 1"</formula>
    </cfRule>
    <cfRule type="expression" dxfId="1361" priority="1552">
      <formula>$Z23="Gráfico 10"</formula>
    </cfRule>
    <cfRule type="expression" dxfId="1360" priority="1553">
      <formula>$Z23="Gráfico 25"</formula>
    </cfRule>
    <cfRule type="expression" dxfId="1359" priority="1554">
      <formula>$Z23="Gráfico 24"</formula>
    </cfRule>
    <cfRule type="expression" dxfId="1358" priority="1555">
      <formula>$Z23="Gráfico 23"</formula>
    </cfRule>
    <cfRule type="expression" dxfId="1357" priority="1556">
      <formula>$Z23="Gráfico 22"</formula>
    </cfRule>
    <cfRule type="expression" dxfId="1356" priority="1557">
      <formula>$Z23="Gráfico 21"</formula>
    </cfRule>
    <cfRule type="expression" dxfId="1355" priority="1558">
      <formula>$Z23="Gráfico 20"</formula>
    </cfRule>
    <cfRule type="expression" dxfId="1354" priority="1559">
      <formula>$Z23="Gráfico 18"</formula>
    </cfRule>
    <cfRule type="expression" dxfId="1353" priority="1560">
      <formula>$Z23="Gráfico 19"</formula>
    </cfRule>
    <cfRule type="expression" dxfId="1352" priority="1561">
      <formula>$Z23="Gráfico 17"</formula>
    </cfRule>
    <cfRule type="expression" dxfId="1351" priority="1562">
      <formula>$Z23="Gráfico 16"</formula>
    </cfRule>
    <cfRule type="expression" dxfId="1350" priority="1563">
      <formula>$Z23="Gráfico 15"</formula>
    </cfRule>
    <cfRule type="expression" dxfId="1349" priority="1564">
      <formula>$Z23="Gráfico 14"</formula>
    </cfRule>
    <cfRule type="expression" dxfId="1348" priority="1565">
      <formula>$Z23="Gráfico 12"</formula>
    </cfRule>
    <cfRule type="expression" dxfId="1347" priority="1566">
      <formula>$Z23="Gráfico 13"</formula>
    </cfRule>
    <cfRule type="expression" dxfId="1346" priority="1567">
      <formula>$Z23="Gráfico 11"</formula>
    </cfRule>
    <cfRule type="expression" dxfId="1345" priority="1568">
      <formula>$Z23="Gráfico 9"</formula>
    </cfRule>
    <cfRule type="expression" dxfId="1344" priority="1569">
      <formula>$Z23="Gráfico 8"</formula>
    </cfRule>
    <cfRule type="expression" dxfId="1343" priority="1570">
      <formula>$Z23="Gráfico 7"</formula>
    </cfRule>
    <cfRule type="expression" dxfId="1342" priority="1571">
      <formula>$Z23="Gráfico 6"</formula>
    </cfRule>
    <cfRule type="expression" dxfId="1341" priority="1572">
      <formula>$Z23="Gráfico 4"</formula>
    </cfRule>
    <cfRule type="expression" dxfId="1340" priority="1573">
      <formula>$Z23="Gráfico 3"</formula>
    </cfRule>
    <cfRule type="expression" dxfId="1339" priority="1574">
      <formula>$Z23="Gráfico 2"</formula>
    </cfRule>
    <cfRule type="expression" dxfId="1338" priority="1575">
      <formula>$Z23="Gráfico 1"</formula>
    </cfRule>
    <cfRule type="expression" dxfId="1337" priority="1576">
      <formula>$Z23="Gráfico 5"</formula>
    </cfRule>
  </conditionalFormatting>
  <conditionalFormatting sqref="AL24 Y24 R24 W24 T24:U24 N24:O24">
    <cfRule type="expression" dxfId="1336" priority="1503">
      <formula>$Z24="Reporte 2"</formula>
    </cfRule>
    <cfRule type="expression" dxfId="1335" priority="1504">
      <formula>$Z24="Reporte 1"</formula>
    </cfRule>
    <cfRule type="expression" dxfId="1334" priority="1505">
      <formula>$Z24="Informe 10"</formula>
    </cfRule>
    <cfRule type="expression" dxfId="1333" priority="1506">
      <formula>$Z24="Informe 9"</formula>
    </cfRule>
    <cfRule type="expression" dxfId="1332" priority="1507">
      <formula>$Z24="Informe 8"</formula>
    </cfRule>
    <cfRule type="expression" dxfId="1331" priority="1508">
      <formula>$Z24="Informe 7"</formula>
    </cfRule>
    <cfRule type="expression" dxfId="1330" priority="1509">
      <formula>$Z24="Informe 6"</formula>
    </cfRule>
    <cfRule type="expression" dxfId="1329" priority="1510">
      <formula>$Z24="Informe 5"</formula>
    </cfRule>
    <cfRule type="expression" dxfId="1328" priority="1511">
      <formula>$Z24="Informe 4"</formula>
    </cfRule>
    <cfRule type="expression" dxfId="1327" priority="1512">
      <formula>$Z24="Informe 3"</formula>
    </cfRule>
    <cfRule type="expression" dxfId="1326" priority="1513">
      <formula>$Z24="Informe 2"</formula>
    </cfRule>
    <cfRule type="expression" dxfId="1325" priority="1514">
      <formula>$Z24="Informe 1"</formula>
    </cfRule>
    <cfRule type="expression" dxfId="1324" priority="1515">
      <formula>$Z24="Gráfico 10"</formula>
    </cfRule>
    <cfRule type="expression" dxfId="1323" priority="1516">
      <formula>$Z24="Gráfico 25"</formula>
    </cfRule>
    <cfRule type="expression" dxfId="1322" priority="1517">
      <formula>$Z24="Gráfico 24"</formula>
    </cfRule>
    <cfRule type="expression" dxfId="1321" priority="1518">
      <formula>$Z24="Gráfico 23"</formula>
    </cfRule>
    <cfRule type="expression" dxfId="1320" priority="1519">
      <formula>$Z24="Gráfico 22"</formula>
    </cfRule>
    <cfRule type="expression" dxfId="1319" priority="1520">
      <formula>$Z24="Gráfico 21"</formula>
    </cfRule>
    <cfRule type="expression" dxfId="1318" priority="1521">
      <formula>$Z24="Gráfico 20"</formula>
    </cfRule>
    <cfRule type="expression" dxfId="1317" priority="1522">
      <formula>$Z24="Gráfico 18"</formula>
    </cfRule>
    <cfRule type="expression" dxfId="1316" priority="1523">
      <formula>$Z24="Gráfico 19"</formula>
    </cfRule>
    <cfRule type="expression" dxfId="1315" priority="1524">
      <formula>$Z24="Gráfico 17"</formula>
    </cfRule>
    <cfRule type="expression" dxfId="1314" priority="1525">
      <formula>$Z24="Gráfico 16"</formula>
    </cfRule>
    <cfRule type="expression" dxfId="1313" priority="1526">
      <formula>$Z24="Gráfico 15"</formula>
    </cfRule>
    <cfRule type="expression" dxfId="1312" priority="1527">
      <formula>$Z24="Gráfico 14"</formula>
    </cfRule>
    <cfRule type="expression" dxfId="1311" priority="1528">
      <formula>$Z24="Gráfico 12"</formula>
    </cfRule>
    <cfRule type="expression" dxfId="1310" priority="1529">
      <formula>$Z24="Gráfico 13"</formula>
    </cfRule>
    <cfRule type="expression" dxfId="1309" priority="1530">
      <formula>$Z24="Gráfico 11"</formula>
    </cfRule>
    <cfRule type="expression" dxfId="1308" priority="1531">
      <formula>$Z24="Gráfico 9"</formula>
    </cfRule>
    <cfRule type="expression" dxfId="1307" priority="1532">
      <formula>$Z24="Gráfico 8"</formula>
    </cfRule>
    <cfRule type="expression" dxfId="1306" priority="1533">
      <formula>$Z24="Gráfico 7"</formula>
    </cfRule>
    <cfRule type="expression" dxfId="1305" priority="1534">
      <formula>$Z24="Gráfico 6"</formula>
    </cfRule>
    <cfRule type="expression" dxfId="1304" priority="1535">
      <formula>$Z24="Gráfico 4"</formula>
    </cfRule>
    <cfRule type="expression" dxfId="1303" priority="1536">
      <formula>$Z24="Gráfico 3"</formula>
    </cfRule>
    <cfRule type="expression" dxfId="1302" priority="1537">
      <formula>$Z24="Gráfico 2"</formula>
    </cfRule>
    <cfRule type="expression" dxfId="1301" priority="1538">
      <formula>$Z24="Gráfico 1"</formula>
    </cfRule>
    <cfRule type="expression" dxfId="1300" priority="1539">
      <formula>$Z24="Gráfico 5"</formula>
    </cfRule>
  </conditionalFormatting>
  <conditionalFormatting sqref="S24">
    <cfRule type="expression" dxfId="1299" priority="1466">
      <formula>$Z24="Reporte 2"</formula>
    </cfRule>
    <cfRule type="expression" dxfId="1298" priority="1467">
      <formula>$Z24="Reporte 1"</formula>
    </cfRule>
    <cfRule type="expression" dxfId="1297" priority="1468">
      <formula>$Z24="Informe 10"</formula>
    </cfRule>
    <cfRule type="expression" dxfId="1296" priority="1469">
      <formula>$Z24="Informe 9"</formula>
    </cfRule>
    <cfRule type="expression" dxfId="1295" priority="1470">
      <formula>$Z24="Informe 8"</formula>
    </cfRule>
    <cfRule type="expression" dxfId="1294" priority="1471">
      <formula>$Z24="Informe 7"</formula>
    </cfRule>
    <cfRule type="expression" dxfId="1293" priority="1472">
      <formula>$Z24="Informe 6"</formula>
    </cfRule>
    <cfRule type="expression" dxfId="1292" priority="1473">
      <formula>$Z24="Informe 5"</formula>
    </cfRule>
    <cfRule type="expression" dxfId="1291" priority="1474">
      <formula>$Z24="Informe 4"</formula>
    </cfRule>
    <cfRule type="expression" dxfId="1290" priority="1475">
      <formula>$Z24="Informe 3"</formula>
    </cfRule>
    <cfRule type="expression" dxfId="1289" priority="1476">
      <formula>$Z24="Informe 2"</formula>
    </cfRule>
    <cfRule type="expression" dxfId="1288" priority="1477">
      <formula>$Z24="Informe 1"</formula>
    </cfRule>
    <cfRule type="expression" dxfId="1287" priority="1478">
      <formula>$Z24="Gráfico 10"</formula>
    </cfRule>
    <cfRule type="expression" dxfId="1286" priority="1479">
      <formula>$Z24="Gráfico 25"</formula>
    </cfRule>
    <cfRule type="expression" dxfId="1285" priority="1480">
      <formula>$Z24="Gráfico 24"</formula>
    </cfRule>
    <cfRule type="expression" dxfId="1284" priority="1481">
      <formula>$Z24="Gráfico 23"</formula>
    </cfRule>
    <cfRule type="expression" dxfId="1283" priority="1482">
      <formula>$Z24="Gráfico 22"</formula>
    </cfRule>
    <cfRule type="expression" dxfId="1282" priority="1483">
      <formula>$Z24="Gráfico 21"</formula>
    </cfRule>
    <cfRule type="expression" dxfId="1281" priority="1484">
      <formula>$Z24="Gráfico 20"</formula>
    </cfRule>
    <cfRule type="expression" dxfId="1280" priority="1485">
      <formula>$Z24="Gráfico 18"</formula>
    </cfRule>
    <cfRule type="expression" dxfId="1279" priority="1486">
      <formula>$Z24="Gráfico 19"</formula>
    </cfRule>
    <cfRule type="expression" dxfId="1278" priority="1487">
      <formula>$Z24="Gráfico 17"</formula>
    </cfRule>
    <cfRule type="expression" dxfId="1277" priority="1488">
      <formula>$Z24="Gráfico 16"</formula>
    </cfRule>
    <cfRule type="expression" dxfId="1276" priority="1489">
      <formula>$Z24="Gráfico 15"</formula>
    </cfRule>
    <cfRule type="expression" dxfId="1275" priority="1490">
      <formula>$Z24="Gráfico 14"</formula>
    </cfRule>
    <cfRule type="expression" dxfId="1274" priority="1491">
      <formula>$Z24="Gráfico 12"</formula>
    </cfRule>
    <cfRule type="expression" dxfId="1273" priority="1492">
      <formula>$Z24="Gráfico 13"</formula>
    </cfRule>
    <cfRule type="expression" dxfId="1272" priority="1493">
      <formula>$Z24="Gráfico 11"</formula>
    </cfRule>
    <cfRule type="expression" dxfId="1271" priority="1494">
      <formula>$Z24="Gráfico 9"</formula>
    </cfRule>
    <cfRule type="expression" dxfId="1270" priority="1495">
      <formula>$Z24="Gráfico 8"</formula>
    </cfRule>
    <cfRule type="expression" dxfId="1269" priority="1496">
      <formula>$Z24="Gráfico 7"</formula>
    </cfRule>
    <cfRule type="expression" dxfId="1268" priority="1497">
      <formula>$Z24="Gráfico 6"</formula>
    </cfRule>
    <cfRule type="expression" dxfId="1267" priority="1498">
      <formula>$Z24="Gráfico 4"</formula>
    </cfRule>
    <cfRule type="expression" dxfId="1266" priority="1499">
      <formula>$Z24="Gráfico 3"</formula>
    </cfRule>
    <cfRule type="expression" dxfId="1265" priority="1500">
      <formula>$Z24="Gráfico 2"</formula>
    </cfRule>
    <cfRule type="expression" dxfId="1264" priority="1501">
      <formula>$Z24="Gráfico 1"</formula>
    </cfRule>
    <cfRule type="expression" dxfId="1263" priority="1502">
      <formula>$Z24="Gráfico 5"</formula>
    </cfRule>
  </conditionalFormatting>
  <conditionalFormatting sqref="AL24">
    <cfRule type="expression" dxfId="1262" priority="1429">
      <formula>$Z24="Reporte 2"</formula>
    </cfRule>
    <cfRule type="expression" dxfId="1261" priority="1430">
      <formula>$Z24="Reporte 1"</formula>
    </cfRule>
    <cfRule type="expression" dxfId="1260" priority="1431">
      <formula>$Z24="Informe 10"</formula>
    </cfRule>
    <cfRule type="expression" dxfId="1259" priority="1432">
      <formula>$Z24="Informe 9"</formula>
    </cfRule>
    <cfRule type="expression" dxfId="1258" priority="1433">
      <formula>$Z24="Informe 8"</formula>
    </cfRule>
    <cfRule type="expression" dxfId="1257" priority="1434">
      <formula>$Z24="Informe 7"</formula>
    </cfRule>
    <cfRule type="expression" dxfId="1256" priority="1435">
      <formula>$Z24="Informe 6"</formula>
    </cfRule>
    <cfRule type="expression" dxfId="1255" priority="1436">
      <formula>$Z24="Informe 5"</formula>
    </cfRule>
    <cfRule type="expression" dxfId="1254" priority="1437">
      <formula>$Z24="Informe 4"</formula>
    </cfRule>
    <cfRule type="expression" dxfId="1253" priority="1438">
      <formula>$Z24="Informe 3"</formula>
    </cfRule>
    <cfRule type="expression" dxfId="1252" priority="1439">
      <formula>$Z24="Informe 2"</formula>
    </cfRule>
    <cfRule type="expression" dxfId="1251" priority="1440">
      <formula>$Z24="Informe 1"</formula>
    </cfRule>
    <cfRule type="expression" dxfId="1250" priority="1441">
      <formula>$Z24="Gráfico 10"</formula>
    </cfRule>
    <cfRule type="expression" dxfId="1249" priority="1442">
      <formula>$Z24="Gráfico 25"</formula>
    </cfRule>
    <cfRule type="expression" dxfId="1248" priority="1443">
      <formula>$Z24="Gráfico 24"</formula>
    </cfRule>
    <cfRule type="expression" dxfId="1247" priority="1444">
      <formula>$Z24="Gráfico 23"</formula>
    </cfRule>
    <cfRule type="expression" dxfId="1246" priority="1445">
      <formula>$Z24="Gráfico 22"</formula>
    </cfRule>
    <cfRule type="expression" dxfId="1245" priority="1446">
      <formula>$Z24="Gráfico 21"</formula>
    </cfRule>
    <cfRule type="expression" dxfId="1244" priority="1447">
      <formula>$Z24="Gráfico 20"</formula>
    </cfRule>
    <cfRule type="expression" dxfId="1243" priority="1448">
      <formula>$Z24="Gráfico 18"</formula>
    </cfRule>
    <cfRule type="expression" dxfId="1242" priority="1449">
      <formula>$Z24="Gráfico 19"</formula>
    </cfRule>
    <cfRule type="expression" dxfId="1241" priority="1450">
      <formula>$Z24="Gráfico 17"</formula>
    </cfRule>
    <cfRule type="expression" dxfId="1240" priority="1451">
      <formula>$Z24="Gráfico 16"</formula>
    </cfRule>
    <cfRule type="expression" dxfId="1239" priority="1452">
      <formula>$Z24="Gráfico 15"</formula>
    </cfRule>
    <cfRule type="expression" dxfId="1238" priority="1453">
      <formula>$Z24="Gráfico 14"</formula>
    </cfRule>
    <cfRule type="expression" dxfId="1237" priority="1454">
      <formula>$Z24="Gráfico 12"</formula>
    </cfRule>
    <cfRule type="expression" dxfId="1236" priority="1455">
      <formula>$Z24="Gráfico 13"</formula>
    </cfRule>
    <cfRule type="expression" dxfId="1235" priority="1456">
      <formula>$Z24="Gráfico 11"</formula>
    </cfRule>
    <cfRule type="expression" dxfId="1234" priority="1457">
      <formula>$Z24="Gráfico 9"</formula>
    </cfRule>
    <cfRule type="expression" dxfId="1233" priority="1458">
      <formula>$Z24="Gráfico 8"</formula>
    </cfRule>
    <cfRule type="expression" dxfId="1232" priority="1459">
      <formula>$Z24="Gráfico 7"</formula>
    </cfRule>
    <cfRule type="expression" dxfId="1231" priority="1460">
      <formula>$Z24="Gráfico 6"</formula>
    </cfRule>
    <cfRule type="expression" dxfId="1230" priority="1461">
      <formula>$Z24="Gráfico 4"</formula>
    </cfRule>
    <cfRule type="expression" dxfId="1229" priority="1462">
      <formula>$Z24="Gráfico 3"</formula>
    </cfRule>
    <cfRule type="expression" dxfId="1228" priority="1463">
      <formula>$Z24="Gráfico 2"</formula>
    </cfRule>
    <cfRule type="expression" dxfId="1227" priority="1464">
      <formula>$Z24="Gráfico 1"</formula>
    </cfRule>
    <cfRule type="expression" dxfId="1226" priority="1465">
      <formula>$Z24="Gráfico 5"</formula>
    </cfRule>
  </conditionalFormatting>
  <conditionalFormatting sqref="Z24">
    <cfRule type="expression" dxfId="1225" priority="1390">
      <formula>$Z24="Reporte 2"</formula>
    </cfRule>
    <cfRule type="expression" dxfId="1224" priority="1391">
      <formula>$Z24="Reporte 1"</formula>
    </cfRule>
    <cfRule type="expression" dxfId="1223" priority="1392">
      <formula>$Z24="Informe 10"</formula>
    </cfRule>
    <cfRule type="expression" dxfId="1222" priority="1393">
      <formula>$Z24="Informe 9"</formula>
    </cfRule>
    <cfRule type="expression" dxfId="1221" priority="1394">
      <formula>$Z24="Informe 8"</formula>
    </cfRule>
    <cfRule type="expression" dxfId="1220" priority="1395">
      <formula>$Z24="Informe 7"</formula>
    </cfRule>
    <cfRule type="expression" dxfId="1219" priority="1396">
      <formula>$Z24="Informe 6"</formula>
    </cfRule>
    <cfRule type="expression" dxfId="1218" priority="1397">
      <formula>$Z24="Informe 5"</formula>
    </cfRule>
    <cfRule type="expression" dxfId="1217" priority="1398">
      <formula>$Z24="Informe 4"</formula>
    </cfRule>
    <cfRule type="expression" dxfId="1216" priority="1399">
      <formula>$Z24="Informe 3"</formula>
    </cfRule>
    <cfRule type="expression" dxfId="1215" priority="1400">
      <formula>$Z24="Informe 2"</formula>
    </cfRule>
    <cfRule type="expression" dxfId="1214" priority="1401">
      <formula>$Z24="Informe 1"</formula>
    </cfRule>
    <cfRule type="expression" dxfId="1213" priority="1402">
      <formula>$Z24="Gráfico 10"</formula>
    </cfRule>
    <cfRule type="expression" dxfId="1212" priority="1403">
      <formula>$Z24="Gráfico 25"</formula>
    </cfRule>
    <cfRule type="expression" dxfId="1211" priority="1404">
      <formula>$Z24="Gráfico 24"</formula>
    </cfRule>
    <cfRule type="expression" dxfId="1210" priority="1405">
      <formula>$Z24="Gráfico 23"</formula>
    </cfRule>
    <cfRule type="expression" dxfId="1209" priority="1406">
      <formula>$Z24="Gráfico 22"</formula>
    </cfRule>
    <cfRule type="expression" dxfId="1208" priority="1407">
      <formula>$Z24="Gráfico 21"</formula>
    </cfRule>
    <cfRule type="expression" dxfId="1207" priority="1408">
      <formula>$Z24="Gráfico 20"</formula>
    </cfRule>
    <cfRule type="expression" dxfId="1206" priority="1409">
      <formula>$Z24="Gráfico 18"</formula>
    </cfRule>
    <cfRule type="expression" dxfId="1205" priority="1410">
      <formula>$Z24="Gráfico 19"</formula>
    </cfRule>
    <cfRule type="expression" dxfId="1204" priority="1411">
      <formula>$Z24="Gráfico 17"</formula>
    </cfRule>
    <cfRule type="expression" dxfId="1203" priority="1412">
      <formula>$Z24="Gráfico 16"</formula>
    </cfRule>
    <cfRule type="expression" dxfId="1202" priority="1413">
      <formula>$Z24="Gráfico 15"</formula>
    </cfRule>
    <cfRule type="expression" dxfId="1201" priority="1414">
      <formula>$Z24="Gráfico 14"</formula>
    </cfRule>
    <cfRule type="expression" dxfId="1200" priority="1415">
      <formula>$Z24="Gráfico 12"</formula>
    </cfRule>
    <cfRule type="expression" dxfId="1199" priority="1416">
      <formula>$Z24="Gráfico 13"</formula>
    </cfRule>
    <cfRule type="expression" dxfId="1198" priority="1417">
      <formula>$Z24="Gráfico 11"</formula>
    </cfRule>
    <cfRule type="expression" dxfId="1197" priority="1418">
      <formula>$Z24="Gráfico 9"</formula>
    </cfRule>
    <cfRule type="expression" dxfId="1196" priority="1419">
      <formula>$Z24="Gráfico 8"</formula>
    </cfRule>
    <cfRule type="expression" dxfId="1195" priority="1420">
      <formula>$Z24="Gráfico 7"</formula>
    </cfRule>
    <cfRule type="expression" dxfId="1194" priority="1421">
      <formula>$Z24="Gráfico 6"</formula>
    </cfRule>
    <cfRule type="expression" dxfId="1193" priority="1422">
      <formula>$Z24="Gráfico 4"</formula>
    </cfRule>
    <cfRule type="expression" dxfId="1192" priority="1423">
      <formula>$Z24="Gráfico 3"</formula>
    </cfRule>
    <cfRule type="expression" dxfId="1191" priority="1424">
      <formula>$Z24="Gráfico 2"</formula>
    </cfRule>
    <cfRule type="expression" dxfId="1190" priority="1425">
      <formula>$Z24="Gráfico 1"</formula>
    </cfRule>
    <cfRule type="expression" dxfId="1189" priority="1426">
      <formula>$Z24="Gráfico 5"</formula>
    </cfRule>
  </conditionalFormatting>
  <conditionalFormatting sqref="P24">
    <cfRule type="expression" dxfId="1188" priority="1353">
      <formula>$Z24="Reporte 2"</formula>
    </cfRule>
    <cfRule type="expression" dxfId="1187" priority="1354">
      <formula>$Z24="Reporte 1"</formula>
    </cfRule>
    <cfRule type="expression" dxfId="1186" priority="1355">
      <formula>$Z24="Informe 10"</formula>
    </cfRule>
    <cfRule type="expression" dxfId="1185" priority="1356">
      <formula>$Z24="Informe 9"</formula>
    </cfRule>
    <cfRule type="expression" dxfId="1184" priority="1357">
      <formula>$Z24="Informe 8"</formula>
    </cfRule>
    <cfRule type="expression" dxfId="1183" priority="1358">
      <formula>$Z24="Informe 7"</formula>
    </cfRule>
    <cfRule type="expression" dxfId="1182" priority="1359">
      <formula>$Z24="Informe 6"</formula>
    </cfRule>
    <cfRule type="expression" dxfId="1181" priority="1360">
      <formula>$Z24="Informe 5"</formula>
    </cfRule>
    <cfRule type="expression" dxfId="1180" priority="1361">
      <formula>$Z24="Informe 4"</formula>
    </cfRule>
    <cfRule type="expression" dxfId="1179" priority="1362">
      <formula>$Z24="Informe 3"</formula>
    </cfRule>
    <cfRule type="expression" dxfId="1178" priority="1363">
      <formula>$Z24="Informe 2"</formula>
    </cfRule>
    <cfRule type="expression" dxfId="1177" priority="1364">
      <formula>$Z24="Informe 1"</formula>
    </cfRule>
    <cfRule type="expression" dxfId="1176" priority="1365">
      <formula>$Z24="Gráfico 10"</formula>
    </cfRule>
    <cfRule type="expression" dxfId="1175" priority="1366">
      <formula>$Z24="Gráfico 25"</formula>
    </cfRule>
    <cfRule type="expression" dxfId="1174" priority="1367">
      <formula>$Z24="Gráfico 24"</formula>
    </cfRule>
    <cfRule type="expression" dxfId="1173" priority="1368">
      <formula>$Z24="Gráfico 23"</formula>
    </cfRule>
    <cfRule type="expression" dxfId="1172" priority="1369">
      <formula>$Z24="Gráfico 22"</formula>
    </cfRule>
    <cfRule type="expression" dxfId="1171" priority="1370">
      <formula>$Z24="Gráfico 21"</formula>
    </cfRule>
    <cfRule type="expression" dxfId="1170" priority="1371">
      <formula>$Z24="Gráfico 20"</formula>
    </cfRule>
    <cfRule type="expression" dxfId="1169" priority="1372">
      <formula>$Z24="Gráfico 18"</formula>
    </cfRule>
    <cfRule type="expression" dxfId="1168" priority="1373">
      <formula>$Z24="Gráfico 19"</formula>
    </cfRule>
    <cfRule type="expression" dxfId="1167" priority="1374">
      <formula>$Z24="Gráfico 17"</formula>
    </cfRule>
    <cfRule type="expression" dxfId="1166" priority="1375">
      <formula>$Z24="Gráfico 16"</formula>
    </cfRule>
    <cfRule type="expression" dxfId="1165" priority="1376">
      <formula>$Z24="Gráfico 15"</formula>
    </cfRule>
    <cfRule type="expression" dxfId="1164" priority="1377">
      <formula>$Z24="Gráfico 14"</formula>
    </cfRule>
    <cfRule type="expression" dxfId="1163" priority="1378">
      <formula>$Z24="Gráfico 12"</formula>
    </cfRule>
    <cfRule type="expression" dxfId="1162" priority="1379">
      <formula>$Z24="Gráfico 13"</formula>
    </cfRule>
    <cfRule type="expression" dxfId="1161" priority="1380">
      <formula>$Z24="Gráfico 11"</formula>
    </cfRule>
    <cfRule type="expression" dxfId="1160" priority="1381">
      <formula>$Z24="Gráfico 9"</formula>
    </cfRule>
    <cfRule type="expression" dxfId="1159" priority="1382">
      <formula>$Z24="Gráfico 8"</formula>
    </cfRule>
    <cfRule type="expression" dxfId="1158" priority="1383">
      <formula>$Z24="Gráfico 7"</formula>
    </cfRule>
    <cfRule type="expression" dxfId="1157" priority="1384">
      <formula>$Z24="Gráfico 6"</formula>
    </cfRule>
    <cfRule type="expression" dxfId="1156" priority="1385">
      <formula>$Z24="Gráfico 4"</formula>
    </cfRule>
    <cfRule type="expression" dxfId="1155" priority="1386">
      <formula>$Z24="Gráfico 3"</formula>
    </cfRule>
    <cfRule type="expression" dxfId="1154" priority="1387">
      <formula>$Z24="Gráfico 2"</formula>
    </cfRule>
    <cfRule type="expression" dxfId="1153" priority="1388">
      <formula>$Z24="Gráfico 1"</formula>
    </cfRule>
    <cfRule type="expression" dxfId="1152" priority="1389">
      <formula>$Z24="Gráfico 5"</formula>
    </cfRule>
  </conditionalFormatting>
  <conditionalFormatting sqref="V24">
    <cfRule type="expression" dxfId="1151" priority="1316">
      <formula>$Z24="Reporte 2"</formula>
    </cfRule>
    <cfRule type="expression" dxfId="1150" priority="1317">
      <formula>$Z24="Reporte 1"</formula>
    </cfRule>
    <cfRule type="expression" dxfId="1149" priority="1318">
      <formula>$Z24="Informe 10"</formula>
    </cfRule>
    <cfRule type="expression" dxfId="1148" priority="1319">
      <formula>$Z24="Informe 9"</formula>
    </cfRule>
    <cfRule type="expression" dxfId="1147" priority="1320">
      <formula>$Z24="Informe 8"</formula>
    </cfRule>
    <cfRule type="expression" dxfId="1146" priority="1321">
      <formula>$Z24="Informe 7"</formula>
    </cfRule>
    <cfRule type="expression" dxfId="1145" priority="1322">
      <formula>$Z24="Informe 6"</formula>
    </cfRule>
    <cfRule type="expression" dxfId="1144" priority="1323">
      <formula>$Z24="Informe 5"</formula>
    </cfRule>
    <cfRule type="expression" dxfId="1143" priority="1324">
      <formula>$Z24="Informe 4"</formula>
    </cfRule>
    <cfRule type="expression" dxfId="1142" priority="1325">
      <formula>$Z24="Informe 3"</formula>
    </cfRule>
    <cfRule type="expression" dxfId="1141" priority="1326">
      <formula>$Z24="Informe 2"</formula>
    </cfRule>
    <cfRule type="expression" dxfId="1140" priority="1327">
      <formula>$Z24="Informe 1"</formula>
    </cfRule>
    <cfRule type="expression" dxfId="1139" priority="1328">
      <formula>$Z24="Gráfico 10"</formula>
    </cfRule>
    <cfRule type="expression" dxfId="1138" priority="1329">
      <formula>$Z24="Gráfico 25"</formula>
    </cfRule>
    <cfRule type="expression" dxfId="1137" priority="1330">
      <formula>$Z24="Gráfico 24"</formula>
    </cfRule>
    <cfRule type="expression" dxfId="1136" priority="1331">
      <formula>$Z24="Gráfico 23"</formula>
    </cfRule>
    <cfRule type="expression" dxfId="1135" priority="1332">
      <formula>$Z24="Gráfico 22"</formula>
    </cfRule>
    <cfRule type="expression" dxfId="1134" priority="1333">
      <formula>$Z24="Gráfico 21"</formula>
    </cfRule>
    <cfRule type="expression" dxfId="1133" priority="1334">
      <formula>$Z24="Gráfico 20"</formula>
    </cfRule>
    <cfRule type="expression" dxfId="1132" priority="1335">
      <formula>$Z24="Gráfico 18"</formula>
    </cfRule>
    <cfRule type="expression" dxfId="1131" priority="1336">
      <formula>$Z24="Gráfico 19"</formula>
    </cfRule>
    <cfRule type="expression" dxfId="1130" priority="1337">
      <formula>$Z24="Gráfico 17"</formula>
    </cfRule>
    <cfRule type="expression" dxfId="1129" priority="1338">
      <formula>$Z24="Gráfico 16"</formula>
    </cfRule>
    <cfRule type="expression" dxfId="1128" priority="1339">
      <formula>$Z24="Gráfico 15"</formula>
    </cfRule>
    <cfRule type="expression" dxfId="1127" priority="1340">
      <formula>$Z24="Gráfico 14"</formula>
    </cfRule>
    <cfRule type="expression" dxfId="1126" priority="1341">
      <formula>$Z24="Gráfico 12"</formula>
    </cfRule>
    <cfRule type="expression" dxfId="1125" priority="1342">
      <formula>$Z24="Gráfico 13"</formula>
    </cfRule>
    <cfRule type="expression" dxfId="1124" priority="1343">
      <formula>$Z24="Gráfico 11"</formula>
    </cfRule>
    <cfRule type="expression" dxfId="1123" priority="1344">
      <formula>$Z24="Gráfico 9"</formula>
    </cfRule>
    <cfRule type="expression" dxfId="1122" priority="1345">
      <formula>$Z24="Gráfico 8"</formula>
    </cfRule>
    <cfRule type="expression" dxfId="1121" priority="1346">
      <formula>$Z24="Gráfico 7"</formula>
    </cfRule>
    <cfRule type="expression" dxfId="1120" priority="1347">
      <formula>$Z24="Gráfico 6"</formula>
    </cfRule>
    <cfRule type="expression" dxfId="1119" priority="1348">
      <formula>$Z24="Gráfico 4"</formula>
    </cfRule>
    <cfRule type="expression" dxfId="1118" priority="1349">
      <formula>$Z24="Gráfico 3"</formula>
    </cfRule>
    <cfRule type="expression" dxfId="1117" priority="1350">
      <formula>$Z24="Gráfico 2"</formula>
    </cfRule>
    <cfRule type="expression" dxfId="1116" priority="1351">
      <formula>$Z24="Gráfico 1"</formula>
    </cfRule>
    <cfRule type="expression" dxfId="1115" priority="1352">
      <formula>$Z24="Gráfico 5"</formula>
    </cfRule>
  </conditionalFormatting>
  <conditionalFormatting sqref="V21">
    <cfRule type="expression" dxfId="1114" priority="868">
      <formula>$Z21="Reporte 2"</formula>
    </cfRule>
    <cfRule type="expression" dxfId="1113" priority="869">
      <formula>$Z21="Reporte 1"</formula>
    </cfRule>
    <cfRule type="expression" dxfId="1112" priority="870">
      <formula>$Z21="Informe 10"</formula>
    </cfRule>
    <cfRule type="expression" dxfId="1111" priority="871">
      <formula>$Z21="Informe 9"</formula>
    </cfRule>
    <cfRule type="expression" dxfId="1110" priority="872">
      <formula>$Z21="Informe 8"</formula>
    </cfRule>
    <cfRule type="expression" dxfId="1109" priority="873">
      <formula>$Z21="Informe 7"</formula>
    </cfRule>
    <cfRule type="expression" dxfId="1108" priority="874">
      <formula>$Z21="Informe 6"</formula>
    </cfRule>
    <cfRule type="expression" dxfId="1107" priority="875">
      <formula>$Z21="Informe 5"</formula>
    </cfRule>
    <cfRule type="expression" dxfId="1106" priority="876">
      <formula>$Z21="Informe 4"</formula>
    </cfRule>
    <cfRule type="expression" dxfId="1105" priority="877">
      <formula>$Z21="Informe 3"</formula>
    </cfRule>
    <cfRule type="expression" dxfId="1104" priority="878">
      <formula>$Z21="Informe 2"</formula>
    </cfRule>
    <cfRule type="expression" dxfId="1103" priority="879">
      <formula>$Z21="Informe 1"</formula>
    </cfRule>
    <cfRule type="expression" dxfId="1102" priority="880">
      <formula>$Z21="Gráfico 10"</formula>
    </cfRule>
    <cfRule type="expression" dxfId="1101" priority="881">
      <formula>$Z21="Gráfico 25"</formula>
    </cfRule>
    <cfRule type="expression" dxfId="1100" priority="882">
      <formula>$Z21="Gráfico 24"</formula>
    </cfRule>
    <cfRule type="expression" dxfId="1099" priority="883">
      <formula>$Z21="Gráfico 23"</formula>
    </cfRule>
    <cfRule type="expression" dxfId="1098" priority="884">
      <formula>$Z21="Gráfico 22"</formula>
    </cfRule>
    <cfRule type="expression" dxfId="1097" priority="885">
      <formula>$Z21="Gráfico 21"</formula>
    </cfRule>
    <cfRule type="expression" dxfId="1096" priority="886">
      <formula>$Z21="Gráfico 20"</formula>
    </cfRule>
    <cfRule type="expression" dxfId="1095" priority="887">
      <formula>$Z21="Gráfico 18"</formula>
    </cfRule>
    <cfRule type="expression" dxfId="1094" priority="888">
      <formula>$Z21="Gráfico 19"</formula>
    </cfRule>
    <cfRule type="expression" dxfId="1093" priority="889">
      <formula>$Z21="Gráfico 17"</formula>
    </cfRule>
    <cfRule type="expression" dxfId="1092" priority="890">
      <formula>$Z21="Gráfico 16"</formula>
    </cfRule>
    <cfRule type="expression" dxfId="1091" priority="891">
      <formula>$Z21="Gráfico 15"</formula>
    </cfRule>
    <cfRule type="expression" dxfId="1090" priority="892">
      <formula>$Z21="Gráfico 14"</formula>
    </cfRule>
    <cfRule type="expression" dxfId="1089" priority="893">
      <formula>$Z21="Gráfico 12"</formula>
    </cfRule>
    <cfRule type="expression" dxfId="1088" priority="894">
      <formula>$Z21="Gráfico 13"</formula>
    </cfRule>
    <cfRule type="expression" dxfId="1087" priority="895">
      <formula>$Z21="Gráfico 11"</formula>
    </cfRule>
    <cfRule type="expression" dxfId="1086" priority="896">
      <formula>$Z21="Gráfico 9"</formula>
    </cfRule>
    <cfRule type="expression" dxfId="1085" priority="897">
      <formula>$Z21="Gráfico 8"</formula>
    </cfRule>
    <cfRule type="expression" dxfId="1084" priority="898">
      <formula>$Z21="Gráfico 7"</formula>
    </cfRule>
    <cfRule type="expression" dxfId="1083" priority="899">
      <formula>$Z21="Gráfico 6"</formula>
    </cfRule>
    <cfRule type="expression" dxfId="1082" priority="900">
      <formula>$Z21="Gráfico 4"</formula>
    </cfRule>
    <cfRule type="expression" dxfId="1081" priority="901">
      <formula>$Z21="Gráfico 3"</formula>
    </cfRule>
    <cfRule type="expression" dxfId="1080" priority="902">
      <formula>$Z21="Gráfico 2"</formula>
    </cfRule>
    <cfRule type="expression" dxfId="1079" priority="903">
      <formula>$Z21="Gráfico 1"</formula>
    </cfRule>
    <cfRule type="expression" dxfId="1078" priority="904">
      <formula>$Z21="Gráfico 5"</formula>
    </cfRule>
  </conditionalFormatting>
  <conditionalFormatting sqref="AL21 Y21 R21 W21 T21:U21 O21">
    <cfRule type="expression" dxfId="1077" priority="1055">
      <formula>$Z21="Reporte 2"</formula>
    </cfRule>
    <cfRule type="expression" dxfId="1076" priority="1056">
      <formula>$Z21="Reporte 1"</formula>
    </cfRule>
    <cfRule type="expression" dxfId="1075" priority="1057">
      <formula>$Z21="Informe 10"</formula>
    </cfRule>
    <cfRule type="expression" dxfId="1074" priority="1058">
      <formula>$Z21="Informe 9"</formula>
    </cfRule>
    <cfRule type="expression" dxfId="1073" priority="1059">
      <formula>$Z21="Informe 8"</formula>
    </cfRule>
    <cfRule type="expression" dxfId="1072" priority="1060">
      <formula>$Z21="Informe 7"</formula>
    </cfRule>
    <cfRule type="expression" dxfId="1071" priority="1061">
      <formula>$Z21="Informe 6"</formula>
    </cfRule>
    <cfRule type="expression" dxfId="1070" priority="1062">
      <formula>$Z21="Informe 5"</formula>
    </cfRule>
    <cfRule type="expression" dxfId="1069" priority="1063">
      <formula>$Z21="Informe 4"</formula>
    </cfRule>
    <cfRule type="expression" dxfId="1068" priority="1064">
      <formula>$Z21="Informe 3"</formula>
    </cfRule>
    <cfRule type="expression" dxfId="1067" priority="1065">
      <formula>$Z21="Informe 2"</formula>
    </cfRule>
    <cfRule type="expression" dxfId="1066" priority="1066">
      <formula>$Z21="Informe 1"</formula>
    </cfRule>
    <cfRule type="expression" dxfId="1065" priority="1067">
      <formula>$Z21="Gráfico 10"</formula>
    </cfRule>
    <cfRule type="expression" dxfId="1064" priority="1068">
      <formula>$Z21="Gráfico 25"</formula>
    </cfRule>
    <cfRule type="expression" dxfId="1063" priority="1069">
      <formula>$Z21="Gráfico 24"</formula>
    </cfRule>
    <cfRule type="expression" dxfId="1062" priority="1070">
      <formula>$Z21="Gráfico 23"</formula>
    </cfRule>
    <cfRule type="expression" dxfId="1061" priority="1071">
      <formula>$Z21="Gráfico 22"</formula>
    </cfRule>
    <cfRule type="expression" dxfId="1060" priority="1072">
      <formula>$Z21="Gráfico 21"</formula>
    </cfRule>
    <cfRule type="expression" dxfId="1059" priority="1073">
      <formula>$Z21="Gráfico 20"</formula>
    </cfRule>
    <cfRule type="expression" dxfId="1058" priority="1074">
      <formula>$Z21="Gráfico 18"</formula>
    </cfRule>
    <cfRule type="expression" dxfId="1057" priority="1075">
      <formula>$Z21="Gráfico 19"</formula>
    </cfRule>
    <cfRule type="expression" dxfId="1056" priority="1076">
      <formula>$Z21="Gráfico 17"</formula>
    </cfRule>
    <cfRule type="expression" dxfId="1055" priority="1077">
      <formula>$Z21="Gráfico 16"</formula>
    </cfRule>
    <cfRule type="expression" dxfId="1054" priority="1078">
      <formula>$Z21="Gráfico 15"</formula>
    </cfRule>
    <cfRule type="expression" dxfId="1053" priority="1079">
      <formula>$Z21="Gráfico 14"</formula>
    </cfRule>
    <cfRule type="expression" dxfId="1052" priority="1080">
      <formula>$Z21="Gráfico 12"</formula>
    </cfRule>
    <cfRule type="expression" dxfId="1051" priority="1081">
      <formula>$Z21="Gráfico 13"</formula>
    </cfRule>
    <cfRule type="expression" dxfId="1050" priority="1082">
      <formula>$Z21="Gráfico 11"</formula>
    </cfRule>
    <cfRule type="expression" dxfId="1049" priority="1083">
      <formula>$Z21="Gráfico 9"</formula>
    </cfRule>
    <cfRule type="expression" dxfId="1048" priority="1084">
      <formula>$Z21="Gráfico 8"</formula>
    </cfRule>
    <cfRule type="expression" dxfId="1047" priority="1085">
      <formula>$Z21="Gráfico 7"</formula>
    </cfRule>
    <cfRule type="expression" dxfId="1046" priority="1086">
      <formula>$Z21="Gráfico 6"</formula>
    </cfRule>
    <cfRule type="expression" dxfId="1045" priority="1087">
      <formula>$Z21="Gráfico 4"</formula>
    </cfRule>
    <cfRule type="expression" dxfId="1044" priority="1088">
      <formula>$Z21="Gráfico 3"</formula>
    </cfRule>
    <cfRule type="expression" dxfId="1043" priority="1089">
      <formula>$Z21="Gráfico 2"</formula>
    </cfRule>
    <cfRule type="expression" dxfId="1042" priority="1090">
      <formula>$Z21="Gráfico 1"</formula>
    </cfRule>
    <cfRule type="expression" dxfId="1041" priority="1091">
      <formula>$Z21="Gráfico 5"</formula>
    </cfRule>
  </conditionalFormatting>
  <conditionalFormatting sqref="S21">
    <cfRule type="expression" dxfId="1040" priority="1018">
      <formula>$Z21="Reporte 2"</formula>
    </cfRule>
    <cfRule type="expression" dxfId="1039" priority="1019">
      <formula>$Z21="Reporte 1"</formula>
    </cfRule>
    <cfRule type="expression" dxfId="1038" priority="1020">
      <formula>$Z21="Informe 10"</formula>
    </cfRule>
    <cfRule type="expression" dxfId="1037" priority="1021">
      <formula>$Z21="Informe 9"</formula>
    </cfRule>
    <cfRule type="expression" dxfId="1036" priority="1022">
      <formula>$Z21="Informe 8"</formula>
    </cfRule>
    <cfRule type="expression" dxfId="1035" priority="1023">
      <formula>$Z21="Informe 7"</formula>
    </cfRule>
    <cfRule type="expression" dxfId="1034" priority="1024">
      <formula>$Z21="Informe 6"</formula>
    </cfRule>
    <cfRule type="expression" dxfId="1033" priority="1025">
      <formula>$Z21="Informe 5"</formula>
    </cfRule>
    <cfRule type="expression" dxfId="1032" priority="1026">
      <formula>$Z21="Informe 4"</formula>
    </cfRule>
    <cfRule type="expression" dxfId="1031" priority="1027">
      <formula>$Z21="Informe 3"</formula>
    </cfRule>
    <cfRule type="expression" dxfId="1030" priority="1028">
      <formula>$Z21="Informe 2"</formula>
    </cfRule>
    <cfRule type="expression" dxfId="1029" priority="1029">
      <formula>$Z21="Informe 1"</formula>
    </cfRule>
    <cfRule type="expression" dxfId="1028" priority="1030">
      <formula>$Z21="Gráfico 10"</formula>
    </cfRule>
    <cfRule type="expression" dxfId="1027" priority="1031">
      <formula>$Z21="Gráfico 25"</formula>
    </cfRule>
    <cfRule type="expression" dxfId="1026" priority="1032">
      <formula>$Z21="Gráfico 24"</formula>
    </cfRule>
    <cfRule type="expression" dxfId="1025" priority="1033">
      <formula>$Z21="Gráfico 23"</formula>
    </cfRule>
    <cfRule type="expression" dxfId="1024" priority="1034">
      <formula>$Z21="Gráfico 22"</formula>
    </cfRule>
    <cfRule type="expression" dxfId="1023" priority="1035">
      <formula>$Z21="Gráfico 21"</formula>
    </cfRule>
    <cfRule type="expression" dxfId="1022" priority="1036">
      <formula>$Z21="Gráfico 20"</formula>
    </cfRule>
    <cfRule type="expression" dxfId="1021" priority="1037">
      <formula>$Z21="Gráfico 18"</formula>
    </cfRule>
    <cfRule type="expression" dxfId="1020" priority="1038">
      <formula>$Z21="Gráfico 19"</formula>
    </cfRule>
    <cfRule type="expression" dxfId="1019" priority="1039">
      <formula>$Z21="Gráfico 17"</formula>
    </cfRule>
    <cfRule type="expression" dxfId="1018" priority="1040">
      <formula>$Z21="Gráfico 16"</formula>
    </cfRule>
    <cfRule type="expression" dxfId="1017" priority="1041">
      <formula>$Z21="Gráfico 15"</formula>
    </cfRule>
    <cfRule type="expression" dxfId="1016" priority="1042">
      <formula>$Z21="Gráfico 14"</formula>
    </cfRule>
    <cfRule type="expression" dxfId="1015" priority="1043">
      <formula>$Z21="Gráfico 12"</formula>
    </cfRule>
    <cfRule type="expression" dxfId="1014" priority="1044">
      <formula>$Z21="Gráfico 13"</formula>
    </cfRule>
    <cfRule type="expression" dxfId="1013" priority="1045">
      <formula>$Z21="Gráfico 11"</formula>
    </cfRule>
    <cfRule type="expression" dxfId="1012" priority="1046">
      <formula>$Z21="Gráfico 9"</formula>
    </cfRule>
    <cfRule type="expression" dxfId="1011" priority="1047">
      <formula>$Z21="Gráfico 8"</formula>
    </cfRule>
    <cfRule type="expression" dxfId="1010" priority="1048">
      <formula>$Z21="Gráfico 7"</formula>
    </cfRule>
    <cfRule type="expression" dxfId="1009" priority="1049">
      <formula>$Z21="Gráfico 6"</formula>
    </cfRule>
    <cfRule type="expression" dxfId="1008" priority="1050">
      <formula>$Z21="Gráfico 4"</formula>
    </cfRule>
    <cfRule type="expression" dxfId="1007" priority="1051">
      <formula>$Z21="Gráfico 3"</formula>
    </cfRule>
    <cfRule type="expression" dxfId="1006" priority="1052">
      <formula>$Z21="Gráfico 2"</formula>
    </cfRule>
    <cfRule type="expression" dxfId="1005" priority="1053">
      <formula>$Z21="Gráfico 1"</formula>
    </cfRule>
    <cfRule type="expression" dxfId="1004" priority="1054">
      <formula>$Z21="Gráfico 5"</formula>
    </cfRule>
  </conditionalFormatting>
  <conditionalFormatting sqref="AL21">
    <cfRule type="expression" dxfId="1003" priority="981">
      <formula>$Z21="Reporte 2"</formula>
    </cfRule>
    <cfRule type="expression" dxfId="1002" priority="982">
      <formula>$Z21="Reporte 1"</formula>
    </cfRule>
    <cfRule type="expression" dxfId="1001" priority="983">
      <formula>$Z21="Informe 10"</formula>
    </cfRule>
    <cfRule type="expression" dxfId="1000" priority="984">
      <formula>$Z21="Informe 9"</formula>
    </cfRule>
    <cfRule type="expression" dxfId="999" priority="985">
      <formula>$Z21="Informe 8"</formula>
    </cfRule>
    <cfRule type="expression" dxfId="998" priority="986">
      <formula>$Z21="Informe 7"</formula>
    </cfRule>
    <cfRule type="expression" dxfId="997" priority="987">
      <formula>$Z21="Informe 6"</formula>
    </cfRule>
    <cfRule type="expression" dxfId="996" priority="988">
      <formula>$Z21="Informe 5"</formula>
    </cfRule>
    <cfRule type="expression" dxfId="995" priority="989">
      <formula>$Z21="Informe 4"</formula>
    </cfRule>
    <cfRule type="expression" dxfId="994" priority="990">
      <formula>$Z21="Informe 3"</formula>
    </cfRule>
    <cfRule type="expression" dxfId="993" priority="991">
      <formula>$Z21="Informe 2"</formula>
    </cfRule>
    <cfRule type="expression" dxfId="992" priority="992">
      <formula>$Z21="Informe 1"</formula>
    </cfRule>
    <cfRule type="expression" dxfId="991" priority="993">
      <formula>$Z21="Gráfico 10"</formula>
    </cfRule>
    <cfRule type="expression" dxfId="990" priority="994">
      <formula>$Z21="Gráfico 25"</formula>
    </cfRule>
    <cfRule type="expression" dxfId="989" priority="995">
      <formula>$Z21="Gráfico 24"</formula>
    </cfRule>
    <cfRule type="expression" dxfId="988" priority="996">
      <formula>$Z21="Gráfico 23"</formula>
    </cfRule>
    <cfRule type="expression" dxfId="987" priority="997">
      <formula>$Z21="Gráfico 22"</formula>
    </cfRule>
    <cfRule type="expression" dxfId="986" priority="998">
      <formula>$Z21="Gráfico 21"</formula>
    </cfRule>
    <cfRule type="expression" dxfId="985" priority="999">
      <formula>$Z21="Gráfico 20"</formula>
    </cfRule>
    <cfRule type="expression" dxfId="984" priority="1000">
      <formula>$Z21="Gráfico 18"</formula>
    </cfRule>
    <cfRule type="expression" dxfId="983" priority="1001">
      <formula>$Z21="Gráfico 19"</formula>
    </cfRule>
    <cfRule type="expression" dxfId="982" priority="1002">
      <formula>$Z21="Gráfico 17"</formula>
    </cfRule>
    <cfRule type="expression" dxfId="981" priority="1003">
      <formula>$Z21="Gráfico 16"</formula>
    </cfRule>
    <cfRule type="expression" dxfId="980" priority="1004">
      <formula>$Z21="Gráfico 15"</formula>
    </cfRule>
    <cfRule type="expression" dxfId="979" priority="1005">
      <formula>$Z21="Gráfico 14"</formula>
    </cfRule>
    <cfRule type="expression" dxfId="978" priority="1006">
      <formula>$Z21="Gráfico 12"</formula>
    </cfRule>
    <cfRule type="expression" dxfId="977" priority="1007">
      <formula>$Z21="Gráfico 13"</formula>
    </cfRule>
    <cfRule type="expression" dxfId="976" priority="1008">
      <formula>$Z21="Gráfico 11"</formula>
    </cfRule>
    <cfRule type="expression" dxfId="975" priority="1009">
      <formula>$Z21="Gráfico 9"</formula>
    </cfRule>
    <cfRule type="expression" dxfId="974" priority="1010">
      <formula>$Z21="Gráfico 8"</formula>
    </cfRule>
    <cfRule type="expression" dxfId="973" priority="1011">
      <formula>$Z21="Gráfico 7"</formula>
    </cfRule>
    <cfRule type="expression" dxfId="972" priority="1012">
      <formula>$Z21="Gráfico 6"</formula>
    </cfRule>
    <cfRule type="expression" dxfId="971" priority="1013">
      <formula>$Z21="Gráfico 4"</formula>
    </cfRule>
    <cfRule type="expression" dxfId="970" priority="1014">
      <formula>$Z21="Gráfico 3"</formula>
    </cfRule>
    <cfRule type="expression" dxfId="969" priority="1015">
      <formula>$Z21="Gráfico 2"</formula>
    </cfRule>
    <cfRule type="expression" dxfId="968" priority="1016">
      <formula>$Z21="Gráfico 1"</formula>
    </cfRule>
    <cfRule type="expression" dxfId="967" priority="1017">
      <formula>$Z21="Gráfico 5"</formula>
    </cfRule>
  </conditionalFormatting>
  <conditionalFormatting sqref="K21:K23">
    <cfRule type="expression" dxfId="966" priority="980">
      <formula>+LEFT(D21,2)="GR"</formula>
    </cfRule>
  </conditionalFormatting>
  <conditionalFormatting sqref="Z21">
    <cfRule type="expression" dxfId="965" priority="942">
      <formula>$Z21="Reporte 2"</formula>
    </cfRule>
    <cfRule type="expression" dxfId="964" priority="943">
      <formula>$Z21="Reporte 1"</formula>
    </cfRule>
    <cfRule type="expression" dxfId="963" priority="944">
      <formula>$Z21="Informe 10"</formula>
    </cfRule>
    <cfRule type="expression" dxfId="962" priority="945">
      <formula>$Z21="Informe 9"</formula>
    </cfRule>
    <cfRule type="expression" dxfId="961" priority="946">
      <formula>$Z21="Informe 8"</formula>
    </cfRule>
    <cfRule type="expression" dxfId="960" priority="947">
      <formula>$Z21="Informe 7"</formula>
    </cfRule>
    <cfRule type="expression" dxfId="959" priority="948">
      <formula>$Z21="Informe 6"</formula>
    </cfRule>
    <cfRule type="expression" dxfId="958" priority="949">
      <formula>$Z21="Informe 5"</formula>
    </cfRule>
    <cfRule type="expression" dxfId="957" priority="950">
      <formula>$Z21="Informe 4"</formula>
    </cfRule>
    <cfRule type="expression" dxfId="956" priority="951">
      <formula>$Z21="Informe 3"</formula>
    </cfRule>
    <cfRule type="expression" dxfId="955" priority="952">
      <formula>$Z21="Informe 2"</formula>
    </cfRule>
    <cfRule type="expression" dxfId="954" priority="953">
      <formula>$Z21="Informe 1"</formula>
    </cfRule>
    <cfRule type="expression" dxfId="953" priority="954">
      <formula>$Z21="Gráfico 10"</formula>
    </cfRule>
    <cfRule type="expression" dxfId="952" priority="955">
      <formula>$Z21="Gráfico 25"</formula>
    </cfRule>
    <cfRule type="expression" dxfId="951" priority="956">
      <formula>$Z21="Gráfico 24"</formula>
    </cfRule>
    <cfRule type="expression" dxfId="950" priority="957">
      <formula>$Z21="Gráfico 23"</formula>
    </cfRule>
    <cfRule type="expression" dxfId="949" priority="958">
      <formula>$Z21="Gráfico 22"</formula>
    </cfRule>
    <cfRule type="expression" dxfId="948" priority="959">
      <formula>$Z21="Gráfico 21"</formula>
    </cfRule>
    <cfRule type="expression" dxfId="947" priority="960">
      <formula>$Z21="Gráfico 20"</formula>
    </cfRule>
    <cfRule type="expression" dxfId="946" priority="961">
      <formula>$Z21="Gráfico 18"</formula>
    </cfRule>
    <cfRule type="expression" dxfId="945" priority="962">
      <formula>$Z21="Gráfico 19"</formula>
    </cfRule>
    <cfRule type="expression" dxfId="944" priority="963">
      <formula>$Z21="Gráfico 17"</formula>
    </cfRule>
    <cfRule type="expression" dxfId="943" priority="964">
      <formula>$Z21="Gráfico 16"</formula>
    </cfRule>
    <cfRule type="expression" dxfId="942" priority="965">
      <formula>$Z21="Gráfico 15"</formula>
    </cfRule>
    <cfRule type="expression" dxfId="941" priority="966">
      <formula>$Z21="Gráfico 14"</formula>
    </cfRule>
    <cfRule type="expression" dxfId="940" priority="967">
      <formula>$Z21="Gráfico 12"</formula>
    </cfRule>
    <cfRule type="expression" dxfId="939" priority="968">
      <formula>$Z21="Gráfico 13"</formula>
    </cfRule>
    <cfRule type="expression" dxfId="938" priority="969">
      <formula>$Z21="Gráfico 11"</formula>
    </cfRule>
    <cfRule type="expression" dxfId="937" priority="970">
      <formula>$Z21="Gráfico 9"</formula>
    </cfRule>
    <cfRule type="expression" dxfId="936" priority="971">
      <formula>$Z21="Gráfico 8"</formula>
    </cfRule>
    <cfRule type="expression" dxfId="935" priority="972">
      <formula>$Z21="Gráfico 7"</formula>
    </cfRule>
    <cfRule type="expression" dxfId="934" priority="973">
      <formula>$Z21="Gráfico 6"</formula>
    </cfRule>
    <cfRule type="expression" dxfId="933" priority="974">
      <formula>$Z21="Gráfico 4"</formula>
    </cfRule>
    <cfRule type="expression" dxfId="932" priority="975">
      <formula>$Z21="Gráfico 3"</formula>
    </cfRule>
    <cfRule type="expression" dxfId="931" priority="976">
      <formula>$Z21="Gráfico 2"</formula>
    </cfRule>
    <cfRule type="expression" dxfId="930" priority="977">
      <formula>$Z21="Gráfico 1"</formula>
    </cfRule>
    <cfRule type="expression" dxfId="929" priority="978">
      <formula>$Z21="Gráfico 5"</formula>
    </cfRule>
  </conditionalFormatting>
  <conditionalFormatting sqref="P21">
    <cfRule type="expression" dxfId="928" priority="905">
      <formula>$Z21="Reporte 2"</formula>
    </cfRule>
    <cfRule type="expression" dxfId="927" priority="906">
      <formula>$Z21="Reporte 1"</formula>
    </cfRule>
    <cfRule type="expression" dxfId="926" priority="907">
      <formula>$Z21="Informe 10"</formula>
    </cfRule>
    <cfRule type="expression" dxfId="925" priority="908">
      <formula>$Z21="Informe 9"</formula>
    </cfRule>
    <cfRule type="expression" dxfId="924" priority="909">
      <formula>$Z21="Informe 8"</formula>
    </cfRule>
    <cfRule type="expression" dxfId="923" priority="910">
      <formula>$Z21="Informe 7"</formula>
    </cfRule>
    <cfRule type="expression" dxfId="922" priority="911">
      <formula>$Z21="Informe 6"</formula>
    </cfRule>
    <cfRule type="expression" dxfId="921" priority="912">
      <formula>$Z21="Informe 5"</formula>
    </cfRule>
    <cfRule type="expression" dxfId="920" priority="913">
      <formula>$Z21="Informe 4"</formula>
    </cfRule>
    <cfRule type="expression" dxfId="919" priority="914">
      <formula>$Z21="Informe 3"</formula>
    </cfRule>
    <cfRule type="expression" dxfId="918" priority="915">
      <formula>$Z21="Informe 2"</formula>
    </cfRule>
    <cfRule type="expression" dxfId="917" priority="916">
      <formula>$Z21="Informe 1"</formula>
    </cfRule>
    <cfRule type="expression" dxfId="916" priority="917">
      <formula>$Z21="Gráfico 10"</formula>
    </cfRule>
    <cfRule type="expression" dxfId="915" priority="918">
      <formula>$Z21="Gráfico 25"</formula>
    </cfRule>
    <cfRule type="expression" dxfId="914" priority="919">
      <formula>$Z21="Gráfico 24"</formula>
    </cfRule>
    <cfRule type="expression" dxfId="913" priority="920">
      <formula>$Z21="Gráfico 23"</formula>
    </cfRule>
    <cfRule type="expression" dxfId="912" priority="921">
      <formula>$Z21="Gráfico 22"</formula>
    </cfRule>
    <cfRule type="expression" dxfId="911" priority="922">
      <formula>$Z21="Gráfico 21"</formula>
    </cfRule>
    <cfRule type="expression" dxfId="910" priority="923">
      <formula>$Z21="Gráfico 20"</formula>
    </cfRule>
    <cfRule type="expression" dxfId="909" priority="924">
      <formula>$Z21="Gráfico 18"</formula>
    </cfRule>
    <cfRule type="expression" dxfId="908" priority="925">
      <formula>$Z21="Gráfico 19"</formula>
    </cfRule>
    <cfRule type="expression" dxfId="907" priority="926">
      <formula>$Z21="Gráfico 17"</formula>
    </cfRule>
    <cfRule type="expression" dxfId="906" priority="927">
      <formula>$Z21="Gráfico 16"</formula>
    </cfRule>
    <cfRule type="expression" dxfId="905" priority="928">
      <formula>$Z21="Gráfico 15"</formula>
    </cfRule>
    <cfRule type="expression" dxfId="904" priority="929">
      <formula>$Z21="Gráfico 14"</formula>
    </cfRule>
    <cfRule type="expression" dxfId="903" priority="930">
      <formula>$Z21="Gráfico 12"</formula>
    </cfRule>
    <cfRule type="expression" dxfId="902" priority="931">
      <formula>$Z21="Gráfico 13"</formula>
    </cfRule>
    <cfRule type="expression" dxfId="901" priority="932">
      <formula>$Z21="Gráfico 11"</formula>
    </cfRule>
    <cfRule type="expression" dxfId="900" priority="933">
      <formula>$Z21="Gráfico 9"</formula>
    </cfRule>
    <cfRule type="expression" dxfId="899" priority="934">
      <formula>$Z21="Gráfico 8"</formula>
    </cfRule>
    <cfRule type="expression" dxfId="898" priority="935">
      <formula>$Z21="Gráfico 7"</formula>
    </cfRule>
    <cfRule type="expression" dxfId="897" priority="936">
      <formula>$Z21="Gráfico 6"</formula>
    </cfRule>
    <cfRule type="expression" dxfId="896" priority="937">
      <formula>$Z21="Gráfico 4"</formula>
    </cfRule>
    <cfRule type="expression" dxfId="895" priority="938">
      <formula>$Z21="Gráfico 3"</formula>
    </cfRule>
    <cfRule type="expression" dxfId="894" priority="939">
      <formula>$Z21="Gráfico 2"</formula>
    </cfRule>
    <cfRule type="expression" dxfId="893" priority="940">
      <formula>$Z21="Gráfico 1"</formula>
    </cfRule>
    <cfRule type="expression" dxfId="892" priority="941">
      <formula>$Z21="Gráfico 5"</formula>
    </cfRule>
  </conditionalFormatting>
  <conditionalFormatting sqref="AL22 Y22 R22 W22 T22:U22 O22">
    <cfRule type="expression" dxfId="891" priority="831">
      <formula>$Z22="Reporte 2"</formula>
    </cfRule>
    <cfRule type="expression" dxfId="890" priority="832">
      <formula>$Z22="Reporte 1"</formula>
    </cfRule>
    <cfRule type="expression" dxfId="889" priority="833">
      <formula>$Z22="Informe 10"</formula>
    </cfRule>
    <cfRule type="expression" dxfId="888" priority="834">
      <formula>$Z22="Informe 9"</formula>
    </cfRule>
    <cfRule type="expression" dxfId="887" priority="835">
      <formula>$Z22="Informe 8"</formula>
    </cfRule>
    <cfRule type="expression" dxfId="886" priority="836">
      <formula>$Z22="Informe 7"</formula>
    </cfRule>
    <cfRule type="expression" dxfId="885" priority="837">
      <formula>$Z22="Informe 6"</formula>
    </cfRule>
    <cfRule type="expression" dxfId="884" priority="838">
      <formula>$Z22="Informe 5"</formula>
    </cfRule>
    <cfRule type="expression" dxfId="883" priority="839">
      <formula>$Z22="Informe 4"</formula>
    </cfRule>
    <cfRule type="expression" dxfId="882" priority="840">
      <formula>$Z22="Informe 3"</formula>
    </cfRule>
    <cfRule type="expression" dxfId="881" priority="841">
      <formula>$Z22="Informe 2"</formula>
    </cfRule>
    <cfRule type="expression" dxfId="880" priority="842">
      <formula>$Z22="Informe 1"</formula>
    </cfRule>
    <cfRule type="expression" dxfId="879" priority="843">
      <formula>$Z22="Gráfico 10"</formula>
    </cfRule>
    <cfRule type="expression" dxfId="878" priority="844">
      <formula>$Z22="Gráfico 25"</formula>
    </cfRule>
    <cfRule type="expression" dxfId="877" priority="845">
      <formula>$Z22="Gráfico 24"</formula>
    </cfRule>
    <cfRule type="expression" dxfId="876" priority="846">
      <formula>$Z22="Gráfico 23"</formula>
    </cfRule>
    <cfRule type="expression" dxfId="875" priority="847">
      <formula>$Z22="Gráfico 22"</formula>
    </cfRule>
    <cfRule type="expression" dxfId="874" priority="848">
      <formula>$Z22="Gráfico 21"</formula>
    </cfRule>
    <cfRule type="expression" dxfId="873" priority="849">
      <formula>$Z22="Gráfico 20"</formula>
    </cfRule>
    <cfRule type="expression" dxfId="872" priority="850">
      <formula>$Z22="Gráfico 18"</formula>
    </cfRule>
    <cfRule type="expression" dxfId="871" priority="851">
      <formula>$Z22="Gráfico 19"</formula>
    </cfRule>
    <cfRule type="expression" dxfId="870" priority="852">
      <formula>$Z22="Gráfico 17"</formula>
    </cfRule>
    <cfRule type="expression" dxfId="869" priority="853">
      <formula>$Z22="Gráfico 16"</formula>
    </cfRule>
    <cfRule type="expression" dxfId="868" priority="854">
      <formula>$Z22="Gráfico 15"</formula>
    </cfRule>
    <cfRule type="expression" dxfId="867" priority="855">
      <formula>$Z22="Gráfico 14"</formula>
    </cfRule>
    <cfRule type="expression" dxfId="866" priority="856">
      <formula>$Z22="Gráfico 12"</formula>
    </cfRule>
    <cfRule type="expression" dxfId="865" priority="857">
      <formula>$Z22="Gráfico 13"</formula>
    </cfRule>
    <cfRule type="expression" dxfId="864" priority="858">
      <formula>$Z22="Gráfico 11"</formula>
    </cfRule>
    <cfRule type="expression" dxfId="863" priority="859">
      <formula>$Z22="Gráfico 9"</formula>
    </cfRule>
    <cfRule type="expression" dxfId="862" priority="860">
      <formula>$Z22="Gráfico 8"</formula>
    </cfRule>
    <cfRule type="expression" dxfId="861" priority="861">
      <formula>$Z22="Gráfico 7"</formula>
    </cfRule>
    <cfRule type="expression" dxfId="860" priority="862">
      <formula>$Z22="Gráfico 6"</formula>
    </cfRule>
    <cfRule type="expression" dxfId="859" priority="863">
      <formula>$Z22="Gráfico 4"</formula>
    </cfRule>
    <cfRule type="expression" dxfId="858" priority="864">
      <formula>$Z22="Gráfico 3"</formula>
    </cfRule>
    <cfRule type="expression" dxfId="857" priority="865">
      <formula>$Z22="Gráfico 2"</formula>
    </cfRule>
    <cfRule type="expression" dxfId="856" priority="866">
      <formula>$Z22="Gráfico 1"</formula>
    </cfRule>
    <cfRule type="expression" dxfId="855" priority="867">
      <formula>$Z22="Gráfico 5"</formula>
    </cfRule>
  </conditionalFormatting>
  <conditionalFormatting sqref="S22">
    <cfRule type="expression" dxfId="854" priority="794">
      <formula>$Z22="Reporte 2"</formula>
    </cfRule>
    <cfRule type="expression" dxfId="853" priority="795">
      <formula>$Z22="Reporte 1"</formula>
    </cfRule>
    <cfRule type="expression" dxfId="852" priority="796">
      <formula>$Z22="Informe 10"</formula>
    </cfRule>
    <cfRule type="expression" dxfId="851" priority="797">
      <formula>$Z22="Informe 9"</formula>
    </cfRule>
    <cfRule type="expression" dxfId="850" priority="798">
      <formula>$Z22="Informe 8"</formula>
    </cfRule>
    <cfRule type="expression" dxfId="849" priority="799">
      <formula>$Z22="Informe 7"</formula>
    </cfRule>
    <cfRule type="expression" dxfId="848" priority="800">
      <formula>$Z22="Informe 6"</formula>
    </cfRule>
    <cfRule type="expression" dxfId="847" priority="801">
      <formula>$Z22="Informe 5"</formula>
    </cfRule>
    <cfRule type="expression" dxfId="846" priority="802">
      <formula>$Z22="Informe 4"</formula>
    </cfRule>
    <cfRule type="expression" dxfId="845" priority="803">
      <formula>$Z22="Informe 3"</formula>
    </cfRule>
    <cfRule type="expression" dxfId="844" priority="804">
      <formula>$Z22="Informe 2"</formula>
    </cfRule>
    <cfRule type="expression" dxfId="843" priority="805">
      <formula>$Z22="Informe 1"</formula>
    </cfRule>
    <cfRule type="expression" dxfId="842" priority="806">
      <formula>$Z22="Gráfico 10"</formula>
    </cfRule>
    <cfRule type="expression" dxfId="841" priority="807">
      <formula>$Z22="Gráfico 25"</formula>
    </cfRule>
    <cfRule type="expression" dxfId="840" priority="808">
      <formula>$Z22="Gráfico 24"</formula>
    </cfRule>
    <cfRule type="expression" dxfId="839" priority="809">
      <formula>$Z22="Gráfico 23"</formula>
    </cfRule>
    <cfRule type="expression" dxfId="838" priority="810">
      <formula>$Z22="Gráfico 22"</formula>
    </cfRule>
    <cfRule type="expression" dxfId="837" priority="811">
      <formula>$Z22="Gráfico 21"</formula>
    </cfRule>
    <cfRule type="expression" dxfId="836" priority="812">
      <formula>$Z22="Gráfico 20"</formula>
    </cfRule>
    <cfRule type="expression" dxfId="835" priority="813">
      <formula>$Z22="Gráfico 18"</formula>
    </cfRule>
    <cfRule type="expression" dxfId="834" priority="814">
      <formula>$Z22="Gráfico 19"</formula>
    </cfRule>
    <cfRule type="expression" dxfId="833" priority="815">
      <formula>$Z22="Gráfico 17"</formula>
    </cfRule>
    <cfRule type="expression" dxfId="832" priority="816">
      <formula>$Z22="Gráfico 16"</formula>
    </cfRule>
    <cfRule type="expression" dxfId="831" priority="817">
      <formula>$Z22="Gráfico 15"</formula>
    </cfRule>
    <cfRule type="expression" dxfId="830" priority="818">
      <formula>$Z22="Gráfico 14"</formula>
    </cfRule>
    <cfRule type="expression" dxfId="829" priority="819">
      <formula>$Z22="Gráfico 12"</formula>
    </cfRule>
    <cfRule type="expression" dxfId="828" priority="820">
      <formula>$Z22="Gráfico 13"</formula>
    </cfRule>
    <cfRule type="expression" dxfId="827" priority="821">
      <formula>$Z22="Gráfico 11"</formula>
    </cfRule>
    <cfRule type="expression" dxfId="826" priority="822">
      <formula>$Z22="Gráfico 9"</formula>
    </cfRule>
    <cfRule type="expression" dxfId="825" priority="823">
      <formula>$Z22="Gráfico 8"</formula>
    </cfRule>
    <cfRule type="expression" dxfId="824" priority="824">
      <formula>$Z22="Gráfico 7"</formula>
    </cfRule>
    <cfRule type="expression" dxfId="823" priority="825">
      <formula>$Z22="Gráfico 6"</formula>
    </cfRule>
    <cfRule type="expression" dxfId="822" priority="826">
      <formula>$Z22="Gráfico 4"</formula>
    </cfRule>
    <cfRule type="expression" dxfId="821" priority="827">
      <formula>$Z22="Gráfico 3"</formula>
    </cfRule>
    <cfRule type="expression" dxfId="820" priority="828">
      <formula>$Z22="Gráfico 2"</formula>
    </cfRule>
    <cfRule type="expression" dxfId="819" priority="829">
      <formula>$Z22="Gráfico 1"</formula>
    </cfRule>
    <cfRule type="expression" dxfId="818" priority="830">
      <formula>$Z22="Gráfico 5"</formula>
    </cfRule>
  </conditionalFormatting>
  <conditionalFormatting sqref="AL22">
    <cfRule type="expression" dxfId="817" priority="757">
      <formula>$Z22="Reporte 2"</formula>
    </cfRule>
    <cfRule type="expression" dxfId="816" priority="758">
      <formula>$Z22="Reporte 1"</formula>
    </cfRule>
    <cfRule type="expression" dxfId="815" priority="759">
      <formula>$Z22="Informe 10"</formula>
    </cfRule>
    <cfRule type="expression" dxfId="814" priority="760">
      <formula>$Z22="Informe 9"</formula>
    </cfRule>
    <cfRule type="expression" dxfId="813" priority="761">
      <formula>$Z22="Informe 8"</formula>
    </cfRule>
    <cfRule type="expression" dxfId="812" priority="762">
      <formula>$Z22="Informe 7"</formula>
    </cfRule>
    <cfRule type="expression" dxfId="811" priority="763">
      <formula>$Z22="Informe 6"</formula>
    </cfRule>
    <cfRule type="expression" dxfId="810" priority="764">
      <formula>$Z22="Informe 5"</formula>
    </cfRule>
    <cfRule type="expression" dxfId="809" priority="765">
      <formula>$Z22="Informe 4"</formula>
    </cfRule>
    <cfRule type="expression" dxfId="808" priority="766">
      <formula>$Z22="Informe 3"</formula>
    </cfRule>
    <cfRule type="expression" dxfId="807" priority="767">
      <formula>$Z22="Informe 2"</formula>
    </cfRule>
    <cfRule type="expression" dxfId="806" priority="768">
      <formula>$Z22="Informe 1"</formula>
    </cfRule>
    <cfRule type="expression" dxfId="805" priority="769">
      <formula>$Z22="Gráfico 10"</formula>
    </cfRule>
    <cfRule type="expression" dxfId="804" priority="770">
      <formula>$Z22="Gráfico 25"</formula>
    </cfRule>
    <cfRule type="expression" dxfId="803" priority="771">
      <formula>$Z22="Gráfico 24"</formula>
    </cfRule>
    <cfRule type="expression" dxfId="802" priority="772">
      <formula>$Z22="Gráfico 23"</formula>
    </cfRule>
    <cfRule type="expression" dxfId="801" priority="773">
      <formula>$Z22="Gráfico 22"</formula>
    </cfRule>
    <cfRule type="expression" dxfId="800" priority="774">
      <formula>$Z22="Gráfico 21"</formula>
    </cfRule>
    <cfRule type="expression" dxfId="799" priority="775">
      <formula>$Z22="Gráfico 20"</formula>
    </cfRule>
    <cfRule type="expression" dxfId="798" priority="776">
      <formula>$Z22="Gráfico 18"</formula>
    </cfRule>
    <cfRule type="expression" dxfId="797" priority="777">
      <formula>$Z22="Gráfico 19"</formula>
    </cfRule>
    <cfRule type="expression" dxfId="796" priority="778">
      <formula>$Z22="Gráfico 17"</formula>
    </cfRule>
    <cfRule type="expression" dxfId="795" priority="779">
      <formula>$Z22="Gráfico 16"</formula>
    </cfRule>
    <cfRule type="expression" dxfId="794" priority="780">
      <formula>$Z22="Gráfico 15"</formula>
    </cfRule>
    <cfRule type="expression" dxfId="793" priority="781">
      <formula>$Z22="Gráfico 14"</formula>
    </cfRule>
    <cfRule type="expression" dxfId="792" priority="782">
      <formula>$Z22="Gráfico 12"</formula>
    </cfRule>
    <cfRule type="expression" dxfId="791" priority="783">
      <formula>$Z22="Gráfico 13"</formula>
    </cfRule>
    <cfRule type="expression" dxfId="790" priority="784">
      <formula>$Z22="Gráfico 11"</formula>
    </cfRule>
    <cfRule type="expression" dxfId="789" priority="785">
      <formula>$Z22="Gráfico 9"</formula>
    </cfRule>
    <cfRule type="expression" dxfId="788" priority="786">
      <formula>$Z22="Gráfico 8"</formula>
    </cfRule>
    <cfRule type="expression" dxfId="787" priority="787">
      <formula>$Z22="Gráfico 7"</formula>
    </cfRule>
    <cfRule type="expression" dxfId="786" priority="788">
      <formula>$Z22="Gráfico 6"</formula>
    </cfRule>
    <cfRule type="expression" dxfId="785" priority="789">
      <formula>$Z22="Gráfico 4"</formula>
    </cfRule>
    <cfRule type="expression" dxfId="784" priority="790">
      <formula>$Z22="Gráfico 3"</formula>
    </cfRule>
    <cfRule type="expression" dxfId="783" priority="791">
      <formula>$Z22="Gráfico 2"</formula>
    </cfRule>
    <cfRule type="expression" dxfId="782" priority="792">
      <formula>$Z22="Gráfico 1"</formula>
    </cfRule>
    <cfRule type="expression" dxfId="781" priority="793">
      <formula>$Z22="Gráfico 5"</formula>
    </cfRule>
  </conditionalFormatting>
  <conditionalFormatting sqref="Z22:Z23">
    <cfRule type="expression" dxfId="780" priority="718">
      <formula>$Z22="Reporte 2"</formula>
    </cfRule>
    <cfRule type="expression" dxfId="779" priority="719">
      <formula>$Z22="Reporte 1"</formula>
    </cfRule>
    <cfRule type="expression" dxfId="778" priority="720">
      <formula>$Z22="Informe 10"</formula>
    </cfRule>
    <cfRule type="expression" dxfId="777" priority="721">
      <formula>$Z22="Informe 9"</formula>
    </cfRule>
    <cfRule type="expression" dxfId="776" priority="722">
      <formula>$Z22="Informe 8"</formula>
    </cfRule>
    <cfRule type="expression" dxfId="775" priority="723">
      <formula>$Z22="Informe 7"</formula>
    </cfRule>
    <cfRule type="expression" dxfId="774" priority="724">
      <formula>$Z22="Informe 6"</formula>
    </cfRule>
    <cfRule type="expression" dxfId="773" priority="725">
      <formula>$Z22="Informe 5"</formula>
    </cfRule>
    <cfRule type="expression" dxfId="772" priority="726">
      <formula>$Z22="Informe 4"</formula>
    </cfRule>
    <cfRule type="expression" dxfId="771" priority="727">
      <formula>$Z22="Informe 3"</formula>
    </cfRule>
    <cfRule type="expression" dxfId="770" priority="728">
      <formula>$Z22="Informe 2"</formula>
    </cfRule>
    <cfRule type="expression" dxfId="769" priority="729">
      <formula>$Z22="Informe 1"</formula>
    </cfRule>
    <cfRule type="expression" dxfId="768" priority="730">
      <formula>$Z22="Gráfico 10"</formula>
    </cfRule>
    <cfRule type="expression" dxfId="767" priority="731">
      <formula>$Z22="Gráfico 25"</formula>
    </cfRule>
    <cfRule type="expression" dxfId="766" priority="732">
      <formula>$Z22="Gráfico 24"</formula>
    </cfRule>
    <cfRule type="expression" dxfId="765" priority="733">
      <formula>$Z22="Gráfico 23"</formula>
    </cfRule>
    <cfRule type="expression" dxfId="764" priority="734">
      <formula>$Z22="Gráfico 22"</formula>
    </cfRule>
    <cfRule type="expression" dxfId="763" priority="735">
      <formula>$Z22="Gráfico 21"</formula>
    </cfRule>
    <cfRule type="expression" dxfId="762" priority="736">
      <formula>$Z22="Gráfico 20"</formula>
    </cfRule>
    <cfRule type="expression" dxfId="761" priority="737">
      <formula>$Z22="Gráfico 18"</formula>
    </cfRule>
    <cfRule type="expression" dxfId="760" priority="738">
      <formula>$Z22="Gráfico 19"</formula>
    </cfRule>
    <cfRule type="expression" dxfId="759" priority="739">
      <formula>$Z22="Gráfico 17"</formula>
    </cfRule>
    <cfRule type="expression" dxfId="758" priority="740">
      <formula>$Z22="Gráfico 16"</formula>
    </cfRule>
    <cfRule type="expression" dxfId="757" priority="741">
      <formula>$Z22="Gráfico 15"</formula>
    </cfRule>
    <cfRule type="expression" dxfId="756" priority="742">
      <formula>$Z22="Gráfico 14"</formula>
    </cfRule>
    <cfRule type="expression" dxfId="755" priority="743">
      <formula>$Z22="Gráfico 12"</formula>
    </cfRule>
    <cfRule type="expression" dxfId="754" priority="744">
      <formula>$Z22="Gráfico 13"</formula>
    </cfRule>
    <cfRule type="expression" dxfId="753" priority="745">
      <formula>$Z22="Gráfico 11"</formula>
    </cfRule>
    <cfRule type="expression" dxfId="752" priority="746">
      <formula>$Z22="Gráfico 9"</formula>
    </cfRule>
    <cfRule type="expression" dxfId="751" priority="747">
      <formula>$Z22="Gráfico 8"</formula>
    </cfRule>
    <cfRule type="expression" dxfId="750" priority="748">
      <formula>$Z22="Gráfico 7"</formula>
    </cfRule>
    <cfRule type="expression" dxfId="749" priority="749">
      <formula>$Z22="Gráfico 6"</formula>
    </cfRule>
    <cfRule type="expression" dxfId="748" priority="750">
      <formula>$Z22="Gráfico 4"</formula>
    </cfRule>
    <cfRule type="expression" dxfId="747" priority="751">
      <formula>$Z22="Gráfico 3"</formula>
    </cfRule>
    <cfRule type="expression" dxfId="746" priority="752">
      <formula>$Z22="Gráfico 2"</formula>
    </cfRule>
    <cfRule type="expression" dxfId="745" priority="753">
      <formula>$Z22="Gráfico 1"</formula>
    </cfRule>
    <cfRule type="expression" dxfId="744" priority="754">
      <formula>$Z22="Gráfico 5"</formula>
    </cfRule>
  </conditionalFormatting>
  <conditionalFormatting sqref="P22">
    <cfRule type="expression" dxfId="743" priority="681">
      <formula>$Z22="Reporte 2"</formula>
    </cfRule>
    <cfRule type="expression" dxfId="742" priority="682">
      <formula>$Z22="Reporte 1"</formula>
    </cfRule>
    <cfRule type="expression" dxfId="741" priority="683">
      <formula>$Z22="Informe 10"</formula>
    </cfRule>
    <cfRule type="expression" dxfId="740" priority="684">
      <formula>$Z22="Informe 9"</formula>
    </cfRule>
    <cfRule type="expression" dxfId="739" priority="685">
      <formula>$Z22="Informe 8"</formula>
    </cfRule>
    <cfRule type="expression" dxfId="738" priority="686">
      <formula>$Z22="Informe 7"</formula>
    </cfRule>
    <cfRule type="expression" dxfId="737" priority="687">
      <formula>$Z22="Informe 6"</formula>
    </cfRule>
    <cfRule type="expression" dxfId="736" priority="688">
      <formula>$Z22="Informe 5"</formula>
    </cfRule>
    <cfRule type="expression" dxfId="735" priority="689">
      <formula>$Z22="Informe 4"</formula>
    </cfRule>
    <cfRule type="expression" dxfId="734" priority="690">
      <formula>$Z22="Informe 3"</formula>
    </cfRule>
    <cfRule type="expression" dxfId="733" priority="691">
      <formula>$Z22="Informe 2"</formula>
    </cfRule>
    <cfRule type="expression" dxfId="732" priority="692">
      <formula>$Z22="Informe 1"</formula>
    </cfRule>
    <cfRule type="expression" dxfId="731" priority="693">
      <formula>$Z22="Gráfico 10"</formula>
    </cfRule>
    <cfRule type="expression" dxfId="730" priority="694">
      <formula>$Z22="Gráfico 25"</formula>
    </cfRule>
    <cfRule type="expression" dxfId="729" priority="695">
      <formula>$Z22="Gráfico 24"</formula>
    </cfRule>
    <cfRule type="expression" dxfId="728" priority="696">
      <formula>$Z22="Gráfico 23"</formula>
    </cfRule>
    <cfRule type="expression" dxfId="727" priority="697">
      <formula>$Z22="Gráfico 22"</formula>
    </cfRule>
    <cfRule type="expression" dxfId="726" priority="698">
      <formula>$Z22="Gráfico 21"</formula>
    </cfRule>
    <cfRule type="expression" dxfId="725" priority="699">
      <formula>$Z22="Gráfico 20"</formula>
    </cfRule>
    <cfRule type="expression" dxfId="724" priority="700">
      <formula>$Z22="Gráfico 18"</formula>
    </cfRule>
    <cfRule type="expression" dxfId="723" priority="701">
      <formula>$Z22="Gráfico 19"</formula>
    </cfRule>
    <cfRule type="expression" dxfId="722" priority="702">
      <formula>$Z22="Gráfico 17"</formula>
    </cfRule>
    <cfRule type="expression" dxfId="721" priority="703">
      <formula>$Z22="Gráfico 16"</formula>
    </cfRule>
    <cfRule type="expression" dxfId="720" priority="704">
      <formula>$Z22="Gráfico 15"</formula>
    </cfRule>
    <cfRule type="expression" dxfId="719" priority="705">
      <formula>$Z22="Gráfico 14"</formula>
    </cfRule>
    <cfRule type="expression" dxfId="718" priority="706">
      <formula>$Z22="Gráfico 12"</formula>
    </cfRule>
    <cfRule type="expression" dxfId="717" priority="707">
      <formula>$Z22="Gráfico 13"</formula>
    </cfRule>
    <cfRule type="expression" dxfId="716" priority="708">
      <formula>$Z22="Gráfico 11"</formula>
    </cfRule>
    <cfRule type="expression" dxfId="715" priority="709">
      <formula>$Z22="Gráfico 9"</formula>
    </cfRule>
    <cfRule type="expression" dxfId="714" priority="710">
      <formula>$Z22="Gráfico 8"</formula>
    </cfRule>
    <cfRule type="expression" dxfId="713" priority="711">
      <formula>$Z22="Gráfico 7"</formula>
    </cfRule>
    <cfRule type="expression" dxfId="712" priority="712">
      <formula>$Z22="Gráfico 6"</formula>
    </cfRule>
    <cfRule type="expression" dxfId="711" priority="713">
      <formula>$Z22="Gráfico 4"</formula>
    </cfRule>
    <cfRule type="expression" dxfId="710" priority="714">
      <formula>$Z22="Gráfico 3"</formula>
    </cfRule>
    <cfRule type="expression" dxfId="709" priority="715">
      <formula>$Z22="Gráfico 2"</formula>
    </cfRule>
    <cfRule type="expression" dxfId="708" priority="716">
      <formula>$Z22="Gráfico 1"</formula>
    </cfRule>
    <cfRule type="expression" dxfId="707" priority="717">
      <formula>$Z22="Gráfico 5"</formula>
    </cfRule>
  </conditionalFormatting>
  <conditionalFormatting sqref="V22">
    <cfRule type="expression" dxfId="706" priority="644">
      <formula>$Z22="Reporte 2"</formula>
    </cfRule>
    <cfRule type="expression" dxfId="705" priority="645">
      <formula>$Z22="Reporte 1"</formula>
    </cfRule>
    <cfRule type="expression" dxfId="704" priority="646">
      <formula>$Z22="Informe 10"</formula>
    </cfRule>
    <cfRule type="expression" dxfId="703" priority="647">
      <formula>$Z22="Informe 9"</formula>
    </cfRule>
    <cfRule type="expression" dxfId="702" priority="648">
      <formula>$Z22="Informe 8"</formula>
    </cfRule>
    <cfRule type="expression" dxfId="701" priority="649">
      <formula>$Z22="Informe 7"</formula>
    </cfRule>
    <cfRule type="expression" dxfId="700" priority="650">
      <formula>$Z22="Informe 6"</formula>
    </cfRule>
    <cfRule type="expression" dxfId="699" priority="651">
      <formula>$Z22="Informe 5"</formula>
    </cfRule>
    <cfRule type="expression" dxfId="698" priority="652">
      <formula>$Z22="Informe 4"</formula>
    </cfRule>
    <cfRule type="expression" dxfId="697" priority="653">
      <formula>$Z22="Informe 3"</formula>
    </cfRule>
    <cfRule type="expression" dxfId="696" priority="654">
      <formula>$Z22="Informe 2"</formula>
    </cfRule>
    <cfRule type="expression" dxfId="695" priority="655">
      <formula>$Z22="Informe 1"</formula>
    </cfRule>
    <cfRule type="expression" dxfId="694" priority="656">
      <formula>$Z22="Gráfico 10"</formula>
    </cfRule>
    <cfRule type="expression" dxfId="693" priority="657">
      <formula>$Z22="Gráfico 25"</formula>
    </cfRule>
    <cfRule type="expression" dxfId="692" priority="658">
      <formula>$Z22="Gráfico 24"</formula>
    </cfRule>
    <cfRule type="expression" dxfId="691" priority="659">
      <formula>$Z22="Gráfico 23"</formula>
    </cfRule>
    <cfRule type="expression" dxfId="690" priority="660">
      <formula>$Z22="Gráfico 22"</formula>
    </cfRule>
    <cfRule type="expression" dxfId="689" priority="661">
      <formula>$Z22="Gráfico 21"</formula>
    </cfRule>
    <cfRule type="expression" dxfId="688" priority="662">
      <formula>$Z22="Gráfico 20"</formula>
    </cfRule>
    <cfRule type="expression" dxfId="687" priority="663">
      <formula>$Z22="Gráfico 18"</formula>
    </cfRule>
    <cfRule type="expression" dxfId="686" priority="664">
      <formula>$Z22="Gráfico 19"</formula>
    </cfRule>
    <cfRule type="expression" dxfId="685" priority="665">
      <formula>$Z22="Gráfico 17"</formula>
    </cfRule>
    <cfRule type="expression" dxfId="684" priority="666">
      <formula>$Z22="Gráfico 16"</formula>
    </cfRule>
    <cfRule type="expression" dxfId="683" priority="667">
      <formula>$Z22="Gráfico 15"</formula>
    </cfRule>
    <cfRule type="expression" dxfId="682" priority="668">
      <formula>$Z22="Gráfico 14"</formula>
    </cfRule>
    <cfRule type="expression" dxfId="681" priority="669">
      <formula>$Z22="Gráfico 12"</formula>
    </cfRule>
    <cfRule type="expression" dxfId="680" priority="670">
      <formula>$Z22="Gráfico 13"</formula>
    </cfRule>
    <cfRule type="expression" dxfId="679" priority="671">
      <formula>$Z22="Gráfico 11"</formula>
    </cfRule>
    <cfRule type="expression" dxfId="678" priority="672">
      <formula>$Z22="Gráfico 9"</formula>
    </cfRule>
    <cfRule type="expression" dxfId="677" priority="673">
      <formula>$Z22="Gráfico 8"</formula>
    </cfRule>
    <cfRule type="expression" dxfId="676" priority="674">
      <formula>$Z22="Gráfico 7"</formula>
    </cfRule>
    <cfRule type="expression" dxfId="675" priority="675">
      <formula>$Z22="Gráfico 6"</formula>
    </cfRule>
    <cfRule type="expression" dxfId="674" priority="676">
      <formula>$Z22="Gráfico 4"</formula>
    </cfRule>
    <cfRule type="expression" dxfId="673" priority="677">
      <formula>$Z22="Gráfico 3"</formula>
    </cfRule>
    <cfRule type="expression" dxfId="672" priority="678">
      <formula>$Z22="Gráfico 2"</formula>
    </cfRule>
    <cfRule type="expression" dxfId="671" priority="679">
      <formula>$Z22="Gráfico 1"</formula>
    </cfRule>
    <cfRule type="expression" dxfId="670" priority="680">
      <formula>$Z22="Gráfico 5"</formula>
    </cfRule>
  </conditionalFormatting>
  <conditionalFormatting sqref="AL23 Y23 R23 W23 T23:U23 O23">
    <cfRule type="expression" dxfId="669" priority="607">
      <formula>$Z23="Reporte 2"</formula>
    </cfRule>
    <cfRule type="expression" dxfId="668" priority="608">
      <formula>$Z23="Reporte 1"</formula>
    </cfRule>
    <cfRule type="expression" dxfId="667" priority="609">
      <formula>$Z23="Informe 10"</formula>
    </cfRule>
    <cfRule type="expression" dxfId="666" priority="610">
      <formula>$Z23="Informe 9"</formula>
    </cfRule>
    <cfRule type="expression" dxfId="665" priority="611">
      <formula>$Z23="Informe 8"</formula>
    </cfRule>
    <cfRule type="expression" dxfId="664" priority="612">
      <formula>$Z23="Informe 7"</formula>
    </cfRule>
    <cfRule type="expression" dxfId="663" priority="613">
      <formula>$Z23="Informe 6"</formula>
    </cfRule>
    <cfRule type="expression" dxfId="662" priority="614">
      <formula>$Z23="Informe 5"</formula>
    </cfRule>
    <cfRule type="expression" dxfId="661" priority="615">
      <formula>$Z23="Informe 4"</formula>
    </cfRule>
    <cfRule type="expression" dxfId="660" priority="616">
      <formula>$Z23="Informe 3"</formula>
    </cfRule>
    <cfRule type="expression" dxfId="659" priority="617">
      <formula>$Z23="Informe 2"</formula>
    </cfRule>
    <cfRule type="expression" dxfId="658" priority="618">
      <formula>$Z23="Informe 1"</formula>
    </cfRule>
    <cfRule type="expression" dxfId="657" priority="619">
      <formula>$Z23="Gráfico 10"</formula>
    </cfRule>
    <cfRule type="expression" dxfId="656" priority="620">
      <formula>$Z23="Gráfico 25"</formula>
    </cfRule>
    <cfRule type="expression" dxfId="655" priority="621">
      <formula>$Z23="Gráfico 24"</formula>
    </cfRule>
    <cfRule type="expression" dxfId="654" priority="622">
      <formula>$Z23="Gráfico 23"</formula>
    </cfRule>
    <cfRule type="expression" dxfId="653" priority="623">
      <formula>$Z23="Gráfico 22"</formula>
    </cfRule>
    <cfRule type="expression" dxfId="652" priority="624">
      <formula>$Z23="Gráfico 21"</formula>
    </cfRule>
    <cfRule type="expression" dxfId="651" priority="625">
      <formula>$Z23="Gráfico 20"</formula>
    </cfRule>
    <cfRule type="expression" dxfId="650" priority="626">
      <formula>$Z23="Gráfico 18"</formula>
    </cfRule>
    <cfRule type="expression" dxfId="649" priority="627">
      <formula>$Z23="Gráfico 19"</formula>
    </cfRule>
    <cfRule type="expression" dxfId="648" priority="628">
      <formula>$Z23="Gráfico 17"</formula>
    </cfRule>
    <cfRule type="expression" dxfId="647" priority="629">
      <formula>$Z23="Gráfico 16"</formula>
    </cfRule>
    <cfRule type="expression" dxfId="646" priority="630">
      <formula>$Z23="Gráfico 15"</formula>
    </cfRule>
    <cfRule type="expression" dxfId="645" priority="631">
      <formula>$Z23="Gráfico 14"</formula>
    </cfRule>
    <cfRule type="expression" dxfId="644" priority="632">
      <formula>$Z23="Gráfico 12"</formula>
    </cfRule>
    <cfRule type="expression" dxfId="643" priority="633">
      <formula>$Z23="Gráfico 13"</formula>
    </cfRule>
    <cfRule type="expression" dxfId="642" priority="634">
      <formula>$Z23="Gráfico 11"</formula>
    </cfRule>
    <cfRule type="expression" dxfId="641" priority="635">
      <formula>$Z23="Gráfico 9"</formula>
    </cfRule>
    <cfRule type="expression" dxfId="640" priority="636">
      <formula>$Z23="Gráfico 8"</formula>
    </cfRule>
    <cfRule type="expression" dxfId="639" priority="637">
      <formula>$Z23="Gráfico 7"</formula>
    </cfRule>
    <cfRule type="expression" dxfId="638" priority="638">
      <formula>$Z23="Gráfico 6"</formula>
    </cfRule>
    <cfRule type="expression" dxfId="637" priority="639">
      <formula>$Z23="Gráfico 4"</formula>
    </cfRule>
    <cfRule type="expression" dxfId="636" priority="640">
      <formula>$Z23="Gráfico 3"</formula>
    </cfRule>
    <cfRule type="expression" dxfId="635" priority="641">
      <formula>$Z23="Gráfico 2"</formula>
    </cfRule>
    <cfRule type="expression" dxfId="634" priority="642">
      <formula>$Z23="Gráfico 1"</formula>
    </cfRule>
    <cfRule type="expression" dxfId="633" priority="643">
      <formula>$Z23="Gráfico 5"</formula>
    </cfRule>
  </conditionalFormatting>
  <conditionalFormatting sqref="S23">
    <cfRule type="expression" dxfId="632" priority="570">
      <formula>$Z23="Reporte 2"</formula>
    </cfRule>
    <cfRule type="expression" dxfId="631" priority="571">
      <formula>$Z23="Reporte 1"</formula>
    </cfRule>
    <cfRule type="expression" dxfId="630" priority="572">
      <formula>$Z23="Informe 10"</formula>
    </cfRule>
    <cfRule type="expression" dxfId="629" priority="573">
      <formula>$Z23="Informe 9"</formula>
    </cfRule>
    <cfRule type="expression" dxfId="628" priority="574">
      <formula>$Z23="Informe 8"</formula>
    </cfRule>
    <cfRule type="expression" dxfId="627" priority="575">
      <formula>$Z23="Informe 7"</formula>
    </cfRule>
    <cfRule type="expression" dxfId="626" priority="576">
      <formula>$Z23="Informe 6"</formula>
    </cfRule>
    <cfRule type="expression" dxfId="625" priority="577">
      <formula>$Z23="Informe 5"</formula>
    </cfRule>
    <cfRule type="expression" dxfId="624" priority="578">
      <formula>$Z23="Informe 4"</formula>
    </cfRule>
    <cfRule type="expression" dxfId="623" priority="579">
      <formula>$Z23="Informe 3"</formula>
    </cfRule>
    <cfRule type="expression" dxfId="622" priority="580">
      <formula>$Z23="Informe 2"</formula>
    </cfRule>
    <cfRule type="expression" dxfId="621" priority="581">
      <formula>$Z23="Informe 1"</formula>
    </cfRule>
    <cfRule type="expression" dxfId="620" priority="582">
      <formula>$Z23="Gráfico 10"</formula>
    </cfRule>
    <cfRule type="expression" dxfId="619" priority="583">
      <formula>$Z23="Gráfico 25"</formula>
    </cfRule>
    <cfRule type="expression" dxfId="618" priority="584">
      <formula>$Z23="Gráfico 24"</formula>
    </cfRule>
    <cfRule type="expression" dxfId="617" priority="585">
      <formula>$Z23="Gráfico 23"</formula>
    </cfRule>
    <cfRule type="expression" dxfId="616" priority="586">
      <formula>$Z23="Gráfico 22"</formula>
    </cfRule>
    <cfRule type="expression" dxfId="615" priority="587">
      <formula>$Z23="Gráfico 21"</formula>
    </cfRule>
    <cfRule type="expression" dxfId="614" priority="588">
      <formula>$Z23="Gráfico 20"</formula>
    </cfRule>
    <cfRule type="expression" dxfId="613" priority="589">
      <formula>$Z23="Gráfico 18"</formula>
    </cfRule>
    <cfRule type="expression" dxfId="612" priority="590">
      <formula>$Z23="Gráfico 19"</formula>
    </cfRule>
    <cfRule type="expression" dxfId="611" priority="591">
      <formula>$Z23="Gráfico 17"</formula>
    </cfRule>
    <cfRule type="expression" dxfId="610" priority="592">
      <formula>$Z23="Gráfico 16"</formula>
    </cfRule>
    <cfRule type="expression" dxfId="609" priority="593">
      <formula>$Z23="Gráfico 15"</formula>
    </cfRule>
    <cfRule type="expression" dxfId="608" priority="594">
      <formula>$Z23="Gráfico 14"</formula>
    </cfRule>
    <cfRule type="expression" dxfId="607" priority="595">
      <formula>$Z23="Gráfico 12"</formula>
    </cfRule>
    <cfRule type="expression" dxfId="606" priority="596">
      <formula>$Z23="Gráfico 13"</formula>
    </cfRule>
    <cfRule type="expression" dxfId="605" priority="597">
      <formula>$Z23="Gráfico 11"</formula>
    </cfRule>
    <cfRule type="expression" dxfId="604" priority="598">
      <formula>$Z23="Gráfico 9"</formula>
    </cfRule>
    <cfRule type="expression" dxfId="603" priority="599">
      <formula>$Z23="Gráfico 8"</formula>
    </cfRule>
    <cfRule type="expression" dxfId="602" priority="600">
      <formula>$Z23="Gráfico 7"</formula>
    </cfRule>
    <cfRule type="expression" dxfId="601" priority="601">
      <formula>$Z23="Gráfico 6"</formula>
    </cfRule>
    <cfRule type="expression" dxfId="600" priority="602">
      <formula>$Z23="Gráfico 4"</formula>
    </cfRule>
    <cfRule type="expression" dxfId="599" priority="603">
      <formula>$Z23="Gráfico 3"</formula>
    </cfRule>
    <cfRule type="expression" dxfId="598" priority="604">
      <formula>$Z23="Gráfico 2"</formula>
    </cfRule>
    <cfRule type="expression" dxfId="597" priority="605">
      <formula>$Z23="Gráfico 1"</formula>
    </cfRule>
    <cfRule type="expression" dxfId="596" priority="606">
      <formula>$Z23="Gráfico 5"</formula>
    </cfRule>
  </conditionalFormatting>
  <conditionalFormatting sqref="AL23">
    <cfRule type="expression" dxfId="595" priority="533">
      <formula>$Z23="Reporte 2"</formula>
    </cfRule>
    <cfRule type="expression" dxfId="594" priority="534">
      <formula>$Z23="Reporte 1"</formula>
    </cfRule>
    <cfRule type="expression" dxfId="593" priority="535">
      <formula>$Z23="Informe 10"</formula>
    </cfRule>
    <cfRule type="expression" dxfId="592" priority="536">
      <formula>$Z23="Informe 9"</formula>
    </cfRule>
    <cfRule type="expression" dxfId="591" priority="537">
      <formula>$Z23="Informe 8"</formula>
    </cfRule>
    <cfRule type="expression" dxfId="590" priority="538">
      <formula>$Z23="Informe 7"</formula>
    </cfRule>
    <cfRule type="expression" dxfId="589" priority="539">
      <formula>$Z23="Informe 6"</formula>
    </cfRule>
    <cfRule type="expression" dxfId="588" priority="540">
      <formula>$Z23="Informe 5"</formula>
    </cfRule>
    <cfRule type="expression" dxfId="587" priority="541">
      <formula>$Z23="Informe 4"</formula>
    </cfRule>
    <cfRule type="expression" dxfId="586" priority="542">
      <formula>$Z23="Informe 3"</formula>
    </cfRule>
    <cfRule type="expression" dxfId="585" priority="543">
      <formula>$Z23="Informe 2"</formula>
    </cfRule>
    <cfRule type="expression" dxfId="584" priority="544">
      <formula>$Z23="Informe 1"</formula>
    </cfRule>
    <cfRule type="expression" dxfId="583" priority="545">
      <formula>$Z23="Gráfico 10"</formula>
    </cfRule>
    <cfRule type="expression" dxfId="582" priority="546">
      <formula>$Z23="Gráfico 25"</formula>
    </cfRule>
    <cfRule type="expression" dxfId="581" priority="547">
      <formula>$Z23="Gráfico 24"</formula>
    </cfRule>
    <cfRule type="expression" dxfId="580" priority="548">
      <formula>$Z23="Gráfico 23"</formula>
    </cfRule>
    <cfRule type="expression" dxfId="579" priority="549">
      <formula>$Z23="Gráfico 22"</formula>
    </cfRule>
    <cfRule type="expression" dxfId="578" priority="550">
      <formula>$Z23="Gráfico 21"</formula>
    </cfRule>
    <cfRule type="expression" dxfId="577" priority="551">
      <formula>$Z23="Gráfico 20"</formula>
    </cfRule>
    <cfRule type="expression" dxfId="576" priority="552">
      <formula>$Z23="Gráfico 18"</formula>
    </cfRule>
    <cfRule type="expression" dxfId="575" priority="553">
      <formula>$Z23="Gráfico 19"</formula>
    </cfRule>
    <cfRule type="expression" dxfId="574" priority="554">
      <formula>$Z23="Gráfico 17"</formula>
    </cfRule>
    <cfRule type="expression" dxfId="573" priority="555">
      <formula>$Z23="Gráfico 16"</formula>
    </cfRule>
    <cfRule type="expression" dxfId="572" priority="556">
      <formula>$Z23="Gráfico 15"</formula>
    </cfRule>
    <cfRule type="expression" dxfId="571" priority="557">
      <formula>$Z23="Gráfico 14"</formula>
    </cfRule>
    <cfRule type="expression" dxfId="570" priority="558">
      <formula>$Z23="Gráfico 12"</formula>
    </cfRule>
    <cfRule type="expression" dxfId="569" priority="559">
      <formula>$Z23="Gráfico 13"</formula>
    </cfRule>
    <cfRule type="expression" dxfId="568" priority="560">
      <formula>$Z23="Gráfico 11"</formula>
    </cfRule>
    <cfRule type="expression" dxfId="567" priority="561">
      <formula>$Z23="Gráfico 9"</formula>
    </cfRule>
    <cfRule type="expression" dxfId="566" priority="562">
      <formula>$Z23="Gráfico 8"</formula>
    </cfRule>
    <cfRule type="expression" dxfId="565" priority="563">
      <formula>$Z23="Gráfico 7"</formula>
    </cfRule>
    <cfRule type="expression" dxfId="564" priority="564">
      <formula>$Z23="Gráfico 6"</formula>
    </cfRule>
    <cfRule type="expression" dxfId="563" priority="565">
      <formula>$Z23="Gráfico 4"</formula>
    </cfRule>
    <cfRule type="expression" dxfId="562" priority="566">
      <formula>$Z23="Gráfico 3"</formula>
    </cfRule>
    <cfRule type="expression" dxfId="561" priority="567">
      <formula>$Z23="Gráfico 2"</formula>
    </cfRule>
    <cfRule type="expression" dxfId="560" priority="568">
      <formula>$Z23="Gráfico 1"</formula>
    </cfRule>
    <cfRule type="expression" dxfId="559" priority="569">
      <formula>$Z23="Gráfico 5"</formula>
    </cfRule>
  </conditionalFormatting>
  <conditionalFormatting sqref="P23">
    <cfRule type="expression" dxfId="558" priority="457">
      <formula>$Z23="Reporte 2"</formula>
    </cfRule>
    <cfRule type="expression" dxfId="557" priority="458">
      <formula>$Z23="Reporte 1"</formula>
    </cfRule>
    <cfRule type="expression" dxfId="556" priority="459">
      <formula>$Z23="Informe 10"</formula>
    </cfRule>
    <cfRule type="expression" dxfId="555" priority="460">
      <formula>$Z23="Informe 9"</formula>
    </cfRule>
    <cfRule type="expression" dxfId="554" priority="461">
      <formula>$Z23="Informe 8"</formula>
    </cfRule>
    <cfRule type="expression" dxfId="553" priority="462">
      <formula>$Z23="Informe 7"</formula>
    </cfRule>
    <cfRule type="expression" dxfId="552" priority="463">
      <formula>$Z23="Informe 6"</formula>
    </cfRule>
    <cfRule type="expression" dxfId="551" priority="464">
      <formula>$Z23="Informe 5"</formula>
    </cfRule>
    <cfRule type="expression" dxfId="550" priority="465">
      <formula>$Z23="Informe 4"</formula>
    </cfRule>
    <cfRule type="expression" dxfId="549" priority="466">
      <formula>$Z23="Informe 3"</formula>
    </cfRule>
    <cfRule type="expression" dxfId="548" priority="467">
      <formula>$Z23="Informe 2"</formula>
    </cfRule>
    <cfRule type="expression" dxfId="547" priority="468">
      <formula>$Z23="Informe 1"</formula>
    </cfRule>
    <cfRule type="expression" dxfId="546" priority="469">
      <formula>$Z23="Gráfico 10"</formula>
    </cfRule>
    <cfRule type="expression" dxfId="545" priority="470">
      <formula>$Z23="Gráfico 25"</formula>
    </cfRule>
    <cfRule type="expression" dxfId="544" priority="471">
      <formula>$Z23="Gráfico 24"</formula>
    </cfRule>
    <cfRule type="expression" dxfId="543" priority="472">
      <formula>$Z23="Gráfico 23"</formula>
    </cfRule>
    <cfRule type="expression" dxfId="542" priority="473">
      <formula>$Z23="Gráfico 22"</formula>
    </cfRule>
    <cfRule type="expression" dxfId="541" priority="474">
      <formula>$Z23="Gráfico 21"</formula>
    </cfRule>
    <cfRule type="expression" dxfId="540" priority="475">
      <formula>$Z23="Gráfico 20"</formula>
    </cfRule>
    <cfRule type="expression" dxfId="539" priority="476">
      <formula>$Z23="Gráfico 18"</formula>
    </cfRule>
    <cfRule type="expression" dxfId="538" priority="477">
      <formula>$Z23="Gráfico 19"</formula>
    </cfRule>
    <cfRule type="expression" dxfId="537" priority="478">
      <formula>$Z23="Gráfico 17"</formula>
    </cfRule>
    <cfRule type="expression" dxfId="536" priority="479">
      <formula>$Z23="Gráfico 16"</formula>
    </cfRule>
    <cfRule type="expression" dxfId="535" priority="480">
      <formula>$Z23="Gráfico 15"</formula>
    </cfRule>
    <cfRule type="expression" dxfId="534" priority="481">
      <formula>$Z23="Gráfico 14"</formula>
    </cfRule>
    <cfRule type="expression" dxfId="533" priority="482">
      <formula>$Z23="Gráfico 12"</formula>
    </cfRule>
    <cfRule type="expression" dxfId="532" priority="483">
      <formula>$Z23="Gráfico 13"</formula>
    </cfRule>
    <cfRule type="expression" dxfId="531" priority="484">
      <formula>$Z23="Gráfico 11"</formula>
    </cfRule>
    <cfRule type="expression" dxfId="530" priority="485">
      <formula>$Z23="Gráfico 9"</formula>
    </cfRule>
    <cfRule type="expression" dxfId="529" priority="486">
      <formula>$Z23="Gráfico 8"</formula>
    </cfRule>
    <cfRule type="expression" dxfId="528" priority="487">
      <formula>$Z23="Gráfico 7"</formula>
    </cfRule>
    <cfRule type="expression" dxfId="527" priority="488">
      <formula>$Z23="Gráfico 6"</formula>
    </cfRule>
    <cfRule type="expression" dxfId="526" priority="489">
      <formula>$Z23="Gráfico 4"</formula>
    </cfRule>
    <cfRule type="expression" dxfId="525" priority="490">
      <formula>$Z23="Gráfico 3"</formula>
    </cfRule>
    <cfRule type="expression" dxfId="524" priority="491">
      <formula>$Z23="Gráfico 2"</formula>
    </cfRule>
    <cfRule type="expression" dxfId="523" priority="492">
      <formula>$Z23="Gráfico 1"</formula>
    </cfRule>
    <cfRule type="expression" dxfId="522" priority="493">
      <formula>$Z23="Gráfico 5"</formula>
    </cfRule>
  </conditionalFormatting>
  <conditionalFormatting sqref="V23">
    <cfRule type="expression" dxfId="521" priority="420">
      <formula>$Z23="Reporte 2"</formula>
    </cfRule>
    <cfRule type="expression" dxfId="520" priority="421">
      <formula>$Z23="Reporte 1"</formula>
    </cfRule>
    <cfRule type="expression" dxfId="519" priority="422">
      <formula>$Z23="Informe 10"</formula>
    </cfRule>
    <cfRule type="expression" dxfId="518" priority="423">
      <formula>$Z23="Informe 9"</formula>
    </cfRule>
    <cfRule type="expression" dxfId="517" priority="424">
      <formula>$Z23="Informe 8"</formula>
    </cfRule>
    <cfRule type="expression" dxfId="516" priority="425">
      <formula>$Z23="Informe 7"</formula>
    </cfRule>
    <cfRule type="expression" dxfId="515" priority="426">
      <formula>$Z23="Informe 6"</formula>
    </cfRule>
    <cfRule type="expression" dxfId="514" priority="427">
      <formula>$Z23="Informe 5"</formula>
    </cfRule>
    <cfRule type="expression" dxfId="513" priority="428">
      <formula>$Z23="Informe 4"</formula>
    </cfRule>
    <cfRule type="expression" dxfId="512" priority="429">
      <formula>$Z23="Informe 3"</formula>
    </cfRule>
    <cfRule type="expression" dxfId="511" priority="430">
      <formula>$Z23="Informe 2"</formula>
    </cfRule>
    <cfRule type="expression" dxfId="510" priority="431">
      <formula>$Z23="Informe 1"</formula>
    </cfRule>
    <cfRule type="expression" dxfId="509" priority="432">
      <formula>$Z23="Gráfico 10"</formula>
    </cfRule>
    <cfRule type="expression" dxfId="508" priority="433">
      <formula>$Z23="Gráfico 25"</formula>
    </cfRule>
    <cfRule type="expression" dxfId="507" priority="434">
      <formula>$Z23="Gráfico 24"</formula>
    </cfRule>
    <cfRule type="expression" dxfId="506" priority="435">
      <formula>$Z23="Gráfico 23"</formula>
    </cfRule>
    <cfRule type="expression" dxfId="505" priority="436">
      <formula>$Z23="Gráfico 22"</formula>
    </cfRule>
    <cfRule type="expression" dxfId="504" priority="437">
      <formula>$Z23="Gráfico 21"</formula>
    </cfRule>
    <cfRule type="expression" dxfId="503" priority="438">
      <formula>$Z23="Gráfico 20"</formula>
    </cfRule>
    <cfRule type="expression" dxfId="502" priority="439">
      <formula>$Z23="Gráfico 18"</formula>
    </cfRule>
    <cfRule type="expression" dxfId="501" priority="440">
      <formula>$Z23="Gráfico 19"</formula>
    </cfRule>
    <cfRule type="expression" dxfId="500" priority="441">
      <formula>$Z23="Gráfico 17"</formula>
    </cfRule>
    <cfRule type="expression" dxfId="499" priority="442">
      <formula>$Z23="Gráfico 16"</formula>
    </cfRule>
    <cfRule type="expression" dxfId="498" priority="443">
      <formula>$Z23="Gráfico 15"</formula>
    </cfRule>
    <cfRule type="expression" dxfId="497" priority="444">
      <formula>$Z23="Gráfico 14"</formula>
    </cfRule>
    <cfRule type="expression" dxfId="496" priority="445">
      <formula>$Z23="Gráfico 12"</formula>
    </cfRule>
    <cfRule type="expression" dxfId="495" priority="446">
      <formula>$Z23="Gráfico 13"</formula>
    </cfRule>
    <cfRule type="expression" dxfId="494" priority="447">
      <formula>$Z23="Gráfico 11"</formula>
    </cfRule>
    <cfRule type="expression" dxfId="493" priority="448">
      <formula>$Z23="Gráfico 9"</formula>
    </cfRule>
    <cfRule type="expression" dxfId="492" priority="449">
      <formula>$Z23="Gráfico 8"</formula>
    </cfRule>
    <cfRule type="expression" dxfId="491" priority="450">
      <formula>$Z23="Gráfico 7"</formula>
    </cfRule>
    <cfRule type="expression" dxfId="490" priority="451">
      <formula>$Z23="Gráfico 6"</formula>
    </cfRule>
    <cfRule type="expression" dxfId="489" priority="452">
      <formula>$Z23="Gráfico 4"</formula>
    </cfRule>
    <cfRule type="expression" dxfId="488" priority="453">
      <formula>$Z23="Gráfico 3"</formula>
    </cfRule>
    <cfRule type="expression" dxfId="487" priority="454">
      <formula>$Z23="Gráfico 2"</formula>
    </cfRule>
    <cfRule type="expression" dxfId="486" priority="455">
      <formula>$Z23="Gráfico 1"</formula>
    </cfRule>
    <cfRule type="expression" dxfId="485" priority="456">
      <formula>$Z23="Gráfico 5"</formula>
    </cfRule>
  </conditionalFormatting>
  <conditionalFormatting sqref="AL24 Y24 R24 W24 T24:U24 N24:O24">
    <cfRule type="expression" dxfId="484" priority="383">
      <formula>$Z24="Reporte 2"</formula>
    </cfRule>
    <cfRule type="expression" dxfId="483" priority="384">
      <formula>$Z24="Reporte 1"</formula>
    </cfRule>
    <cfRule type="expression" dxfId="482" priority="385">
      <formula>$Z24="Informe 10"</formula>
    </cfRule>
    <cfRule type="expression" dxfId="481" priority="386">
      <formula>$Z24="Informe 9"</formula>
    </cfRule>
    <cfRule type="expression" dxfId="480" priority="387">
      <formula>$Z24="Informe 8"</formula>
    </cfRule>
    <cfRule type="expression" dxfId="479" priority="388">
      <formula>$Z24="Informe 7"</formula>
    </cfRule>
    <cfRule type="expression" dxfId="478" priority="389">
      <formula>$Z24="Informe 6"</formula>
    </cfRule>
    <cfRule type="expression" dxfId="477" priority="390">
      <formula>$Z24="Informe 5"</formula>
    </cfRule>
    <cfRule type="expression" dxfId="476" priority="391">
      <formula>$Z24="Informe 4"</formula>
    </cfRule>
    <cfRule type="expression" dxfId="475" priority="392">
      <formula>$Z24="Informe 3"</formula>
    </cfRule>
    <cfRule type="expression" dxfId="474" priority="393">
      <formula>$Z24="Informe 2"</formula>
    </cfRule>
    <cfRule type="expression" dxfId="473" priority="394">
      <formula>$Z24="Informe 1"</formula>
    </cfRule>
    <cfRule type="expression" dxfId="472" priority="395">
      <formula>$Z24="Gráfico 10"</formula>
    </cfRule>
    <cfRule type="expression" dxfId="471" priority="396">
      <formula>$Z24="Gráfico 25"</formula>
    </cfRule>
    <cfRule type="expression" dxfId="470" priority="397">
      <formula>$Z24="Gráfico 24"</formula>
    </cfRule>
    <cfRule type="expression" dxfId="469" priority="398">
      <formula>$Z24="Gráfico 23"</formula>
    </cfRule>
    <cfRule type="expression" dxfId="468" priority="399">
      <formula>$Z24="Gráfico 22"</formula>
    </cfRule>
    <cfRule type="expression" dxfId="467" priority="400">
      <formula>$Z24="Gráfico 21"</formula>
    </cfRule>
    <cfRule type="expression" dxfId="466" priority="401">
      <formula>$Z24="Gráfico 20"</formula>
    </cfRule>
    <cfRule type="expression" dxfId="465" priority="402">
      <formula>$Z24="Gráfico 18"</formula>
    </cfRule>
    <cfRule type="expression" dxfId="464" priority="403">
      <formula>$Z24="Gráfico 19"</formula>
    </cfRule>
    <cfRule type="expression" dxfId="463" priority="404">
      <formula>$Z24="Gráfico 17"</formula>
    </cfRule>
    <cfRule type="expression" dxfId="462" priority="405">
      <formula>$Z24="Gráfico 16"</formula>
    </cfRule>
    <cfRule type="expression" dxfId="461" priority="406">
      <formula>$Z24="Gráfico 15"</formula>
    </cfRule>
    <cfRule type="expression" dxfId="460" priority="407">
      <formula>$Z24="Gráfico 14"</formula>
    </cfRule>
    <cfRule type="expression" dxfId="459" priority="408">
      <formula>$Z24="Gráfico 12"</formula>
    </cfRule>
    <cfRule type="expression" dxfId="458" priority="409">
      <formula>$Z24="Gráfico 13"</formula>
    </cfRule>
    <cfRule type="expression" dxfId="457" priority="410">
      <formula>$Z24="Gráfico 11"</formula>
    </cfRule>
    <cfRule type="expression" dxfId="456" priority="411">
      <formula>$Z24="Gráfico 9"</formula>
    </cfRule>
    <cfRule type="expression" dxfId="455" priority="412">
      <formula>$Z24="Gráfico 8"</formula>
    </cfRule>
    <cfRule type="expression" dxfId="454" priority="413">
      <formula>$Z24="Gráfico 7"</formula>
    </cfRule>
    <cfRule type="expression" dxfId="453" priority="414">
      <formula>$Z24="Gráfico 6"</formula>
    </cfRule>
    <cfRule type="expression" dxfId="452" priority="415">
      <formula>$Z24="Gráfico 4"</formula>
    </cfRule>
    <cfRule type="expression" dxfId="451" priority="416">
      <formula>$Z24="Gráfico 3"</formula>
    </cfRule>
    <cfRule type="expression" dxfId="450" priority="417">
      <formula>$Z24="Gráfico 2"</formula>
    </cfRule>
    <cfRule type="expression" dxfId="449" priority="418">
      <formula>$Z24="Gráfico 1"</formula>
    </cfRule>
    <cfRule type="expression" dxfId="448" priority="419">
      <formula>$Z24="Gráfico 5"</formula>
    </cfRule>
  </conditionalFormatting>
  <conditionalFormatting sqref="S24">
    <cfRule type="expression" dxfId="447" priority="346">
      <formula>$Z24="Reporte 2"</formula>
    </cfRule>
    <cfRule type="expression" dxfId="446" priority="347">
      <formula>$Z24="Reporte 1"</formula>
    </cfRule>
    <cfRule type="expression" dxfId="445" priority="348">
      <formula>$Z24="Informe 10"</formula>
    </cfRule>
    <cfRule type="expression" dxfId="444" priority="349">
      <formula>$Z24="Informe 9"</formula>
    </cfRule>
    <cfRule type="expression" dxfId="443" priority="350">
      <formula>$Z24="Informe 8"</formula>
    </cfRule>
    <cfRule type="expression" dxfId="442" priority="351">
      <formula>$Z24="Informe 7"</formula>
    </cfRule>
    <cfRule type="expression" dxfId="441" priority="352">
      <formula>$Z24="Informe 6"</formula>
    </cfRule>
    <cfRule type="expression" dxfId="440" priority="353">
      <formula>$Z24="Informe 5"</formula>
    </cfRule>
    <cfRule type="expression" dxfId="439" priority="354">
      <formula>$Z24="Informe 4"</formula>
    </cfRule>
    <cfRule type="expression" dxfId="438" priority="355">
      <formula>$Z24="Informe 3"</formula>
    </cfRule>
    <cfRule type="expression" dxfId="437" priority="356">
      <formula>$Z24="Informe 2"</formula>
    </cfRule>
    <cfRule type="expression" dxfId="436" priority="357">
      <formula>$Z24="Informe 1"</formula>
    </cfRule>
    <cfRule type="expression" dxfId="435" priority="358">
      <formula>$Z24="Gráfico 10"</formula>
    </cfRule>
    <cfRule type="expression" dxfId="434" priority="359">
      <formula>$Z24="Gráfico 25"</formula>
    </cfRule>
    <cfRule type="expression" dxfId="433" priority="360">
      <formula>$Z24="Gráfico 24"</formula>
    </cfRule>
    <cfRule type="expression" dxfId="432" priority="361">
      <formula>$Z24="Gráfico 23"</formula>
    </cfRule>
    <cfRule type="expression" dxfId="431" priority="362">
      <formula>$Z24="Gráfico 22"</formula>
    </cfRule>
    <cfRule type="expression" dxfId="430" priority="363">
      <formula>$Z24="Gráfico 21"</formula>
    </cfRule>
    <cfRule type="expression" dxfId="429" priority="364">
      <formula>$Z24="Gráfico 20"</formula>
    </cfRule>
    <cfRule type="expression" dxfId="428" priority="365">
      <formula>$Z24="Gráfico 18"</formula>
    </cfRule>
    <cfRule type="expression" dxfId="427" priority="366">
      <formula>$Z24="Gráfico 19"</formula>
    </cfRule>
    <cfRule type="expression" dxfId="426" priority="367">
      <formula>$Z24="Gráfico 17"</formula>
    </cfRule>
    <cfRule type="expression" dxfId="425" priority="368">
      <formula>$Z24="Gráfico 16"</formula>
    </cfRule>
    <cfRule type="expression" dxfId="424" priority="369">
      <formula>$Z24="Gráfico 15"</formula>
    </cfRule>
    <cfRule type="expression" dxfId="423" priority="370">
      <formula>$Z24="Gráfico 14"</formula>
    </cfRule>
    <cfRule type="expression" dxfId="422" priority="371">
      <formula>$Z24="Gráfico 12"</formula>
    </cfRule>
    <cfRule type="expression" dxfId="421" priority="372">
      <formula>$Z24="Gráfico 13"</formula>
    </cfRule>
    <cfRule type="expression" dxfId="420" priority="373">
      <formula>$Z24="Gráfico 11"</formula>
    </cfRule>
    <cfRule type="expression" dxfId="419" priority="374">
      <formula>$Z24="Gráfico 9"</formula>
    </cfRule>
    <cfRule type="expression" dxfId="418" priority="375">
      <formula>$Z24="Gráfico 8"</formula>
    </cfRule>
    <cfRule type="expression" dxfId="417" priority="376">
      <formula>$Z24="Gráfico 7"</formula>
    </cfRule>
    <cfRule type="expression" dxfId="416" priority="377">
      <formula>$Z24="Gráfico 6"</formula>
    </cfRule>
    <cfRule type="expression" dxfId="415" priority="378">
      <formula>$Z24="Gráfico 4"</formula>
    </cfRule>
    <cfRule type="expression" dxfId="414" priority="379">
      <formula>$Z24="Gráfico 3"</formula>
    </cfRule>
    <cfRule type="expression" dxfId="413" priority="380">
      <formula>$Z24="Gráfico 2"</formula>
    </cfRule>
    <cfRule type="expression" dxfId="412" priority="381">
      <formula>$Z24="Gráfico 1"</formula>
    </cfRule>
    <cfRule type="expression" dxfId="411" priority="382">
      <formula>$Z24="Gráfico 5"</formula>
    </cfRule>
  </conditionalFormatting>
  <conditionalFormatting sqref="AL24">
    <cfRule type="expression" dxfId="410" priority="309">
      <formula>$Z24="Reporte 2"</formula>
    </cfRule>
    <cfRule type="expression" dxfId="409" priority="310">
      <formula>$Z24="Reporte 1"</formula>
    </cfRule>
    <cfRule type="expression" dxfId="408" priority="311">
      <formula>$Z24="Informe 10"</formula>
    </cfRule>
    <cfRule type="expression" dxfId="407" priority="312">
      <formula>$Z24="Informe 9"</formula>
    </cfRule>
    <cfRule type="expression" dxfId="406" priority="313">
      <formula>$Z24="Informe 8"</formula>
    </cfRule>
    <cfRule type="expression" dxfId="405" priority="314">
      <formula>$Z24="Informe 7"</formula>
    </cfRule>
    <cfRule type="expression" dxfId="404" priority="315">
      <formula>$Z24="Informe 6"</formula>
    </cfRule>
    <cfRule type="expression" dxfId="403" priority="316">
      <formula>$Z24="Informe 5"</formula>
    </cfRule>
    <cfRule type="expression" dxfId="402" priority="317">
      <formula>$Z24="Informe 4"</formula>
    </cfRule>
    <cfRule type="expression" dxfId="401" priority="318">
      <formula>$Z24="Informe 3"</formula>
    </cfRule>
    <cfRule type="expression" dxfId="400" priority="319">
      <formula>$Z24="Informe 2"</formula>
    </cfRule>
    <cfRule type="expression" dxfId="399" priority="320">
      <formula>$Z24="Informe 1"</formula>
    </cfRule>
    <cfRule type="expression" dxfId="398" priority="321">
      <formula>$Z24="Gráfico 10"</formula>
    </cfRule>
    <cfRule type="expression" dxfId="397" priority="322">
      <formula>$Z24="Gráfico 25"</formula>
    </cfRule>
    <cfRule type="expression" dxfId="396" priority="323">
      <formula>$Z24="Gráfico 24"</formula>
    </cfRule>
    <cfRule type="expression" dxfId="395" priority="324">
      <formula>$Z24="Gráfico 23"</formula>
    </cfRule>
    <cfRule type="expression" dxfId="394" priority="325">
      <formula>$Z24="Gráfico 22"</formula>
    </cfRule>
    <cfRule type="expression" dxfId="393" priority="326">
      <formula>$Z24="Gráfico 21"</formula>
    </cfRule>
    <cfRule type="expression" dxfId="392" priority="327">
      <formula>$Z24="Gráfico 20"</formula>
    </cfRule>
    <cfRule type="expression" dxfId="391" priority="328">
      <formula>$Z24="Gráfico 18"</formula>
    </cfRule>
    <cfRule type="expression" dxfId="390" priority="329">
      <formula>$Z24="Gráfico 19"</formula>
    </cfRule>
    <cfRule type="expression" dxfId="389" priority="330">
      <formula>$Z24="Gráfico 17"</formula>
    </cfRule>
    <cfRule type="expression" dxfId="388" priority="331">
      <formula>$Z24="Gráfico 16"</formula>
    </cfRule>
    <cfRule type="expression" dxfId="387" priority="332">
      <formula>$Z24="Gráfico 15"</formula>
    </cfRule>
    <cfRule type="expression" dxfId="386" priority="333">
      <formula>$Z24="Gráfico 14"</formula>
    </cfRule>
    <cfRule type="expression" dxfId="385" priority="334">
      <formula>$Z24="Gráfico 12"</formula>
    </cfRule>
    <cfRule type="expression" dxfId="384" priority="335">
      <formula>$Z24="Gráfico 13"</formula>
    </cfRule>
    <cfRule type="expression" dxfId="383" priority="336">
      <formula>$Z24="Gráfico 11"</formula>
    </cfRule>
    <cfRule type="expression" dxfId="382" priority="337">
      <formula>$Z24="Gráfico 9"</formula>
    </cfRule>
    <cfRule type="expression" dxfId="381" priority="338">
      <formula>$Z24="Gráfico 8"</formula>
    </cfRule>
    <cfRule type="expression" dxfId="380" priority="339">
      <formula>$Z24="Gráfico 7"</formula>
    </cfRule>
    <cfRule type="expression" dxfId="379" priority="340">
      <formula>$Z24="Gráfico 6"</formula>
    </cfRule>
    <cfRule type="expression" dxfId="378" priority="341">
      <formula>$Z24="Gráfico 4"</formula>
    </cfRule>
    <cfRule type="expression" dxfId="377" priority="342">
      <formula>$Z24="Gráfico 3"</formula>
    </cfRule>
    <cfRule type="expression" dxfId="376" priority="343">
      <formula>$Z24="Gráfico 2"</formula>
    </cfRule>
    <cfRule type="expression" dxfId="375" priority="344">
      <formula>$Z24="Gráfico 1"</formula>
    </cfRule>
    <cfRule type="expression" dxfId="374" priority="345">
      <formula>$Z24="Gráfico 5"</formula>
    </cfRule>
  </conditionalFormatting>
  <conditionalFormatting sqref="Z24">
    <cfRule type="expression" dxfId="373" priority="270">
      <formula>$Z24="Reporte 2"</formula>
    </cfRule>
    <cfRule type="expression" dxfId="372" priority="271">
      <formula>$Z24="Reporte 1"</formula>
    </cfRule>
    <cfRule type="expression" dxfId="371" priority="272">
      <formula>$Z24="Informe 10"</formula>
    </cfRule>
    <cfRule type="expression" dxfId="370" priority="273">
      <formula>$Z24="Informe 9"</formula>
    </cfRule>
    <cfRule type="expression" dxfId="369" priority="274">
      <formula>$Z24="Informe 8"</formula>
    </cfRule>
    <cfRule type="expression" dxfId="368" priority="275">
      <formula>$Z24="Informe 7"</formula>
    </cfRule>
    <cfRule type="expression" dxfId="367" priority="276">
      <formula>$Z24="Informe 6"</formula>
    </cfRule>
    <cfRule type="expression" dxfId="366" priority="277">
      <formula>$Z24="Informe 5"</formula>
    </cfRule>
    <cfRule type="expression" dxfId="365" priority="278">
      <formula>$Z24="Informe 4"</formula>
    </cfRule>
    <cfRule type="expression" dxfId="364" priority="279">
      <formula>$Z24="Informe 3"</formula>
    </cfRule>
    <cfRule type="expression" dxfId="363" priority="280">
      <formula>$Z24="Informe 2"</formula>
    </cfRule>
    <cfRule type="expression" dxfId="362" priority="281">
      <formula>$Z24="Informe 1"</formula>
    </cfRule>
    <cfRule type="expression" dxfId="361" priority="282">
      <formula>$Z24="Gráfico 10"</formula>
    </cfRule>
    <cfRule type="expression" dxfId="360" priority="283">
      <formula>$Z24="Gráfico 25"</formula>
    </cfRule>
    <cfRule type="expression" dxfId="359" priority="284">
      <formula>$Z24="Gráfico 24"</formula>
    </cfRule>
    <cfRule type="expression" dxfId="358" priority="285">
      <formula>$Z24="Gráfico 23"</formula>
    </cfRule>
    <cfRule type="expression" dxfId="357" priority="286">
      <formula>$Z24="Gráfico 22"</formula>
    </cfRule>
    <cfRule type="expression" dxfId="356" priority="287">
      <formula>$Z24="Gráfico 21"</formula>
    </cfRule>
    <cfRule type="expression" dxfId="355" priority="288">
      <formula>$Z24="Gráfico 20"</formula>
    </cfRule>
    <cfRule type="expression" dxfId="354" priority="289">
      <formula>$Z24="Gráfico 18"</formula>
    </cfRule>
    <cfRule type="expression" dxfId="353" priority="290">
      <formula>$Z24="Gráfico 19"</formula>
    </cfRule>
    <cfRule type="expression" dxfId="352" priority="291">
      <formula>$Z24="Gráfico 17"</formula>
    </cfRule>
    <cfRule type="expression" dxfId="351" priority="292">
      <formula>$Z24="Gráfico 16"</formula>
    </cfRule>
    <cfRule type="expression" dxfId="350" priority="293">
      <formula>$Z24="Gráfico 15"</formula>
    </cfRule>
    <cfRule type="expression" dxfId="349" priority="294">
      <formula>$Z24="Gráfico 14"</formula>
    </cfRule>
    <cfRule type="expression" dxfId="348" priority="295">
      <formula>$Z24="Gráfico 12"</formula>
    </cfRule>
    <cfRule type="expression" dxfId="347" priority="296">
      <formula>$Z24="Gráfico 13"</formula>
    </cfRule>
    <cfRule type="expression" dxfId="346" priority="297">
      <formula>$Z24="Gráfico 11"</formula>
    </cfRule>
    <cfRule type="expression" dxfId="345" priority="298">
      <formula>$Z24="Gráfico 9"</formula>
    </cfRule>
    <cfRule type="expression" dxfId="344" priority="299">
      <formula>$Z24="Gráfico 8"</formula>
    </cfRule>
    <cfRule type="expression" dxfId="343" priority="300">
      <formula>$Z24="Gráfico 7"</formula>
    </cfRule>
    <cfRule type="expression" dxfId="342" priority="301">
      <formula>$Z24="Gráfico 6"</formula>
    </cfRule>
    <cfRule type="expression" dxfId="341" priority="302">
      <formula>$Z24="Gráfico 4"</formula>
    </cfRule>
    <cfRule type="expression" dxfId="340" priority="303">
      <formula>$Z24="Gráfico 3"</formula>
    </cfRule>
    <cfRule type="expression" dxfId="339" priority="304">
      <formula>$Z24="Gráfico 2"</formula>
    </cfRule>
    <cfRule type="expression" dxfId="338" priority="305">
      <formula>$Z24="Gráfico 1"</formula>
    </cfRule>
    <cfRule type="expression" dxfId="337" priority="306">
      <formula>$Z24="Gráfico 5"</formula>
    </cfRule>
  </conditionalFormatting>
  <conditionalFormatting sqref="P24">
    <cfRule type="expression" dxfId="336" priority="233">
      <formula>$Z24="Reporte 2"</formula>
    </cfRule>
    <cfRule type="expression" dxfId="335" priority="234">
      <formula>$Z24="Reporte 1"</formula>
    </cfRule>
    <cfRule type="expression" dxfId="334" priority="235">
      <formula>$Z24="Informe 10"</formula>
    </cfRule>
    <cfRule type="expression" dxfId="333" priority="236">
      <formula>$Z24="Informe 9"</formula>
    </cfRule>
    <cfRule type="expression" dxfId="332" priority="237">
      <formula>$Z24="Informe 8"</formula>
    </cfRule>
    <cfRule type="expression" dxfId="331" priority="238">
      <formula>$Z24="Informe 7"</formula>
    </cfRule>
    <cfRule type="expression" dxfId="330" priority="239">
      <formula>$Z24="Informe 6"</formula>
    </cfRule>
    <cfRule type="expression" dxfId="329" priority="240">
      <formula>$Z24="Informe 5"</formula>
    </cfRule>
    <cfRule type="expression" dxfId="328" priority="241">
      <formula>$Z24="Informe 4"</formula>
    </cfRule>
    <cfRule type="expression" dxfId="327" priority="242">
      <formula>$Z24="Informe 3"</formula>
    </cfRule>
    <cfRule type="expression" dxfId="326" priority="243">
      <formula>$Z24="Informe 2"</formula>
    </cfRule>
    <cfRule type="expression" dxfId="325" priority="244">
      <formula>$Z24="Informe 1"</formula>
    </cfRule>
    <cfRule type="expression" dxfId="324" priority="245">
      <formula>$Z24="Gráfico 10"</formula>
    </cfRule>
    <cfRule type="expression" dxfId="323" priority="246">
      <formula>$Z24="Gráfico 25"</formula>
    </cfRule>
    <cfRule type="expression" dxfId="322" priority="247">
      <formula>$Z24="Gráfico 24"</formula>
    </cfRule>
    <cfRule type="expression" dxfId="321" priority="248">
      <formula>$Z24="Gráfico 23"</formula>
    </cfRule>
    <cfRule type="expression" dxfId="320" priority="249">
      <formula>$Z24="Gráfico 22"</formula>
    </cfRule>
    <cfRule type="expression" dxfId="319" priority="250">
      <formula>$Z24="Gráfico 21"</formula>
    </cfRule>
    <cfRule type="expression" dxfId="318" priority="251">
      <formula>$Z24="Gráfico 20"</formula>
    </cfRule>
    <cfRule type="expression" dxfId="317" priority="252">
      <formula>$Z24="Gráfico 18"</formula>
    </cfRule>
    <cfRule type="expression" dxfId="316" priority="253">
      <formula>$Z24="Gráfico 19"</formula>
    </cfRule>
    <cfRule type="expression" dxfId="315" priority="254">
      <formula>$Z24="Gráfico 17"</formula>
    </cfRule>
    <cfRule type="expression" dxfId="314" priority="255">
      <formula>$Z24="Gráfico 16"</formula>
    </cfRule>
    <cfRule type="expression" dxfId="313" priority="256">
      <formula>$Z24="Gráfico 15"</formula>
    </cfRule>
    <cfRule type="expression" dxfId="312" priority="257">
      <formula>$Z24="Gráfico 14"</formula>
    </cfRule>
    <cfRule type="expression" dxfId="311" priority="258">
      <formula>$Z24="Gráfico 12"</formula>
    </cfRule>
    <cfRule type="expression" dxfId="310" priority="259">
      <formula>$Z24="Gráfico 13"</formula>
    </cfRule>
    <cfRule type="expression" dxfId="309" priority="260">
      <formula>$Z24="Gráfico 11"</formula>
    </cfRule>
    <cfRule type="expression" dxfId="308" priority="261">
      <formula>$Z24="Gráfico 9"</formula>
    </cfRule>
    <cfRule type="expression" dxfId="307" priority="262">
      <formula>$Z24="Gráfico 8"</formula>
    </cfRule>
    <cfRule type="expression" dxfId="306" priority="263">
      <formula>$Z24="Gráfico 7"</formula>
    </cfRule>
    <cfRule type="expression" dxfId="305" priority="264">
      <formula>$Z24="Gráfico 6"</formula>
    </cfRule>
    <cfRule type="expression" dxfId="304" priority="265">
      <formula>$Z24="Gráfico 4"</formula>
    </cfRule>
    <cfRule type="expression" dxfId="303" priority="266">
      <formula>$Z24="Gráfico 3"</formula>
    </cfRule>
    <cfRule type="expression" dxfId="302" priority="267">
      <formula>$Z24="Gráfico 2"</formula>
    </cfRule>
    <cfRule type="expression" dxfId="301" priority="268">
      <formula>$Z24="Gráfico 1"</formula>
    </cfRule>
    <cfRule type="expression" dxfId="300" priority="269">
      <formula>$Z24="Gráfico 5"</formula>
    </cfRule>
  </conditionalFormatting>
  <conditionalFormatting sqref="V24">
    <cfRule type="expression" dxfId="299" priority="196">
      <formula>$Z24="Reporte 2"</formula>
    </cfRule>
    <cfRule type="expression" dxfId="298" priority="197">
      <formula>$Z24="Reporte 1"</formula>
    </cfRule>
    <cfRule type="expression" dxfId="297" priority="198">
      <formula>$Z24="Informe 10"</formula>
    </cfRule>
    <cfRule type="expression" dxfId="296" priority="199">
      <formula>$Z24="Informe 9"</formula>
    </cfRule>
    <cfRule type="expression" dxfId="295" priority="200">
      <formula>$Z24="Informe 8"</formula>
    </cfRule>
    <cfRule type="expression" dxfId="294" priority="201">
      <formula>$Z24="Informe 7"</formula>
    </cfRule>
    <cfRule type="expression" dxfId="293" priority="202">
      <formula>$Z24="Informe 6"</formula>
    </cfRule>
    <cfRule type="expression" dxfId="292" priority="203">
      <formula>$Z24="Informe 5"</formula>
    </cfRule>
    <cfRule type="expression" dxfId="291" priority="204">
      <formula>$Z24="Informe 4"</formula>
    </cfRule>
    <cfRule type="expression" dxfId="290" priority="205">
      <formula>$Z24="Informe 3"</formula>
    </cfRule>
    <cfRule type="expression" dxfId="289" priority="206">
      <formula>$Z24="Informe 2"</formula>
    </cfRule>
    <cfRule type="expression" dxfId="288" priority="207">
      <formula>$Z24="Informe 1"</formula>
    </cfRule>
    <cfRule type="expression" dxfId="287" priority="208">
      <formula>$Z24="Gráfico 10"</formula>
    </cfRule>
    <cfRule type="expression" dxfId="286" priority="209">
      <formula>$Z24="Gráfico 25"</formula>
    </cfRule>
    <cfRule type="expression" dxfId="285" priority="210">
      <formula>$Z24="Gráfico 24"</formula>
    </cfRule>
    <cfRule type="expression" dxfId="284" priority="211">
      <formula>$Z24="Gráfico 23"</formula>
    </cfRule>
    <cfRule type="expression" dxfId="283" priority="212">
      <formula>$Z24="Gráfico 22"</formula>
    </cfRule>
    <cfRule type="expression" dxfId="282" priority="213">
      <formula>$Z24="Gráfico 21"</formula>
    </cfRule>
    <cfRule type="expression" dxfId="281" priority="214">
      <formula>$Z24="Gráfico 20"</formula>
    </cfRule>
    <cfRule type="expression" dxfId="280" priority="215">
      <formula>$Z24="Gráfico 18"</formula>
    </cfRule>
    <cfRule type="expression" dxfId="279" priority="216">
      <formula>$Z24="Gráfico 19"</formula>
    </cfRule>
    <cfRule type="expression" dxfId="278" priority="217">
      <formula>$Z24="Gráfico 17"</formula>
    </cfRule>
    <cfRule type="expression" dxfId="277" priority="218">
      <formula>$Z24="Gráfico 16"</formula>
    </cfRule>
    <cfRule type="expression" dxfId="276" priority="219">
      <formula>$Z24="Gráfico 15"</formula>
    </cfRule>
    <cfRule type="expression" dxfId="275" priority="220">
      <formula>$Z24="Gráfico 14"</formula>
    </cfRule>
    <cfRule type="expression" dxfId="274" priority="221">
      <formula>$Z24="Gráfico 12"</formula>
    </cfRule>
    <cfRule type="expression" dxfId="273" priority="222">
      <formula>$Z24="Gráfico 13"</formula>
    </cfRule>
    <cfRule type="expression" dxfId="272" priority="223">
      <formula>$Z24="Gráfico 11"</formula>
    </cfRule>
    <cfRule type="expression" dxfId="271" priority="224">
      <formula>$Z24="Gráfico 9"</formula>
    </cfRule>
    <cfRule type="expression" dxfId="270" priority="225">
      <formula>$Z24="Gráfico 8"</formula>
    </cfRule>
    <cfRule type="expression" dxfId="269" priority="226">
      <formula>$Z24="Gráfico 7"</formula>
    </cfRule>
    <cfRule type="expression" dxfId="268" priority="227">
      <formula>$Z24="Gráfico 6"</formula>
    </cfRule>
    <cfRule type="expression" dxfId="267" priority="228">
      <formula>$Z24="Gráfico 4"</formula>
    </cfRule>
    <cfRule type="expression" dxfId="266" priority="229">
      <formula>$Z24="Gráfico 3"</formula>
    </cfRule>
    <cfRule type="expression" dxfId="265" priority="230">
      <formula>$Z24="Gráfico 2"</formula>
    </cfRule>
    <cfRule type="expression" dxfId="264" priority="231">
      <formula>$Z24="Gráfico 1"</formula>
    </cfRule>
    <cfRule type="expression" dxfId="263" priority="232">
      <formula>$Z24="Gráfico 5"</formula>
    </cfRule>
  </conditionalFormatting>
  <conditionalFormatting sqref="L24">
    <cfRule type="expression" dxfId="262" priority="195">
      <formula>+LEFT(E24,2)="GR"</formula>
    </cfRule>
  </conditionalFormatting>
  <conditionalFormatting sqref="L24">
    <cfRule type="expression" dxfId="261" priority="194">
      <formula>+LEFT(E24,2)="GR"</formula>
    </cfRule>
  </conditionalFormatting>
  <conditionalFormatting sqref="L21">
    <cfRule type="expression" dxfId="260" priority="193">
      <formula>+LEFT(E21,2)="GR"</formula>
    </cfRule>
  </conditionalFormatting>
  <conditionalFormatting sqref="L21">
    <cfRule type="expression" dxfId="259" priority="192">
      <formula>+LEFT(E21,2)="GR"</formula>
    </cfRule>
  </conditionalFormatting>
  <conditionalFormatting sqref="L22">
    <cfRule type="expression" dxfId="258" priority="191">
      <formula>+LEFT(E22,2)="GR"</formula>
    </cfRule>
  </conditionalFormatting>
  <conditionalFormatting sqref="L22">
    <cfRule type="expression" dxfId="257" priority="190">
      <formula>+LEFT(E22,2)="GR"</formula>
    </cfRule>
  </conditionalFormatting>
  <conditionalFormatting sqref="L23">
    <cfRule type="expression" dxfId="256" priority="189">
      <formula>+LEFT(E23,2)="GR"</formula>
    </cfRule>
  </conditionalFormatting>
  <conditionalFormatting sqref="L23">
    <cfRule type="expression" dxfId="255" priority="188">
      <formula>+LEFT(E23,2)="GR"</formula>
    </cfRule>
  </conditionalFormatting>
  <conditionalFormatting sqref="K24">
    <cfRule type="expression" dxfId="254" priority="187">
      <formula>+LEFT(D24,2)="GR"</formula>
    </cfRule>
  </conditionalFormatting>
  <conditionalFormatting sqref="K24">
    <cfRule type="expression" dxfId="253" priority="186">
      <formula>+LEFT(D24,2)="GR"</formula>
    </cfRule>
  </conditionalFormatting>
  <conditionalFormatting sqref="N21">
    <cfRule type="expression" dxfId="252" priority="149">
      <formula>$Z21="Reporte 2"</formula>
    </cfRule>
    <cfRule type="expression" dxfId="251" priority="150">
      <formula>$Z21="Reporte 1"</formula>
    </cfRule>
    <cfRule type="expression" dxfId="250" priority="151">
      <formula>$Z21="Informe 10"</formula>
    </cfRule>
    <cfRule type="expression" dxfId="249" priority="152">
      <formula>$Z21="Informe 9"</formula>
    </cfRule>
    <cfRule type="expression" dxfId="248" priority="153">
      <formula>$Z21="Informe 8"</formula>
    </cfRule>
    <cfRule type="expression" dxfId="247" priority="154">
      <formula>$Z21="Informe 7"</formula>
    </cfRule>
    <cfRule type="expression" dxfId="246" priority="155">
      <formula>$Z21="Informe 6"</formula>
    </cfRule>
    <cfRule type="expression" dxfId="245" priority="156">
      <formula>$Z21="Informe 5"</formula>
    </cfRule>
    <cfRule type="expression" dxfId="244" priority="157">
      <formula>$Z21="Informe 4"</formula>
    </cfRule>
    <cfRule type="expression" dxfId="243" priority="158">
      <formula>$Z21="Informe 3"</formula>
    </cfRule>
    <cfRule type="expression" dxfId="242" priority="159">
      <formula>$Z21="Informe 2"</formula>
    </cfRule>
    <cfRule type="expression" dxfId="241" priority="160">
      <formula>$Z21="Informe 1"</formula>
    </cfRule>
    <cfRule type="expression" dxfId="240" priority="161">
      <formula>$Z21="Gráfico 10"</formula>
    </cfRule>
    <cfRule type="expression" dxfId="239" priority="162">
      <formula>$Z21="Gráfico 25"</formula>
    </cfRule>
    <cfRule type="expression" dxfId="238" priority="163">
      <formula>$Z21="Gráfico 24"</formula>
    </cfRule>
    <cfRule type="expression" dxfId="237" priority="164">
      <formula>$Z21="Gráfico 23"</formula>
    </cfRule>
    <cfRule type="expression" dxfId="236" priority="165">
      <formula>$Z21="Gráfico 22"</formula>
    </cfRule>
    <cfRule type="expression" dxfId="235" priority="166">
      <formula>$Z21="Gráfico 21"</formula>
    </cfRule>
    <cfRule type="expression" dxfId="234" priority="167">
      <formula>$Z21="Gráfico 20"</formula>
    </cfRule>
    <cfRule type="expression" dxfId="233" priority="168">
      <formula>$Z21="Gráfico 18"</formula>
    </cfRule>
    <cfRule type="expression" dxfId="232" priority="169">
      <formula>$Z21="Gráfico 19"</formula>
    </cfRule>
    <cfRule type="expression" dxfId="231" priority="170">
      <formula>$Z21="Gráfico 17"</formula>
    </cfRule>
    <cfRule type="expression" dxfId="230" priority="171">
      <formula>$Z21="Gráfico 16"</formula>
    </cfRule>
    <cfRule type="expression" dxfId="229" priority="172">
      <formula>$Z21="Gráfico 15"</formula>
    </cfRule>
    <cfRule type="expression" dxfId="228" priority="173">
      <formula>$Z21="Gráfico 14"</formula>
    </cfRule>
    <cfRule type="expression" dxfId="227" priority="174">
      <formula>$Z21="Gráfico 12"</formula>
    </cfRule>
    <cfRule type="expression" dxfId="226" priority="175">
      <formula>$Z21="Gráfico 13"</formula>
    </cfRule>
    <cfRule type="expression" dxfId="225" priority="176">
      <formula>$Z21="Gráfico 11"</formula>
    </cfRule>
    <cfRule type="expression" dxfId="224" priority="177">
      <formula>$Z21="Gráfico 9"</formula>
    </cfRule>
    <cfRule type="expression" dxfId="223" priority="178">
      <formula>$Z21="Gráfico 8"</formula>
    </cfRule>
    <cfRule type="expression" dxfId="222" priority="179">
      <formula>$Z21="Gráfico 7"</formula>
    </cfRule>
    <cfRule type="expression" dxfId="221" priority="180">
      <formula>$Z21="Gráfico 6"</formula>
    </cfRule>
    <cfRule type="expression" dxfId="220" priority="181">
      <formula>$Z21="Gráfico 4"</formula>
    </cfRule>
    <cfRule type="expression" dxfId="219" priority="182">
      <formula>$Z21="Gráfico 3"</formula>
    </cfRule>
    <cfRule type="expression" dxfId="218" priority="183">
      <formula>$Z21="Gráfico 2"</formula>
    </cfRule>
    <cfRule type="expression" dxfId="217" priority="184">
      <formula>$Z21="Gráfico 1"</formula>
    </cfRule>
    <cfRule type="expression" dxfId="216" priority="185">
      <formula>$Z21="Gráfico 5"</formula>
    </cfRule>
  </conditionalFormatting>
  <conditionalFormatting sqref="N23">
    <cfRule type="expression" dxfId="215" priority="112">
      <formula>$Z23="Reporte 2"</formula>
    </cfRule>
    <cfRule type="expression" dxfId="214" priority="113">
      <formula>$Z23="Reporte 1"</formula>
    </cfRule>
    <cfRule type="expression" dxfId="213" priority="114">
      <formula>$Z23="Informe 10"</formula>
    </cfRule>
    <cfRule type="expression" dxfId="212" priority="115">
      <formula>$Z23="Informe 9"</formula>
    </cfRule>
    <cfRule type="expression" dxfId="211" priority="116">
      <formula>$Z23="Informe 8"</formula>
    </cfRule>
    <cfRule type="expression" dxfId="210" priority="117">
      <formula>$Z23="Informe 7"</formula>
    </cfRule>
    <cfRule type="expression" dxfId="209" priority="118">
      <formula>$Z23="Informe 6"</formula>
    </cfRule>
    <cfRule type="expression" dxfId="208" priority="119">
      <formula>$Z23="Informe 5"</formula>
    </cfRule>
    <cfRule type="expression" dxfId="207" priority="120">
      <formula>$Z23="Informe 4"</formula>
    </cfRule>
    <cfRule type="expression" dxfId="206" priority="121">
      <formula>$Z23="Informe 3"</formula>
    </cfRule>
    <cfRule type="expression" dxfId="205" priority="122">
      <formula>$Z23="Informe 2"</formula>
    </cfRule>
    <cfRule type="expression" dxfId="204" priority="123">
      <formula>$Z23="Informe 1"</formula>
    </cfRule>
    <cfRule type="expression" dxfId="203" priority="124">
      <formula>$Z23="Gráfico 10"</formula>
    </cfRule>
    <cfRule type="expression" dxfId="202" priority="125">
      <formula>$Z23="Gráfico 25"</formula>
    </cfRule>
    <cfRule type="expression" dxfId="201" priority="126">
      <formula>$Z23="Gráfico 24"</formula>
    </cfRule>
    <cfRule type="expression" dxfId="200" priority="127">
      <formula>$Z23="Gráfico 23"</formula>
    </cfRule>
    <cfRule type="expression" dxfId="199" priority="128">
      <formula>$Z23="Gráfico 22"</formula>
    </cfRule>
    <cfRule type="expression" dxfId="198" priority="129">
      <formula>$Z23="Gráfico 21"</formula>
    </cfRule>
    <cfRule type="expression" dxfId="197" priority="130">
      <formula>$Z23="Gráfico 20"</formula>
    </cfRule>
    <cfRule type="expression" dxfId="196" priority="131">
      <formula>$Z23="Gráfico 18"</formula>
    </cfRule>
    <cfRule type="expression" dxfId="195" priority="132">
      <formula>$Z23="Gráfico 19"</formula>
    </cfRule>
    <cfRule type="expression" dxfId="194" priority="133">
      <formula>$Z23="Gráfico 17"</formula>
    </cfRule>
    <cfRule type="expression" dxfId="193" priority="134">
      <formula>$Z23="Gráfico 16"</formula>
    </cfRule>
    <cfRule type="expression" dxfId="192" priority="135">
      <formula>$Z23="Gráfico 15"</formula>
    </cfRule>
    <cfRule type="expression" dxfId="191" priority="136">
      <formula>$Z23="Gráfico 14"</formula>
    </cfRule>
    <cfRule type="expression" dxfId="190" priority="137">
      <formula>$Z23="Gráfico 12"</formula>
    </cfRule>
    <cfRule type="expression" dxfId="189" priority="138">
      <formula>$Z23="Gráfico 13"</formula>
    </cfRule>
    <cfRule type="expression" dxfId="188" priority="139">
      <formula>$Z23="Gráfico 11"</formula>
    </cfRule>
    <cfRule type="expression" dxfId="187" priority="140">
      <formula>$Z23="Gráfico 9"</formula>
    </cfRule>
    <cfRule type="expression" dxfId="186" priority="141">
      <formula>$Z23="Gráfico 8"</formula>
    </cfRule>
    <cfRule type="expression" dxfId="185" priority="142">
      <formula>$Z23="Gráfico 7"</formula>
    </cfRule>
    <cfRule type="expression" dxfId="184" priority="143">
      <formula>$Z23="Gráfico 6"</formula>
    </cfRule>
    <cfRule type="expression" dxfId="183" priority="144">
      <formula>$Z23="Gráfico 4"</formula>
    </cfRule>
    <cfRule type="expression" dxfId="182" priority="145">
      <formula>$Z23="Gráfico 3"</formula>
    </cfRule>
    <cfRule type="expression" dxfId="181" priority="146">
      <formula>$Z23="Gráfico 2"</formula>
    </cfRule>
    <cfRule type="expression" dxfId="180" priority="147">
      <formula>$Z23="Gráfico 1"</formula>
    </cfRule>
    <cfRule type="expression" dxfId="179" priority="148">
      <formula>$Z23="Gráfico 5"</formula>
    </cfRule>
  </conditionalFormatting>
  <conditionalFormatting sqref="N23">
    <cfRule type="expression" dxfId="178" priority="75">
      <formula>$Z23="Reporte 2"</formula>
    </cfRule>
    <cfRule type="expression" dxfId="177" priority="76">
      <formula>$Z23="Reporte 1"</formula>
    </cfRule>
    <cfRule type="expression" dxfId="176" priority="77">
      <formula>$Z23="Informe 10"</formula>
    </cfRule>
    <cfRule type="expression" dxfId="175" priority="78">
      <formula>$Z23="Informe 9"</formula>
    </cfRule>
    <cfRule type="expression" dxfId="174" priority="79">
      <formula>$Z23="Informe 8"</formula>
    </cfRule>
    <cfRule type="expression" dxfId="173" priority="80">
      <formula>$Z23="Informe 7"</formula>
    </cfRule>
    <cfRule type="expression" dxfId="172" priority="81">
      <formula>$Z23="Informe 6"</formula>
    </cfRule>
    <cfRule type="expression" dxfId="171" priority="82">
      <formula>$Z23="Informe 5"</formula>
    </cfRule>
    <cfRule type="expression" dxfId="170" priority="83">
      <formula>$Z23="Informe 4"</formula>
    </cfRule>
    <cfRule type="expression" dxfId="169" priority="84">
      <formula>$Z23="Informe 3"</formula>
    </cfRule>
    <cfRule type="expression" dxfId="168" priority="85">
      <formula>$Z23="Informe 2"</formula>
    </cfRule>
    <cfRule type="expression" dxfId="167" priority="86">
      <formula>$Z23="Informe 1"</formula>
    </cfRule>
    <cfRule type="expression" dxfId="166" priority="87">
      <formula>$Z23="Gráfico 10"</formula>
    </cfRule>
    <cfRule type="expression" dxfId="165" priority="88">
      <formula>$Z23="Gráfico 25"</formula>
    </cfRule>
    <cfRule type="expression" dxfId="164" priority="89">
      <formula>$Z23="Gráfico 24"</formula>
    </cfRule>
    <cfRule type="expression" dxfId="163" priority="90">
      <formula>$Z23="Gráfico 23"</formula>
    </cfRule>
    <cfRule type="expression" dxfId="162" priority="91">
      <formula>$Z23="Gráfico 22"</formula>
    </cfRule>
    <cfRule type="expression" dxfId="161" priority="92">
      <formula>$Z23="Gráfico 21"</formula>
    </cfRule>
    <cfRule type="expression" dxfId="160" priority="93">
      <formula>$Z23="Gráfico 20"</formula>
    </cfRule>
    <cfRule type="expression" dxfId="159" priority="94">
      <formula>$Z23="Gráfico 18"</formula>
    </cfRule>
    <cfRule type="expression" dxfId="158" priority="95">
      <formula>$Z23="Gráfico 19"</formula>
    </cfRule>
    <cfRule type="expression" dxfId="157" priority="96">
      <formula>$Z23="Gráfico 17"</formula>
    </cfRule>
    <cfRule type="expression" dxfId="156" priority="97">
      <formula>$Z23="Gráfico 16"</formula>
    </cfRule>
    <cfRule type="expression" dxfId="155" priority="98">
      <formula>$Z23="Gráfico 15"</formula>
    </cfRule>
    <cfRule type="expression" dxfId="154" priority="99">
      <formula>$Z23="Gráfico 14"</formula>
    </cfRule>
    <cfRule type="expression" dxfId="153" priority="100">
      <formula>$Z23="Gráfico 12"</formula>
    </cfRule>
    <cfRule type="expression" dxfId="152" priority="101">
      <formula>$Z23="Gráfico 13"</formula>
    </cfRule>
    <cfRule type="expression" dxfId="151" priority="102">
      <formula>$Z23="Gráfico 11"</formula>
    </cfRule>
    <cfRule type="expression" dxfId="150" priority="103">
      <formula>$Z23="Gráfico 9"</formula>
    </cfRule>
    <cfRule type="expression" dxfId="149" priority="104">
      <formula>$Z23="Gráfico 8"</formula>
    </cfRule>
    <cfRule type="expression" dxfId="148" priority="105">
      <formula>$Z23="Gráfico 7"</formula>
    </cfRule>
    <cfRule type="expression" dxfId="147" priority="106">
      <formula>$Z23="Gráfico 6"</formula>
    </cfRule>
    <cfRule type="expression" dxfId="146" priority="107">
      <formula>$Z23="Gráfico 4"</formula>
    </cfRule>
    <cfRule type="expression" dxfId="145" priority="108">
      <formula>$Z23="Gráfico 3"</formula>
    </cfRule>
    <cfRule type="expression" dxfId="144" priority="109">
      <formula>$Z23="Gráfico 2"</formula>
    </cfRule>
    <cfRule type="expression" dxfId="143" priority="110">
      <formula>$Z23="Gráfico 1"</formula>
    </cfRule>
    <cfRule type="expression" dxfId="142" priority="111">
      <formula>$Z23="Gráfico 5"</formula>
    </cfRule>
  </conditionalFormatting>
  <conditionalFormatting sqref="N22">
    <cfRule type="expression" dxfId="141" priority="38">
      <formula>$Z22="Reporte 2"</formula>
    </cfRule>
    <cfRule type="expression" dxfId="140" priority="39">
      <formula>$Z22="Reporte 1"</formula>
    </cfRule>
    <cfRule type="expression" dxfId="139" priority="40">
      <formula>$Z22="Informe 10"</formula>
    </cfRule>
    <cfRule type="expression" dxfId="138" priority="41">
      <formula>$Z22="Informe 9"</formula>
    </cfRule>
    <cfRule type="expression" dxfId="137" priority="42">
      <formula>$Z22="Informe 8"</formula>
    </cfRule>
    <cfRule type="expression" dxfId="136" priority="43">
      <formula>$Z22="Informe 7"</formula>
    </cfRule>
    <cfRule type="expression" dxfId="135" priority="44">
      <formula>$Z22="Informe 6"</formula>
    </cfRule>
    <cfRule type="expression" dxfId="134" priority="45">
      <formula>$Z22="Informe 5"</formula>
    </cfRule>
    <cfRule type="expression" dxfId="133" priority="46">
      <formula>$Z22="Informe 4"</formula>
    </cfRule>
    <cfRule type="expression" dxfId="132" priority="47">
      <formula>$Z22="Informe 3"</formula>
    </cfRule>
    <cfRule type="expression" dxfId="131" priority="48">
      <formula>$Z22="Informe 2"</formula>
    </cfRule>
    <cfRule type="expression" dxfId="130" priority="49">
      <formula>$Z22="Informe 1"</formula>
    </cfRule>
    <cfRule type="expression" dxfId="129" priority="50">
      <formula>$Z22="Gráfico 10"</formula>
    </cfRule>
    <cfRule type="expression" dxfId="128" priority="51">
      <formula>$Z22="Gráfico 25"</formula>
    </cfRule>
    <cfRule type="expression" dxfId="127" priority="52">
      <formula>$Z22="Gráfico 24"</formula>
    </cfRule>
    <cfRule type="expression" dxfId="126" priority="53">
      <formula>$Z22="Gráfico 23"</formula>
    </cfRule>
    <cfRule type="expression" dxfId="125" priority="54">
      <formula>$Z22="Gráfico 22"</formula>
    </cfRule>
    <cfRule type="expression" dxfId="124" priority="55">
      <formula>$Z22="Gráfico 21"</formula>
    </cfRule>
    <cfRule type="expression" dxfId="123" priority="56">
      <formula>$Z22="Gráfico 20"</formula>
    </cfRule>
    <cfRule type="expression" dxfId="122" priority="57">
      <formula>$Z22="Gráfico 18"</formula>
    </cfRule>
    <cfRule type="expression" dxfId="121" priority="58">
      <formula>$Z22="Gráfico 19"</formula>
    </cfRule>
    <cfRule type="expression" dxfId="120" priority="59">
      <formula>$Z22="Gráfico 17"</formula>
    </cfRule>
    <cfRule type="expression" dxfId="119" priority="60">
      <formula>$Z22="Gráfico 16"</formula>
    </cfRule>
    <cfRule type="expression" dxfId="118" priority="61">
      <formula>$Z22="Gráfico 15"</formula>
    </cfRule>
    <cfRule type="expression" dxfId="117" priority="62">
      <formula>$Z22="Gráfico 14"</formula>
    </cfRule>
    <cfRule type="expression" dxfId="116" priority="63">
      <formula>$Z22="Gráfico 12"</formula>
    </cfRule>
    <cfRule type="expression" dxfId="115" priority="64">
      <formula>$Z22="Gráfico 13"</formula>
    </cfRule>
    <cfRule type="expression" dxfId="114" priority="65">
      <formula>$Z22="Gráfico 11"</formula>
    </cfRule>
    <cfRule type="expression" dxfId="113" priority="66">
      <formula>$Z22="Gráfico 9"</formula>
    </cfRule>
    <cfRule type="expression" dxfId="112" priority="67">
      <formula>$Z22="Gráfico 8"</formula>
    </cfRule>
    <cfRule type="expression" dxfId="111" priority="68">
      <formula>$Z22="Gráfico 7"</formula>
    </cfRule>
    <cfRule type="expression" dxfId="110" priority="69">
      <formula>$Z22="Gráfico 6"</formula>
    </cfRule>
    <cfRule type="expression" dxfId="109" priority="70">
      <formula>$Z22="Gráfico 4"</formula>
    </cfRule>
    <cfRule type="expression" dxfId="108" priority="71">
      <formula>$Z22="Gráfico 3"</formula>
    </cfRule>
    <cfRule type="expression" dxfId="107" priority="72">
      <formula>$Z22="Gráfico 2"</formula>
    </cfRule>
    <cfRule type="expression" dxfId="106" priority="73">
      <formula>$Z22="Gráfico 1"</formula>
    </cfRule>
    <cfRule type="expression" dxfId="105" priority="74">
      <formula>$Z22="Gráfico 5"</formula>
    </cfRule>
  </conditionalFormatting>
  <conditionalFormatting sqref="N22">
    <cfRule type="expression" dxfId="104" priority="1">
      <formula>$Z22="Reporte 2"</formula>
    </cfRule>
    <cfRule type="expression" dxfId="103" priority="2">
      <formula>$Z22="Reporte 1"</formula>
    </cfRule>
    <cfRule type="expression" dxfId="102" priority="3">
      <formula>$Z22="Informe 10"</formula>
    </cfRule>
    <cfRule type="expression" dxfId="101" priority="4">
      <formula>$Z22="Informe 9"</formula>
    </cfRule>
    <cfRule type="expression" dxfId="100" priority="5">
      <formula>$Z22="Informe 8"</formula>
    </cfRule>
    <cfRule type="expression" dxfId="99" priority="6">
      <formula>$Z22="Informe 7"</formula>
    </cfRule>
    <cfRule type="expression" dxfId="98" priority="7">
      <formula>$Z22="Informe 6"</formula>
    </cfRule>
    <cfRule type="expression" dxfId="97" priority="8">
      <formula>$Z22="Informe 5"</formula>
    </cfRule>
    <cfRule type="expression" dxfId="96" priority="9">
      <formula>$Z22="Informe 4"</formula>
    </cfRule>
    <cfRule type="expression" dxfId="95" priority="10">
      <formula>$Z22="Informe 3"</formula>
    </cfRule>
    <cfRule type="expression" dxfId="94" priority="11">
      <formula>$Z22="Informe 2"</formula>
    </cfRule>
    <cfRule type="expression" dxfId="93" priority="12">
      <formula>$Z22="Informe 1"</formula>
    </cfRule>
    <cfRule type="expression" dxfId="92" priority="13">
      <formula>$Z22="Gráfico 10"</formula>
    </cfRule>
    <cfRule type="expression" dxfId="91" priority="14">
      <formula>$Z22="Gráfico 25"</formula>
    </cfRule>
    <cfRule type="expression" dxfId="90" priority="15">
      <formula>$Z22="Gráfico 24"</formula>
    </cfRule>
    <cfRule type="expression" dxfId="89" priority="16">
      <formula>$Z22="Gráfico 23"</formula>
    </cfRule>
    <cfRule type="expression" dxfId="88" priority="17">
      <formula>$Z22="Gráfico 22"</formula>
    </cfRule>
    <cfRule type="expression" dxfId="87" priority="18">
      <formula>$Z22="Gráfico 21"</formula>
    </cfRule>
    <cfRule type="expression" dxfId="86" priority="19">
      <formula>$Z22="Gráfico 20"</formula>
    </cfRule>
    <cfRule type="expression" dxfId="85" priority="20">
      <formula>$Z22="Gráfico 18"</formula>
    </cfRule>
    <cfRule type="expression" dxfId="84" priority="21">
      <formula>$Z22="Gráfico 19"</formula>
    </cfRule>
    <cfRule type="expression" dxfId="83" priority="22">
      <formula>$Z22="Gráfico 17"</formula>
    </cfRule>
    <cfRule type="expression" dxfId="82" priority="23">
      <formula>$Z22="Gráfico 16"</formula>
    </cfRule>
    <cfRule type="expression" dxfId="81" priority="24">
      <formula>$Z22="Gráfico 15"</formula>
    </cfRule>
    <cfRule type="expression" dxfId="80" priority="25">
      <formula>$Z22="Gráfico 14"</formula>
    </cfRule>
    <cfRule type="expression" dxfId="79" priority="26">
      <formula>$Z22="Gráfico 12"</formula>
    </cfRule>
    <cfRule type="expression" dxfId="78" priority="27">
      <formula>$Z22="Gráfico 13"</formula>
    </cfRule>
    <cfRule type="expression" dxfId="77" priority="28">
      <formula>$Z22="Gráfico 11"</formula>
    </cfRule>
    <cfRule type="expression" dxfId="76" priority="29">
      <formula>$Z22="Gráfico 9"</formula>
    </cfRule>
    <cfRule type="expression" dxfId="75" priority="30">
      <formula>$Z22="Gráfico 8"</formula>
    </cfRule>
    <cfRule type="expression" dxfId="74" priority="31">
      <formula>$Z22="Gráfico 7"</formula>
    </cfRule>
    <cfRule type="expression" dxfId="73" priority="32">
      <formula>$Z22="Gráfico 6"</formula>
    </cfRule>
    <cfRule type="expression" dxfId="72" priority="33">
      <formula>$Z22="Gráfico 4"</formula>
    </cfRule>
    <cfRule type="expression" dxfId="71" priority="34">
      <formula>$Z22="Gráfico 3"</formula>
    </cfRule>
    <cfRule type="expression" dxfId="70" priority="35">
      <formula>$Z22="Gráfico 2"</formula>
    </cfRule>
    <cfRule type="expression" dxfId="69" priority="36">
      <formula>$Z22="Gráfico 1"</formula>
    </cfRule>
    <cfRule type="expression" dxfId="68" priority="37">
      <formula>$Z22="Gráfico 5"</formula>
    </cfRule>
  </conditionalFormatting>
  <hyperlinks>
    <hyperlink ref="B22" r:id="rId1" display="https://analytics.zoho.com/open-view/2395394000007076703" xr:uid="{64790D45-C6D6-476A-8A94-5A0C770FFDD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activeCell="D25" sqref="D25"/>
    </sheetView>
  </sheetViews>
  <sheetFormatPr baseColWidth="10" defaultRowHeight="14.4" x14ac:dyDescent="0.3"/>
  <sheetData>
    <row r="1" spans="1:3" x14ac:dyDescent="0.3">
      <c r="A1" s="5" t="s">
        <v>7572</v>
      </c>
      <c r="B1" s="5" t="s">
        <v>516</v>
      </c>
      <c r="C1" s="5" t="s">
        <v>7379</v>
      </c>
    </row>
    <row r="2" spans="1:3" x14ac:dyDescent="0.3">
      <c r="A2" s="16">
        <v>1</v>
      </c>
      <c r="B2" t="s">
        <v>540</v>
      </c>
      <c r="C2" s="16">
        <f>+VLOOKUP(Region23[[#This Row],[Código_Región]],Codigos_regiones[],3,0)</f>
        <v>252</v>
      </c>
    </row>
    <row r="3" spans="1:3" x14ac:dyDescent="0.3">
      <c r="A3" s="16">
        <v>2</v>
      </c>
      <c r="B3" t="s">
        <v>517</v>
      </c>
      <c r="C3" s="16">
        <f>+VLOOKUP(Region23[[#This Row],[Código_Región]],Codigos_regiones[],3,0)</f>
        <v>239</v>
      </c>
    </row>
    <row r="4" spans="1:3" x14ac:dyDescent="0.3">
      <c r="A4" s="16">
        <v>3</v>
      </c>
      <c r="B4" t="s">
        <v>523</v>
      </c>
      <c r="C4" s="16">
        <f>+VLOOKUP(Region23[[#This Row],[Código_Región]],Codigos_regiones[],3,0)</f>
        <v>242</v>
      </c>
    </row>
    <row r="5" spans="1:3" x14ac:dyDescent="0.3">
      <c r="A5" s="16">
        <v>4</v>
      </c>
      <c r="B5" t="s">
        <v>527</v>
      </c>
      <c r="C5" s="16">
        <f>+VLOOKUP(Region23[[#This Row],[Código_Región]],Codigos_regiones[],3,0)</f>
        <v>244</v>
      </c>
    </row>
    <row r="6" spans="1:3" x14ac:dyDescent="0.3">
      <c r="A6" s="16">
        <v>5</v>
      </c>
      <c r="B6" t="s">
        <v>542</v>
      </c>
      <c r="C6" s="16">
        <f>+VLOOKUP(Region23[[#This Row],[Código_Región]],Codigos_regiones[],3,0)</f>
        <v>253</v>
      </c>
    </row>
    <row r="7" spans="1:3" x14ac:dyDescent="0.3">
      <c r="A7" s="16">
        <v>6</v>
      </c>
      <c r="B7" t="s">
        <v>1193</v>
      </c>
      <c r="C7" s="16">
        <f>+VLOOKUP(Region23[[#This Row],[Código_Región]],Codigos_regiones[],3,0)</f>
        <v>245</v>
      </c>
    </row>
    <row r="8" spans="1:3" x14ac:dyDescent="0.3">
      <c r="A8" s="16">
        <v>7</v>
      </c>
      <c r="B8" t="s">
        <v>535</v>
      </c>
      <c r="C8" s="16">
        <f>+VLOOKUP(Region23[[#This Row],[Código_Región]],Codigos_regiones[],3,0)</f>
        <v>249</v>
      </c>
    </row>
    <row r="9" spans="1:3" x14ac:dyDescent="0.3">
      <c r="A9" s="16">
        <v>8</v>
      </c>
      <c r="B9" t="s">
        <v>525</v>
      </c>
      <c r="C9" s="16">
        <f>+VLOOKUP(Region23[[#This Row],[Código_Región]],Codigos_regiones[],3,0)</f>
        <v>243</v>
      </c>
    </row>
    <row r="10" spans="1:3" x14ac:dyDescent="0.3">
      <c r="A10" s="16">
        <v>9</v>
      </c>
      <c r="B10" t="s">
        <v>521</v>
      </c>
      <c r="C10" s="16">
        <f>+VLOOKUP(Region23[[#This Row],[Código_Región]],Codigos_regiones[],3,0)</f>
        <v>241</v>
      </c>
    </row>
    <row r="11" spans="1:3" x14ac:dyDescent="0.3">
      <c r="A11" s="16">
        <v>9</v>
      </c>
      <c r="B11" t="s">
        <v>7579</v>
      </c>
      <c r="C11" s="16">
        <f>+VLOOKUP(Region23[[#This Row],[Código_Región]],Codigos_regiones[],3,0)</f>
        <v>241</v>
      </c>
    </row>
    <row r="12" spans="1:3" x14ac:dyDescent="0.3">
      <c r="A12" s="16">
        <v>10</v>
      </c>
      <c r="B12" t="s">
        <v>530</v>
      </c>
      <c r="C12" s="16">
        <f>+VLOOKUP(Region23[[#This Row],[Código_Región]],Codigos_regiones[],3,0)</f>
        <v>246</v>
      </c>
    </row>
    <row r="13" spans="1:3" x14ac:dyDescent="0.3">
      <c r="A13" s="16">
        <v>11</v>
      </c>
      <c r="B13" t="s">
        <v>7611</v>
      </c>
      <c r="C13" s="16">
        <f>+VLOOKUP(Region23[[#This Row],[Código_Región]],Codigos_regiones[],3,0)</f>
        <v>238</v>
      </c>
    </row>
    <row r="14" spans="1:3" x14ac:dyDescent="0.3">
      <c r="A14" s="16">
        <v>12</v>
      </c>
      <c r="B14" t="s">
        <v>7609</v>
      </c>
      <c r="C14" s="16">
        <f>+VLOOKUP(Region23[[#This Row],[Código_Región]],Codigos_regiones[],3,0)</f>
        <v>248</v>
      </c>
    </row>
    <row r="15" spans="1:3" x14ac:dyDescent="0.3">
      <c r="A15" s="16">
        <v>13</v>
      </c>
      <c r="B15" t="s">
        <v>7580</v>
      </c>
      <c r="C15" s="16">
        <f>+VLOOKUP(Region23[[#This Row],[Código_Región]],Codigos_regiones[],3,0)</f>
        <v>251</v>
      </c>
    </row>
    <row r="16" spans="1:3" x14ac:dyDescent="0.3">
      <c r="A16" s="16">
        <v>14</v>
      </c>
      <c r="B16" t="s">
        <v>532</v>
      </c>
      <c r="C16" s="16">
        <f>+VLOOKUP(Region23[[#This Row],[Código_Región]],Codigos_regiones[],3,0)</f>
        <v>247</v>
      </c>
    </row>
    <row r="17" spans="1:3" x14ac:dyDescent="0.3">
      <c r="A17" s="16">
        <v>15</v>
      </c>
      <c r="B17" t="s">
        <v>519</v>
      </c>
      <c r="C17" s="16">
        <f>+VLOOKUP(Region23[[#This Row],[Código_Región]],Codigos_regiones[],3,0)</f>
        <v>240</v>
      </c>
    </row>
    <row r="18" spans="1:3" x14ac:dyDescent="0.3">
      <c r="A18" s="16">
        <v>16</v>
      </c>
      <c r="B18" t="s">
        <v>537</v>
      </c>
      <c r="C18" s="16">
        <f>+VLOOKUP(Region23[[#This Row],[Código_Región]],Codigos_regiones[],3,0)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00280-D6BA-4C69-BDDA-A40B9A2B6729}">
  <sheetPr>
    <tabColor rgb="FFCC0066"/>
  </sheetPr>
  <dimension ref="A1:B4"/>
  <sheetViews>
    <sheetView workbookViewId="0">
      <selection activeCell="D25" sqref="D25"/>
    </sheetView>
  </sheetViews>
  <sheetFormatPr baseColWidth="10" defaultRowHeight="14.4" x14ac:dyDescent="0.3"/>
  <sheetData>
    <row r="1" spans="1:2" x14ac:dyDescent="0.3">
      <c r="A1" s="87" t="s">
        <v>10549</v>
      </c>
      <c r="B1" s="88" t="s">
        <v>6342</v>
      </c>
    </row>
    <row r="2" spans="1:2" x14ac:dyDescent="0.3">
      <c r="A2" s="75">
        <v>270101</v>
      </c>
      <c r="B2" s="73" t="s">
        <v>7315</v>
      </c>
    </row>
    <row r="3" spans="1:2" x14ac:dyDescent="0.3">
      <c r="A3" s="75">
        <v>270102</v>
      </c>
      <c r="B3" s="73" t="s">
        <v>10360</v>
      </c>
    </row>
    <row r="4" spans="1:2" x14ac:dyDescent="0.3">
      <c r="A4" s="75">
        <v>270103</v>
      </c>
      <c r="B4" s="73" t="s">
        <v>10397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D0EA2-E6CF-4391-A616-392C63935FA9}">
  <sheetPr>
    <tabColor rgb="FFCC0066"/>
  </sheetPr>
  <dimension ref="A1:B7"/>
  <sheetViews>
    <sheetView workbookViewId="0">
      <selection activeCell="D25" sqref="D25"/>
    </sheetView>
  </sheetViews>
  <sheetFormatPr baseColWidth="10" defaultRowHeight="14.4" x14ac:dyDescent="0.3"/>
  <sheetData>
    <row r="1" spans="1:2" x14ac:dyDescent="0.3">
      <c r="A1" s="89" t="s">
        <v>10550</v>
      </c>
      <c r="B1" s="90" t="s">
        <v>6345</v>
      </c>
    </row>
    <row r="2" spans="1:2" x14ac:dyDescent="0.3">
      <c r="A2" s="75">
        <v>270101001</v>
      </c>
      <c r="B2" s="73" t="s">
        <v>10554</v>
      </c>
    </row>
    <row r="3" spans="1:2" x14ac:dyDescent="0.3">
      <c r="A3" s="75">
        <v>270102002</v>
      </c>
      <c r="B3" s="73" t="s">
        <v>7293</v>
      </c>
    </row>
    <row r="4" spans="1:2" x14ac:dyDescent="0.3">
      <c r="A4" s="75">
        <v>270102014</v>
      </c>
      <c r="B4" s="73" t="s">
        <v>7305</v>
      </c>
    </row>
    <row r="5" spans="1:2" x14ac:dyDescent="0.3">
      <c r="A5" s="75">
        <v>270102015</v>
      </c>
      <c r="B5" s="73" t="s">
        <v>7306</v>
      </c>
    </row>
    <row r="6" spans="1:2" x14ac:dyDescent="0.3">
      <c r="A6" s="75">
        <v>270102017</v>
      </c>
      <c r="B6" s="73" t="s">
        <v>7308</v>
      </c>
    </row>
    <row r="7" spans="1:2" x14ac:dyDescent="0.3">
      <c r="A7" s="75">
        <v>270103005</v>
      </c>
      <c r="B7" s="73" t="s">
        <v>7290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D165-A0E5-4F25-85F6-98A1E29A816D}">
  <sheetPr>
    <tabColor rgb="FFCC0066"/>
  </sheetPr>
  <dimension ref="A1:B83"/>
  <sheetViews>
    <sheetView workbookViewId="0">
      <selection activeCell="D25" sqref="D25"/>
    </sheetView>
  </sheetViews>
  <sheetFormatPr baseColWidth="10" defaultRowHeight="14.4" x14ac:dyDescent="0.3"/>
  <sheetData>
    <row r="1" spans="1:2" ht="24" x14ac:dyDescent="0.3">
      <c r="A1" s="10" t="s">
        <v>10551</v>
      </c>
      <c r="B1" s="10" t="s">
        <v>10552</v>
      </c>
    </row>
    <row r="2" spans="1:2" x14ac:dyDescent="0.3">
      <c r="A2" s="16">
        <v>1</v>
      </c>
      <c r="B2" t="s">
        <v>10557</v>
      </c>
    </row>
    <row r="3" spans="1:2" x14ac:dyDescent="0.3">
      <c r="A3" s="16">
        <v>2</v>
      </c>
      <c r="B3" t="s">
        <v>10558</v>
      </c>
    </row>
    <row r="4" spans="1:2" x14ac:dyDescent="0.3">
      <c r="A4" s="16">
        <v>3</v>
      </c>
      <c r="B4" t="s">
        <v>10559</v>
      </c>
    </row>
    <row r="5" spans="1:2" x14ac:dyDescent="0.3">
      <c r="A5" s="16">
        <v>4</v>
      </c>
      <c r="B5" t="s">
        <v>10560</v>
      </c>
    </row>
    <row r="6" spans="1:2" x14ac:dyDescent="0.3">
      <c r="A6" s="16">
        <v>5</v>
      </c>
      <c r="B6" t="s">
        <v>10561</v>
      </c>
    </row>
    <row r="7" spans="1:2" x14ac:dyDescent="0.3">
      <c r="A7" s="16">
        <v>6</v>
      </c>
      <c r="B7" t="s">
        <v>10562</v>
      </c>
    </row>
    <row r="8" spans="1:2" x14ac:dyDescent="0.3">
      <c r="A8" s="16">
        <v>7</v>
      </c>
      <c r="B8" t="s">
        <v>10563</v>
      </c>
    </row>
    <row r="9" spans="1:2" x14ac:dyDescent="0.3">
      <c r="A9" s="16">
        <v>8</v>
      </c>
      <c r="B9" t="s">
        <v>10564</v>
      </c>
    </row>
    <row r="10" spans="1:2" x14ac:dyDescent="0.3">
      <c r="A10" s="16">
        <v>9</v>
      </c>
      <c r="B10" t="s">
        <v>10565</v>
      </c>
    </row>
    <row r="11" spans="1:2" x14ac:dyDescent="0.3">
      <c r="A11" s="16">
        <v>10</v>
      </c>
      <c r="B11" t="s">
        <v>10566</v>
      </c>
    </row>
    <row r="12" spans="1:2" x14ac:dyDescent="0.3">
      <c r="A12" s="16">
        <v>11</v>
      </c>
      <c r="B12" t="s">
        <v>10567</v>
      </c>
    </row>
    <row r="13" spans="1:2" x14ac:dyDescent="0.3">
      <c r="A13" s="16">
        <v>12</v>
      </c>
      <c r="B13" t="s">
        <v>10568</v>
      </c>
    </row>
    <row r="14" spans="1:2" x14ac:dyDescent="0.3">
      <c r="A14" s="16">
        <v>13</v>
      </c>
      <c r="B14" t="s">
        <v>10569</v>
      </c>
    </row>
    <row r="15" spans="1:2" x14ac:dyDescent="0.3">
      <c r="A15" s="16">
        <v>14</v>
      </c>
      <c r="B15" t="s">
        <v>10570</v>
      </c>
    </row>
    <row r="16" spans="1:2" x14ac:dyDescent="0.3">
      <c r="A16" s="16">
        <v>15</v>
      </c>
      <c r="B16" t="s">
        <v>10571</v>
      </c>
    </row>
    <row r="17" spans="1:2" x14ac:dyDescent="0.3">
      <c r="A17" s="16">
        <v>16</v>
      </c>
      <c r="B17" t="s">
        <v>10572</v>
      </c>
    </row>
    <row r="18" spans="1:2" x14ac:dyDescent="0.3">
      <c r="A18" s="16">
        <v>17</v>
      </c>
      <c r="B18" t="s">
        <v>10573</v>
      </c>
    </row>
    <row r="19" spans="1:2" x14ac:dyDescent="0.3">
      <c r="A19" s="16">
        <v>18</v>
      </c>
      <c r="B19" t="s">
        <v>10574</v>
      </c>
    </row>
    <row r="20" spans="1:2" x14ac:dyDescent="0.3">
      <c r="A20" s="16">
        <v>19</v>
      </c>
      <c r="B20" t="s">
        <v>10575</v>
      </c>
    </row>
    <row r="21" spans="1:2" x14ac:dyDescent="0.3">
      <c r="A21" s="16">
        <v>20</v>
      </c>
      <c r="B21" t="s">
        <v>10576</v>
      </c>
    </row>
    <row r="22" spans="1:2" x14ac:dyDescent="0.3">
      <c r="A22" s="16">
        <v>21</v>
      </c>
      <c r="B22" t="s">
        <v>10577</v>
      </c>
    </row>
    <row r="23" spans="1:2" x14ac:dyDescent="0.3">
      <c r="A23" s="16">
        <v>22</v>
      </c>
      <c r="B23" t="s">
        <v>10578</v>
      </c>
    </row>
    <row r="24" spans="1:2" x14ac:dyDescent="0.3">
      <c r="A24" s="16">
        <v>23</v>
      </c>
      <c r="B24" t="s">
        <v>10579</v>
      </c>
    </row>
    <row r="25" spans="1:2" x14ac:dyDescent="0.3">
      <c r="A25" s="16">
        <v>24</v>
      </c>
      <c r="B25" t="s">
        <v>10580</v>
      </c>
    </row>
    <row r="26" spans="1:2" x14ac:dyDescent="0.3">
      <c r="A26" s="16">
        <v>25</v>
      </c>
      <c r="B26" t="s">
        <v>10581</v>
      </c>
    </row>
    <row r="27" spans="1:2" x14ac:dyDescent="0.3">
      <c r="A27" s="16">
        <v>26</v>
      </c>
      <c r="B27" t="s">
        <v>10582</v>
      </c>
    </row>
    <row r="28" spans="1:2" x14ac:dyDescent="0.3">
      <c r="A28" s="16">
        <v>27</v>
      </c>
      <c r="B28" t="s">
        <v>10583</v>
      </c>
    </row>
    <row r="29" spans="1:2" x14ac:dyDescent="0.3">
      <c r="A29" s="16">
        <v>28</v>
      </c>
      <c r="B29" t="s">
        <v>10584</v>
      </c>
    </row>
    <row r="30" spans="1:2" x14ac:dyDescent="0.3">
      <c r="A30" s="16">
        <v>29</v>
      </c>
      <c r="B30" t="s">
        <v>10585</v>
      </c>
    </row>
    <row r="31" spans="1:2" x14ac:dyDescent="0.3">
      <c r="A31" s="16">
        <v>30</v>
      </c>
      <c r="B31" t="s">
        <v>10586</v>
      </c>
    </row>
    <row r="32" spans="1:2" x14ac:dyDescent="0.3">
      <c r="A32" s="16">
        <v>31</v>
      </c>
      <c r="B32" t="s">
        <v>10587</v>
      </c>
    </row>
    <row r="33" spans="1:2" x14ac:dyDescent="0.3">
      <c r="A33" s="16">
        <v>32</v>
      </c>
      <c r="B33" t="s">
        <v>10588</v>
      </c>
    </row>
    <row r="34" spans="1:2" x14ac:dyDescent="0.3">
      <c r="A34" s="16">
        <v>33</v>
      </c>
      <c r="B34" t="s">
        <v>10589</v>
      </c>
    </row>
    <row r="35" spans="1:2" x14ac:dyDescent="0.3">
      <c r="A35" s="16">
        <v>34</v>
      </c>
      <c r="B35" t="s">
        <v>10590</v>
      </c>
    </row>
    <row r="36" spans="1:2" x14ac:dyDescent="0.3">
      <c r="A36" s="16">
        <v>35</v>
      </c>
      <c r="B36" t="s">
        <v>10591</v>
      </c>
    </row>
    <row r="37" spans="1:2" x14ac:dyDescent="0.3">
      <c r="A37" s="16">
        <v>36</v>
      </c>
      <c r="B37" t="s">
        <v>10592</v>
      </c>
    </row>
    <row r="38" spans="1:2" x14ac:dyDescent="0.3">
      <c r="A38" s="16">
        <v>37</v>
      </c>
      <c r="B38" t="s">
        <v>10593</v>
      </c>
    </row>
    <row r="39" spans="1:2" x14ac:dyDescent="0.3">
      <c r="A39" s="16">
        <v>38</v>
      </c>
      <c r="B39" t="s">
        <v>10594</v>
      </c>
    </row>
    <row r="40" spans="1:2" x14ac:dyDescent="0.3">
      <c r="A40" s="16">
        <v>39</v>
      </c>
      <c r="B40" t="s">
        <v>10595</v>
      </c>
    </row>
    <row r="41" spans="1:2" x14ac:dyDescent="0.3">
      <c r="A41" s="16">
        <v>40</v>
      </c>
      <c r="B41" t="s">
        <v>10596</v>
      </c>
    </row>
    <row r="42" spans="1:2" x14ac:dyDescent="0.3">
      <c r="A42" s="16">
        <v>41</v>
      </c>
      <c r="B42" t="s">
        <v>10597</v>
      </c>
    </row>
    <row r="43" spans="1:2" x14ac:dyDescent="0.3">
      <c r="A43" s="16">
        <v>42</v>
      </c>
      <c r="B43" t="s">
        <v>10598</v>
      </c>
    </row>
    <row r="44" spans="1:2" x14ac:dyDescent="0.3">
      <c r="A44" s="16">
        <v>43</v>
      </c>
      <c r="B44" t="s">
        <v>10599</v>
      </c>
    </row>
    <row r="45" spans="1:2" x14ac:dyDescent="0.3">
      <c r="A45" s="16">
        <v>44</v>
      </c>
      <c r="B45" t="s">
        <v>10600</v>
      </c>
    </row>
    <row r="46" spans="1:2" x14ac:dyDescent="0.3">
      <c r="A46" s="16">
        <v>45</v>
      </c>
      <c r="B46" t="s">
        <v>10601</v>
      </c>
    </row>
    <row r="47" spans="1:2" x14ac:dyDescent="0.3">
      <c r="A47" s="16">
        <v>46</v>
      </c>
      <c r="B47" t="s">
        <v>10602</v>
      </c>
    </row>
    <row r="48" spans="1:2" x14ac:dyDescent="0.3">
      <c r="A48" s="16">
        <v>47</v>
      </c>
      <c r="B48" t="s">
        <v>10603</v>
      </c>
    </row>
    <row r="49" spans="1:2" x14ac:dyDescent="0.3">
      <c r="A49" s="16">
        <v>48</v>
      </c>
      <c r="B49" t="s">
        <v>10604</v>
      </c>
    </row>
    <row r="50" spans="1:2" x14ac:dyDescent="0.3">
      <c r="A50" s="16">
        <v>49</v>
      </c>
      <c r="B50" t="s">
        <v>10605</v>
      </c>
    </row>
    <row r="51" spans="1:2" x14ac:dyDescent="0.3">
      <c r="A51" s="16">
        <v>50</v>
      </c>
      <c r="B51" t="s">
        <v>10606</v>
      </c>
    </row>
    <row r="52" spans="1:2" x14ac:dyDescent="0.3">
      <c r="A52" s="16">
        <v>51</v>
      </c>
      <c r="B52" t="s">
        <v>10607</v>
      </c>
    </row>
    <row r="53" spans="1:2" x14ac:dyDescent="0.3">
      <c r="A53" s="16">
        <v>52</v>
      </c>
      <c r="B53" t="s">
        <v>10608</v>
      </c>
    </row>
    <row r="54" spans="1:2" x14ac:dyDescent="0.3">
      <c r="A54" s="16">
        <v>53</v>
      </c>
      <c r="B54" t="s">
        <v>10609</v>
      </c>
    </row>
    <row r="55" spans="1:2" x14ac:dyDescent="0.3">
      <c r="A55" s="16">
        <v>54</v>
      </c>
      <c r="B55" t="s">
        <v>10610</v>
      </c>
    </row>
    <row r="56" spans="1:2" x14ac:dyDescent="0.3">
      <c r="A56" s="16">
        <v>55</v>
      </c>
      <c r="B56" t="s">
        <v>10611</v>
      </c>
    </row>
    <row r="57" spans="1:2" x14ac:dyDescent="0.3">
      <c r="A57" s="16">
        <v>56</v>
      </c>
      <c r="B57" t="s">
        <v>10612</v>
      </c>
    </row>
    <row r="58" spans="1:2" x14ac:dyDescent="0.3">
      <c r="A58" s="16">
        <v>57</v>
      </c>
      <c r="B58" t="s">
        <v>10613</v>
      </c>
    </row>
    <row r="59" spans="1:2" x14ac:dyDescent="0.3">
      <c r="A59" s="16">
        <v>58</v>
      </c>
      <c r="B59" t="s">
        <v>10614</v>
      </c>
    </row>
    <row r="60" spans="1:2" x14ac:dyDescent="0.3">
      <c r="A60" s="16">
        <v>59</v>
      </c>
      <c r="B60" t="s">
        <v>10615</v>
      </c>
    </row>
    <row r="61" spans="1:2" x14ac:dyDescent="0.3">
      <c r="A61" s="16">
        <v>60</v>
      </c>
      <c r="B61" t="s">
        <v>10616</v>
      </c>
    </row>
    <row r="62" spans="1:2" x14ac:dyDescent="0.3">
      <c r="A62" s="16">
        <v>61</v>
      </c>
      <c r="B62" t="s">
        <v>10617</v>
      </c>
    </row>
    <row r="63" spans="1:2" x14ac:dyDescent="0.3">
      <c r="A63" s="16">
        <v>62</v>
      </c>
      <c r="B63" t="s">
        <v>10618</v>
      </c>
    </row>
    <row r="64" spans="1:2" x14ac:dyDescent="0.3">
      <c r="A64" s="16">
        <v>63</v>
      </c>
      <c r="B64" t="s">
        <v>10619</v>
      </c>
    </row>
    <row r="65" spans="1:2" x14ac:dyDescent="0.3">
      <c r="A65" s="16">
        <v>64</v>
      </c>
      <c r="B65" t="s">
        <v>10620</v>
      </c>
    </row>
    <row r="66" spans="1:2" x14ac:dyDescent="0.3">
      <c r="A66" s="16">
        <v>65</v>
      </c>
      <c r="B66" t="s">
        <v>10621</v>
      </c>
    </row>
    <row r="67" spans="1:2" x14ac:dyDescent="0.3">
      <c r="A67" s="16">
        <v>66</v>
      </c>
      <c r="B67" t="s">
        <v>10622</v>
      </c>
    </row>
    <row r="68" spans="1:2" x14ac:dyDescent="0.3">
      <c r="A68" s="16">
        <v>67</v>
      </c>
      <c r="B68" t="s">
        <v>10623</v>
      </c>
    </row>
    <row r="69" spans="1:2" x14ac:dyDescent="0.3">
      <c r="A69" s="16">
        <v>68</v>
      </c>
      <c r="B69" t="s">
        <v>10624</v>
      </c>
    </row>
    <row r="70" spans="1:2" x14ac:dyDescent="0.3">
      <c r="A70" s="16">
        <v>69</v>
      </c>
      <c r="B70" t="s">
        <v>10625</v>
      </c>
    </row>
    <row r="71" spans="1:2" x14ac:dyDescent="0.3">
      <c r="A71" s="16">
        <v>70</v>
      </c>
      <c r="B71" t="s">
        <v>10626</v>
      </c>
    </row>
    <row r="72" spans="1:2" x14ac:dyDescent="0.3">
      <c r="A72" s="16">
        <v>71</v>
      </c>
      <c r="B72" t="s">
        <v>10627</v>
      </c>
    </row>
    <row r="73" spans="1:2" x14ac:dyDescent="0.3">
      <c r="A73" s="16">
        <v>72</v>
      </c>
      <c r="B73" t="s">
        <v>10628</v>
      </c>
    </row>
    <row r="74" spans="1:2" x14ac:dyDescent="0.3">
      <c r="A74" s="16">
        <v>73</v>
      </c>
      <c r="B74" t="s">
        <v>10629</v>
      </c>
    </row>
    <row r="75" spans="1:2" x14ac:dyDescent="0.3">
      <c r="A75" s="16">
        <v>74</v>
      </c>
      <c r="B75" t="s">
        <v>10630</v>
      </c>
    </row>
    <row r="76" spans="1:2" x14ac:dyDescent="0.3">
      <c r="A76" s="16">
        <v>75</v>
      </c>
      <c r="B76" t="s">
        <v>10631</v>
      </c>
    </row>
    <row r="77" spans="1:2" x14ac:dyDescent="0.3">
      <c r="A77" s="16">
        <v>76</v>
      </c>
      <c r="B77" t="s">
        <v>10632</v>
      </c>
    </row>
    <row r="78" spans="1:2" x14ac:dyDescent="0.3">
      <c r="A78" s="16">
        <v>77</v>
      </c>
      <c r="B78" t="s">
        <v>10633</v>
      </c>
    </row>
    <row r="79" spans="1:2" x14ac:dyDescent="0.3">
      <c r="A79" s="16">
        <v>78</v>
      </c>
      <c r="B79" t="s">
        <v>10634</v>
      </c>
    </row>
    <row r="80" spans="1:2" x14ac:dyDescent="0.3">
      <c r="A80" s="16">
        <v>79</v>
      </c>
      <c r="B80" t="s">
        <v>10635</v>
      </c>
    </row>
    <row r="81" spans="1:2" x14ac:dyDescent="0.3">
      <c r="A81" s="16">
        <v>80</v>
      </c>
      <c r="B81" t="s">
        <v>10636</v>
      </c>
    </row>
    <row r="82" spans="1:2" x14ac:dyDescent="0.3">
      <c r="A82" s="16">
        <v>81</v>
      </c>
      <c r="B82" t="s">
        <v>10637</v>
      </c>
    </row>
    <row r="83" spans="1:2" x14ac:dyDescent="0.3">
      <c r="A83" s="16">
        <v>82</v>
      </c>
      <c r="B83" t="s">
        <v>10638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347"/>
  <sheetViews>
    <sheetView showGridLines="0" topLeftCell="D1" zoomScaleNormal="100" workbookViewId="0">
      <pane ySplit="2" topLeftCell="A3" activePane="bottomLeft" state="frozen"/>
      <selection pane="bottomLeft" activeCell="M14" sqref="M14"/>
    </sheetView>
  </sheetViews>
  <sheetFormatPr baseColWidth="10" defaultRowHeight="14.4" x14ac:dyDescent="0.3"/>
  <cols>
    <col min="2" max="2" width="15.6640625" bestFit="1" customWidth="1"/>
    <col min="3" max="3" width="10.6640625" customWidth="1"/>
    <col min="4" max="5" width="5.33203125" customWidth="1"/>
    <col min="6" max="6" width="9.88671875" customWidth="1"/>
    <col min="7" max="7" width="19.33203125" bestFit="1" customWidth="1"/>
    <col min="8" max="8" width="8.6640625" bestFit="1" customWidth="1"/>
    <col min="9" max="10" width="4.109375" customWidth="1"/>
    <col min="11" max="11" width="13.33203125" bestFit="1" customWidth="1"/>
    <col min="12" max="12" width="22.109375" bestFit="1" customWidth="1"/>
    <col min="13" max="14" width="3.44140625" customWidth="1"/>
    <col min="15" max="15" width="13.88671875" bestFit="1" customWidth="1"/>
    <col min="16" max="16" width="23.33203125" bestFit="1" customWidth="1"/>
    <col min="17" max="18" width="4.6640625" customWidth="1"/>
    <col min="19" max="19" width="13.109375" bestFit="1" customWidth="1"/>
    <col min="20" max="20" width="35.6640625" bestFit="1" customWidth="1"/>
    <col min="21" max="22" width="4.44140625" customWidth="1"/>
    <col min="25" max="26" width="3.6640625" customWidth="1"/>
    <col min="28" max="28" width="15.44140625" bestFit="1" customWidth="1"/>
    <col min="29" max="30" width="4.6640625" customWidth="1"/>
    <col min="32" max="32" width="14.109375" bestFit="1" customWidth="1"/>
    <col min="33" max="34" width="3.6640625" customWidth="1"/>
    <col min="35" max="35" width="10.33203125" bestFit="1" customWidth="1"/>
    <col min="36" max="36" width="19.88671875" bestFit="1" customWidth="1"/>
    <col min="37" max="38" width="4" customWidth="1"/>
    <col min="39" max="39" width="10.33203125" bestFit="1" customWidth="1"/>
    <col min="40" max="40" width="19.88671875" bestFit="1" customWidth="1"/>
    <col min="41" max="42" width="4.88671875" customWidth="1"/>
    <col min="43" max="43" width="17.5546875" customWidth="1"/>
  </cols>
  <sheetData>
    <row r="1" spans="1:43" x14ac:dyDescent="0.3">
      <c r="B1">
        <f>_xlfn.XLOOKUP(RESUMEN!J4,Region[Región],Region[Código_Región],FALSE)</f>
        <v>13</v>
      </c>
      <c r="G1" t="e">
        <f>_xlfn.XLOOKUP(RESUMEN!#REF!,Comuna[Comuna],Comuna[Cod_comuna],FALSE)</f>
        <v>#REF!</v>
      </c>
      <c r="L1">
        <v>270102</v>
      </c>
      <c r="P1">
        <v>270101001</v>
      </c>
      <c r="T1" s="16">
        <v>1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3">
      <c r="A2" s="5" t="s">
        <v>7572</v>
      </c>
      <c r="B2" s="5" t="s">
        <v>516</v>
      </c>
      <c r="C2" s="5" t="s">
        <v>7379</v>
      </c>
      <c r="D2" s="6"/>
      <c r="E2" s="6"/>
      <c r="F2" s="7" t="s">
        <v>10528</v>
      </c>
      <c r="G2" s="7" t="s">
        <v>715</v>
      </c>
      <c r="H2" s="7" t="s">
        <v>7380</v>
      </c>
      <c r="I2" s="6"/>
      <c r="J2" s="6"/>
      <c r="K2" s="8" t="s">
        <v>10549</v>
      </c>
      <c r="L2" s="8" t="s">
        <v>6342</v>
      </c>
      <c r="M2" s="6"/>
      <c r="N2" s="6"/>
      <c r="O2" s="9" t="s">
        <v>10550</v>
      </c>
      <c r="P2" s="9" t="s">
        <v>6345</v>
      </c>
      <c r="Q2" s="6"/>
      <c r="R2" s="6"/>
      <c r="S2" s="10" t="s">
        <v>10551</v>
      </c>
      <c r="T2" s="10" t="s">
        <v>10552</v>
      </c>
      <c r="U2" s="6"/>
      <c r="V2" s="6"/>
      <c r="W2" s="11" t="s">
        <v>7591</v>
      </c>
      <c r="X2" s="11" t="s">
        <v>7590</v>
      </c>
      <c r="Y2" s="11" t="s">
        <v>7381</v>
      </c>
      <c r="Z2" s="6"/>
      <c r="AA2" s="12" t="s">
        <v>7573</v>
      </c>
      <c r="AB2" s="12" t="s">
        <v>7574</v>
      </c>
      <c r="AC2" s="12" t="s">
        <v>7382</v>
      </c>
      <c r="AD2" s="6"/>
      <c r="AE2" s="13" t="s">
        <v>7575</v>
      </c>
      <c r="AF2" s="13" t="s">
        <v>7576</v>
      </c>
      <c r="AG2" s="13" t="s">
        <v>7383</v>
      </c>
      <c r="AH2" s="6"/>
      <c r="AI2" s="14" t="s">
        <v>7577</v>
      </c>
      <c r="AJ2" s="14" t="s">
        <v>7578</v>
      </c>
      <c r="AK2" s="14" t="s">
        <v>7384</v>
      </c>
      <c r="AL2" s="6"/>
      <c r="AM2" s="19" t="s">
        <v>7385</v>
      </c>
      <c r="AN2" s="19" t="s">
        <v>7323</v>
      </c>
      <c r="AO2" s="19" t="s">
        <v>7386</v>
      </c>
      <c r="AP2" s="6"/>
      <c r="AQ2" s="15" t="s">
        <v>7387</v>
      </c>
    </row>
    <row r="3" spans="1:43" x14ac:dyDescent="0.3">
      <c r="A3" s="16">
        <v>1</v>
      </c>
      <c r="B3" t="s">
        <v>540</v>
      </c>
      <c r="C3" s="16">
        <f>+VLOOKUP(Region[[#This Row],[Código_Región]],Codigos_regiones[],3,0)</f>
        <v>252</v>
      </c>
      <c r="D3" s="16"/>
      <c r="F3" s="16"/>
      <c r="H3" s="16" t="e">
        <f>+VLOOKUP(Comuna[[#This Row],[Cod_comuna]],Codigos_comunas[],3,0)</f>
        <v>#N/A</v>
      </c>
      <c r="K3" s="16">
        <v>270101</v>
      </c>
      <c r="L3" t="s">
        <v>7315</v>
      </c>
      <c r="O3" s="16">
        <v>270101001</v>
      </c>
      <c r="P3" t="s">
        <v>10554</v>
      </c>
      <c r="S3" s="16">
        <v>1</v>
      </c>
      <c r="T3" t="s">
        <v>10557</v>
      </c>
      <c r="W3" s="16"/>
      <c r="AA3" s="16"/>
      <c r="AE3" s="16"/>
      <c r="AI3" s="16"/>
      <c r="AM3" s="16"/>
      <c r="AQ3" s="17"/>
    </row>
    <row r="4" spans="1:43" x14ac:dyDescent="0.3">
      <c r="A4" s="16">
        <v>2</v>
      </c>
      <c r="B4" t="s">
        <v>517</v>
      </c>
      <c r="C4" s="16">
        <f>+VLOOKUP(Region[[#This Row],[Código_Región]],Codigos_regiones[],3,0)</f>
        <v>239</v>
      </c>
      <c r="D4" s="16"/>
      <c r="F4" s="16"/>
      <c r="H4" s="16" t="e">
        <f>+VLOOKUP(Comuna[[#This Row],[Cod_comuna]],Codigos_comunas[],3,0)</f>
        <v>#N/A</v>
      </c>
      <c r="K4" s="16">
        <v>270102</v>
      </c>
      <c r="L4" t="s">
        <v>14075</v>
      </c>
      <c r="O4" s="16">
        <v>270102001</v>
      </c>
      <c r="P4" t="s">
        <v>7292</v>
      </c>
      <c r="S4" s="16">
        <v>2</v>
      </c>
      <c r="T4" t="s">
        <v>10558</v>
      </c>
      <c r="W4" s="16"/>
      <c r="AA4" s="16"/>
      <c r="AE4" s="16"/>
      <c r="AI4" s="16"/>
      <c r="AM4" s="16"/>
      <c r="AQ4" s="17"/>
    </row>
    <row r="5" spans="1:43" x14ac:dyDescent="0.3">
      <c r="A5" s="16">
        <v>3</v>
      </c>
      <c r="B5" t="s">
        <v>523</v>
      </c>
      <c r="C5" s="16">
        <f>+VLOOKUP(Region[[#This Row],[Código_Región]],Codigos_regiones[],3,0)</f>
        <v>242</v>
      </c>
      <c r="D5" s="16"/>
      <c r="F5" s="16"/>
      <c r="H5" s="16" t="e">
        <f>+VLOOKUP(Comuna[[#This Row],[Cod_comuna]],Codigos_comunas[],3,0)</f>
        <v>#N/A</v>
      </c>
      <c r="K5" s="16">
        <v>270103</v>
      </c>
      <c r="L5" t="s">
        <v>14076</v>
      </c>
      <c r="O5" s="16">
        <v>270102002</v>
      </c>
      <c r="P5" t="s">
        <v>7293</v>
      </c>
      <c r="S5" s="16">
        <v>3</v>
      </c>
      <c r="T5" t="s">
        <v>10559</v>
      </c>
      <c r="W5" s="16"/>
      <c r="AA5" s="16"/>
      <c r="AE5" s="16"/>
      <c r="AI5" s="16"/>
      <c r="AM5" s="16"/>
      <c r="AQ5" s="17"/>
    </row>
    <row r="6" spans="1:43" x14ac:dyDescent="0.3">
      <c r="A6" s="16">
        <v>4</v>
      </c>
      <c r="B6" t="s">
        <v>527</v>
      </c>
      <c r="C6" s="16">
        <f>+VLOOKUP(Region[[#This Row],[Código_Región]],Codigos_regiones[],3,0)</f>
        <v>244</v>
      </c>
      <c r="D6" s="16"/>
      <c r="F6" s="16"/>
      <c r="H6" s="16" t="e">
        <f>+VLOOKUP(Comuna[[#This Row],[Cod_comuna]],Codigos_comunas[],3,0)</f>
        <v>#N/A</v>
      </c>
      <c r="K6" s="16">
        <v>270104</v>
      </c>
      <c r="L6" t="s">
        <v>7318</v>
      </c>
      <c r="O6" s="16">
        <v>270102003</v>
      </c>
      <c r="P6" t="s">
        <v>7294</v>
      </c>
      <c r="S6" s="16">
        <v>4</v>
      </c>
      <c r="T6" t="s">
        <v>10560</v>
      </c>
      <c r="W6" s="16"/>
      <c r="AA6" s="16"/>
      <c r="AE6" s="16"/>
      <c r="AI6" s="16"/>
      <c r="AM6" s="16"/>
      <c r="AQ6" s="17"/>
    </row>
    <row r="7" spans="1:43" x14ac:dyDescent="0.3">
      <c r="A7" s="16">
        <v>5</v>
      </c>
      <c r="B7" t="s">
        <v>542</v>
      </c>
      <c r="C7" s="16">
        <f>+VLOOKUP(Region[[#This Row],[Código_Región]],Codigos_regiones[],3,0)</f>
        <v>253</v>
      </c>
      <c r="D7" s="16"/>
      <c r="F7" s="16"/>
      <c r="H7" s="16" t="e">
        <f>+VLOOKUP(Comuna[[#This Row],[Cod_comuna]],Codigos_comunas[],3,0)</f>
        <v>#N/A</v>
      </c>
      <c r="K7" s="16">
        <v>270105</v>
      </c>
      <c r="L7" t="s">
        <v>7310</v>
      </c>
      <c r="O7" s="16">
        <v>270102004</v>
      </c>
      <c r="P7" t="s">
        <v>7295</v>
      </c>
      <c r="S7" s="16">
        <v>5</v>
      </c>
      <c r="T7" t="s">
        <v>10561</v>
      </c>
      <c r="W7" s="16"/>
      <c r="AA7" s="16"/>
      <c r="AI7" s="16"/>
      <c r="AM7" s="16"/>
      <c r="AQ7" s="17"/>
    </row>
    <row r="8" spans="1:43" x14ac:dyDescent="0.3">
      <c r="A8" s="16">
        <v>6</v>
      </c>
      <c r="B8" t="s">
        <v>1193</v>
      </c>
      <c r="C8" s="16">
        <f>+VLOOKUP(Region[[#This Row],[Código_Región]],Codigos_regiones[],3,0)</f>
        <v>245</v>
      </c>
      <c r="D8" s="16"/>
      <c r="F8" s="16"/>
      <c r="H8" s="16" t="e">
        <f>+VLOOKUP(Comuna[[#This Row],[Cod_comuna]],Codigos_comunas[],3,0)</f>
        <v>#N/A</v>
      </c>
      <c r="K8" s="16"/>
      <c r="O8" s="16">
        <v>270102005</v>
      </c>
      <c r="P8" t="s">
        <v>7296</v>
      </c>
      <c r="S8" s="16">
        <v>6</v>
      </c>
      <c r="T8" t="s">
        <v>10562</v>
      </c>
      <c r="W8" s="16"/>
      <c r="AA8" s="16"/>
      <c r="AI8" s="16"/>
      <c r="AM8" s="16"/>
      <c r="AQ8" s="17"/>
    </row>
    <row r="9" spans="1:43" x14ac:dyDescent="0.3">
      <c r="A9" s="16">
        <v>7</v>
      </c>
      <c r="B9" t="s">
        <v>535</v>
      </c>
      <c r="C9" s="16">
        <f>+VLOOKUP(Region[[#This Row],[Código_Región]],Codigos_regiones[],3,0)</f>
        <v>249</v>
      </c>
      <c r="D9" s="16"/>
      <c r="F9" s="16"/>
      <c r="H9" s="16" t="e">
        <f>+VLOOKUP(Comuna[[#This Row],[Cod_comuna]],Codigos_comunas[],3,0)</f>
        <v>#N/A</v>
      </c>
      <c r="K9" s="16"/>
      <c r="O9" s="16">
        <v>270102006</v>
      </c>
      <c r="P9" t="s">
        <v>7297</v>
      </c>
      <c r="S9" s="16">
        <v>7</v>
      </c>
      <c r="T9" t="s">
        <v>10563</v>
      </c>
      <c r="W9" s="16"/>
      <c r="AA9" s="16"/>
      <c r="AI9" s="16"/>
      <c r="AM9" s="16"/>
      <c r="AQ9" s="17"/>
    </row>
    <row r="10" spans="1:43" x14ac:dyDescent="0.3">
      <c r="A10" s="16">
        <v>8</v>
      </c>
      <c r="B10" t="s">
        <v>525</v>
      </c>
      <c r="C10" s="16">
        <f>+VLOOKUP(Region[[#This Row],[Código_Región]],Codigos_regiones[],3,0)</f>
        <v>243</v>
      </c>
      <c r="D10" s="16"/>
      <c r="F10" s="16"/>
      <c r="H10" s="16" t="e">
        <f>+VLOOKUP(Comuna[[#This Row],[Cod_comuna]],Codigos_comunas[],3,0)</f>
        <v>#N/A</v>
      </c>
      <c r="K10" s="16"/>
      <c r="O10" s="25">
        <v>270102007</v>
      </c>
      <c r="P10" s="26" t="s">
        <v>7298</v>
      </c>
      <c r="S10" s="16">
        <v>8</v>
      </c>
      <c r="T10" t="s">
        <v>10564</v>
      </c>
      <c r="W10" s="16"/>
      <c r="AA10" s="16"/>
      <c r="AQ10" s="17"/>
    </row>
    <row r="11" spans="1:43" x14ac:dyDescent="0.3">
      <c r="A11" s="16">
        <v>9</v>
      </c>
      <c r="B11" t="s">
        <v>521</v>
      </c>
      <c r="C11" s="16">
        <f>+VLOOKUP(Region[[#This Row],[Código_Región]],Codigos_regiones[],3,0)</f>
        <v>241</v>
      </c>
      <c r="D11" s="16"/>
      <c r="F11" s="16"/>
      <c r="H11" s="16" t="e">
        <f>+VLOOKUP(Comuna[[#This Row],[Cod_comuna]],Codigos_comunas[],3,0)</f>
        <v>#N/A</v>
      </c>
      <c r="K11" s="16"/>
      <c r="O11" s="16">
        <v>270102008</v>
      </c>
      <c r="P11" t="s">
        <v>7299</v>
      </c>
      <c r="S11" s="16">
        <v>9</v>
      </c>
      <c r="T11" t="s">
        <v>10565</v>
      </c>
      <c r="W11" s="16"/>
      <c r="AQ11" s="17"/>
    </row>
    <row r="12" spans="1:43" x14ac:dyDescent="0.3">
      <c r="A12" s="16">
        <v>9</v>
      </c>
      <c r="B12" t="s">
        <v>7579</v>
      </c>
      <c r="C12" s="16">
        <f>+VLOOKUP(Region[[#This Row],[Código_Región]],Codigos_regiones[],3,0)</f>
        <v>241</v>
      </c>
      <c r="D12" s="16"/>
      <c r="F12" s="16"/>
      <c r="H12" s="16" t="e">
        <f>+VLOOKUP(Comuna[[#This Row],[Cod_comuna]],Codigos_comunas[],3,0)</f>
        <v>#N/A</v>
      </c>
      <c r="K12" s="16"/>
      <c r="O12" s="16">
        <v>270102009</v>
      </c>
      <c r="P12" t="s">
        <v>7300</v>
      </c>
      <c r="S12" s="16">
        <v>10</v>
      </c>
      <c r="T12" t="s">
        <v>10566</v>
      </c>
      <c r="W12" s="16"/>
      <c r="AQ12" s="17"/>
    </row>
    <row r="13" spans="1:43" x14ac:dyDescent="0.3">
      <c r="A13" s="16">
        <v>10</v>
      </c>
      <c r="B13" t="s">
        <v>530</v>
      </c>
      <c r="C13" s="16">
        <f>+VLOOKUP(Region[[#This Row],[Código_Región]],Codigos_regiones[],3,0)</f>
        <v>246</v>
      </c>
      <c r="D13" s="16"/>
      <c r="F13" s="16"/>
      <c r="H13" s="16" t="e">
        <f>+VLOOKUP(Comuna[[#This Row],[Cod_comuna]],Codigos_comunas[],3,0)</f>
        <v>#N/A</v>
      </c>
      <c r="K13" s="16"/>
      <c r="O13" s="16">
        <v>270102010</v>
      </c>
      <c r="P13" t="s">
        <v>7301</v>
      </c>
      <c r="S13" s="16">
        <v>11</v>
      </c>
      <c r="T13" t="s">
        <v>10567</v>
      </c>
      <c r="W13" s="16"/>
      <c r="AQ13" s="17"/>
    </row>
    <row r="14" spans="1:43" x14ac:dyDescent="0.3">
      <c r="A14" s="16">
        <v>11</v>
      </c>
      <c r="B14" t="s">
        <v>7611</v>
      </c>
      <c r="C14" s="16">
        <f>+VLOOKUP(Region[[#This Row],[Código_Región]],Codigos_regiones[],3,0)</f>
        <v>238</v>
      </c>
      <c r="D14" s="16"/>
      <c r="F14" s="16"/>
      <c r="H14" s="16" t="e">
        <f>+VLOOKUP(Comuna[[#This Row],[Cod_comuna]],Codigos_comunas[],3,0)</f>
        <v>#N/A</v>
      </c>
      <c r="K14" s="16"/>
      <c r="O14" s="16">
        <v>270102011</v>
      </c>
      <c r="P14" t="s">
        <v>7302</v>
      </c>
      <c r="S14" s="16">
        <v>12</v>
      </c>
      <c r="T14" t="s">
        <v>10568</v>
      </c>
      <c r="AQ14" s="17"/>
    </row>
    <row r="15" spans="1:43" x14ac:dyDescent="0.3">
      <c r="A15" s="16">
        <v>12</v>
      </c>
      <c r="B15" t="s">
        <v>7609</v>
      </c>
      <c r="C15" s="16">
        <f>+VLOOKUP(Region[[#This Row],[Código_Región]],Codigos_regiones[],3,0)</f>
        <v>248</v>
      </c>
      <c r="D15" s="16"/>
      <c r="F15" s="16"/>
      <c r="H15" s="16" t="e">
        <f>+VLOOKUP(Comuna[[#This Row],[Cod_comuna]],Codigos_comunas[],3,0)</f>
        <v>#N/A</v>
      </c>
      <c r="K15" s="16"/>
      <c r="O15" s="16">
        <v>270102014</v>
      </c>
      <c r="P15" t="s">
        <v>7305</v>
      </c>
      <c r="S15" s="16">
        <v>13</v>
      </c>
      <c r="T15" t="s">
        <v>10569</v>
      </c>
      <c r="AQ15" s="17"/>
    </row>
    <row r="16" spans="1:43" x14ac:dyDescent="0.3">
      <c r="A16" s="16">
        <v>13</v>
      </c>
      <c r="B16" t="s">
        <v>7580</v>
      </c>
      <c r="C16" s="16">
        <f>+VLOOKUP(Region[[#This Row],[Código_Región]],Codigos_regiones[],3,0)</f>
        <v>251</v>
      </c>
      <c r="D16" s="16"/>
      <c r="F16" s="16"/>
      <c r="H16" s="16" t="e">
        <f>+VLOOKUP(Comuna[[#This Row],[Cod_comuna]],Codigos_comunas[],3,0)</f>
        <v>#N/A</v>
      </c>
      <c r="K16" s="16"/>
      <c r="O16" s="16">
        <v>270102015</v>
      </c>
      <c r="P16" t="s">
        <v>7306</v>
      </c>
      <c r="S16" s="16">
        <v>14</v>
      </c>
      <c r="T16" t="s">
        <v>10570</v>
      </c>
      <c r="AQ16" s="17"/>
    </row>
    <row r="17" spans="1:43" x14ac:dyDescent="0.3">
      <c r="A17" s="16">
        <v>14</v>
      </c>
      <c r="B17" t="s">
        <v>532</v>
      </c>
      <c r="C17" s="16">
        <f>+VLOOKUP(Region[[#This Row],[Código_Región]],Codigos_regiones[],3,0)</f>
        <v>247</v>
      </c>
      <c r="F17" s="16"/>
      <c r="H17" s="16" t="e">
        <f>+VLOOKUP(Comuna[[#This Row],[Cod_comuna]],Codigos_comunas[],3,0)</f>
        <v>#N/A</v>
      </c>
      <c r="K17" s="16"/>
      <c r="O17" s="16">
        <v>270102016</v>
      </c>
      <c r="P17" t="s">
        <v>7307</v>
      </c>
      <c r="S17" s="16">
        <v>15</v>
      </c>
      <c r="T17" t="s">
        <v>10571</v>
      </c>
      <c r="AQ17" s="17"/>
    </row>
    <row r="18" spans="1:43" x14ac:dyDescent="0.3">
      <c r="A18" s="16">
        <v>15</v>
      </c>
      <c r="B18" t="s">
        <v>519</v>
      </c>
      <c r="C18" s="16">
        <f>+VLOOKUP(Region[[#This Row],[Código_Región]],Codigos_regiones[],3,0)</f>
        <v>240</v>
      </c>
      <c r="F18" s="16"/>
      <c r="H18" s="16" t="e">
        <f>+VLOOKUP(Comuna[[#This Row],[Cod_comuna]],Codigos_comunas[],3,0)</f>
        <v>#N/A</v>
      </c>
      <c r="O18" s="16">
        <v>270102017</v>
      </c>
      <c r="P18" t="s">
        <v>7308</v>
      </c>
      <c r="S18" s="16">
        <v>16</v>
      </c>
      <c r="T18" t="s">
        <v>10572</v>
      </c>
      <c r="AQ18" s="17"/>
    </row>
    <row r="19" spans="1:43" x14ac:dyDescent="0.3">
      <c r="A19" s="16">
        <v>16</v>
      </c>
      <c r="B19" t="s">
        <v>537</v>
      </c>
      <c r="C19" s="16">
        <f>+VLOOKUP(Region[[#This Row],[Código_Región]],Codigos_regiones[],3,0)</f>
        <v>250</v>
      </c>
      <c r="F19" s="16"/>
      <c r="H19" s="16" t="e">
        <f>+VLOOKUP(Comuna[[#This Row],[Cod_comuna]],Codigos_comunas[],3,0)</f>
        <v>#N/A</v>
      </c>
      <c r="O19" s="16">
        <v>270103002</v>
      </c>
      <c r="P19" t="s">
        <v>7287</v>
      </c>
      <c r="S19" s="16">
        <v>17</v>
      </c>
      <c r="T19" t="s">
        <v>10573</v>
      </c>
      <c r="AQ19" s="17"/>
    </row>
    <row r="20" spans="1:43" x14ac:dyDescent="0.3">
      <c r="A20" s="16"/>
      <c r="C20" s="16"/>
      <c r="F20" s="16"/>
      <c r="H20" s="16" t="e">
        <f>+VLOOKUP(Comuna[[#This Row],[Cod_comuna]],Codigos_comunas[],3,0)</f>
        <v>#N/A</v>
      </c>
      <c r="O20" s="16">
        <v>270103003</v>
      </c>
      <c r="P20" t="s">
        <v>7288</v>
      </c>
      <c r="S20" s="16">
        <v>18</v>
      </c>
      <c r="T20" t="s">
        <v>10574</v>
      </c>
      <c r="AQ20" s="17"/>
    </row>
    <row r="21" spans="1:43" x14ac:dyDescent="0.3">
      <c r="A21" s="16"/>
      <c r="C21" s="16"/>
      <c r="F21" s="16"/>
      <c r="H21" s="16" t="e">
        <f>+VLOOKUP(Comuna[[#This Row],[Cod_comuna]],Codigos_comunas[],3,0)</f>
        <v>#N/A</v>
      </c>
      <c r="O21" s="16">
        <v>270103004</v>
      </c>
      <c r="P21" t="s">
        <v>7289</v>
      </c>
      <c r="S21" s="16">
        <v>19</v>
      </c>
      <c r="T21" t="s">
        <v>10575</v>
      </c>
      <c r="AQ21" s="17"/>
    </row>
    <row r="22" spans="1:43" x14ac:dyDescent="0.3">
      <c r="A22" s="16"/>
      <c r="C22" s="16"/>
      <c r="F22" s="16"/>
      <c r="H22" s="16" t="e">
        <f>+VLOOKUP(Comuna[[#This Row],[Cod_comuna]],Codigos_comunas[],3,0)</f>
        <v>#N/A</v>
      </c>
      <c r="O22" s="16">
        <v>270103005</v>
      </c>
      <c r="P22" t="s">
        <v>7290</v>
      </c>
      <c r="S22" s="16">
        <v>20</v>
      </c>
      <c r="T22" t="s">
        <v>10576</v>
      </c>
      <c r="AQ22" s="17"/>
    </row>
    <row r="23" spans="1:43" x14ac:dyDescent="0.3">
      <c r="A23" s="16"/>
      <c r="C23" s="16"/>
      <c r="F23" s="16"/>
      <c r="H23" s="16" t="e">
        <f>+VLOOKUP(Comuna[[#This Row],[Cod_comuna]],Codigos_comunas[],3,0)</f>
        <v>#N/A</v>
      </c>
      <c r="O23" s="16">
        <v>270103006</v>
      </c>
      <c r="P23" t="s">
        <v>7291</v>
      </c>
      <c r="S23" s="16">
        <v>21</v>
      </c>
      <c r="T23" t="s">
        <v>10577</v>
      </c>
      <c r="AQ23" s="17"/>
    </row>
    <row r="24" spans="1:43" x14ac:dyDescent="0.3">
      <c r="A24" s="16"/>
      <c r="C24" s="16"/>
      <c r="F24" s="16"/>
      <c r="H24" s="16" t="e">
        <f>+VLOOKUP(Comuna[[#This Row],[Cod_comuna]],Codigos_comunas[],3,0)</f>
        <v>#N/A</v>
      </c>
      <c r="O24" s="16">
        <v>270104001</v>
      </c>
      <c r="P24" t="s">
        <v>7319</v>
      </c>
      <c r="S24" s="16">
        <v>22</v>
      </c>
      <c r="T24" t="s">
        <v>10578</v>
      </c>
    </row>
    <row r="25" spans="1:43" x14ac:dyDescent="0.3">
      <c r="A25" s="16"/>
      <c r="C25" s="16"/>
      <c r="F25" s="16"/>
      <c r="H25" s="16" t="e">
        <f>+VLOOKUP(Comuna[[#This Row],[Cod_comuna]],Codigos_comunas[],3,0)</f>
        <v>#N/A</v>
      </c>
      <c r="O25" s="16">
        <v>270105001</v>
      </c>
      <c r="P25" t="s">
        <v>7311</v>
      </c>
      <c r="S25" s="16">
        <v>23</v>
      </c>
      <c r="T25" t="s">
        <v>10579</v>
      </c>
    </row>
    <row r="26" spans="1:43" x14ac:dyDescent="0.3">
      <c r="A26" s="16"/>
      <c r="C26" s="16"/>
      <c r="F26" s="16"/>
      <c r="H26" s="16" t="e">
        <f>+VLOOKUP(Comuna[[#This Row],[Cod_comuna]],Codigos_comunas[],3,0)</f>
        <v>#N/A</v>
      </c>
      <c r="O26" s="16">
        <v>270105002</v>
      </c>
      <c r="P26" t="s">
        <v>7312</v>
      </c>
      <c r="S26" s="16">
        <v>24</v>
      </c>
      <c r="T26" t="s">
        <v>10580</v>
      </c>
    </row>
    <row r="27" spans="1:43" x14ac:dyDescent="0.3">
      <c r="A27" s="16"/>
      <c r="C27" s="16"/>
      <c r="F27" s="16"/>
      <c r="H27" s="16" t="e">
        <f>+VLOOKUP(Comuna[[#This Row],[Cod_comuna]],Codigos_comunas[],3,0)</f>
        <v>#N/A</v>
      </c>
      <c r="O27" s="16">
        <v>270105003</v>
      </c>
      <c r="P27" t="s">
        <v>7313</v>
      </c>
      <c r="S27" s="16">
        <v>25</v>
      </c>
      <c r="T27" t="s">
        <v>10581</v>
      </c>
    </row>
    <row r="28" spans="1:43" x14ac:dyDescent="0.3">
      <c r="A28" s="16"/>
      <c r="C28" s="16"/>
      <c r="F28" s="16"/>
      <c r="H28" s="16" t="e">
        <f>+VLOOKUP(Comuna[[#This Row],[Cod_comuna]],Codigos_comunas[],3,0)</f>
        <v>#N/A</v>
      </c>
      <c r="O28" s="16">
        <v>270105004</v>
      </c>
      <c r="P28" t="s">
        <v>7285</v>
      </c>
      <c r="S28" s="16">
        <v>26</v>
      </c>
      <c r="T28" t="s">
        <v>10582</v>
      </c>
    </row>
    <row r="29" spans="1:43" x14ac:dyDescent="0.3">
      <c r="A29" s="16"/>
      <c r="C29" s="16"/>
      <c r="F29" s="16"/>
      <c r="H29" s="16" t="e">
        <f>+VLOOKUP(Comuna[[#This Row],[Cod_comuna]],Codigos_comunas[],3,0)</f>
        <v>#N/A</v>
      </c>
      <c r="O29" s="16"/>
      <c r="S29" s="16">
        <v>27</v>
      </c>
      <c r="T29" t="s">
        <v>10583</v>
      </c>
    </row>
    <row r="30" spans="1:43" x14ac:dyDescent="0.3">
      <c r="A30" s="16"/>
      <c r="C30" s="16"/>
      <c r="F30" s="16"/>
      <c r="H30" s="16" t="e">
        <f>+VLOOKUP(Comuna[[#This Row],[Cod_comuna]],Codigos_comunas[],3,0)</f>
        <v>#N/A</v>
      </c>
      <c r="O30" s="16"/>
      <c r="S30" s="16">
        <v>28</v>
      </c>
      <c r="T30" t="s">
        <v>10584</v>
      </c>
    </row>
    <row r="31" spans="1:43" x14ac:dyDescent="0.3">
      <c r="A31" s="16"/>
      <c r="C31" s="16"/>
      <c r="F31" s="16"/>
      <c r="H31" s="16" t="e">
        <f>+VLOOKUP(Comuna[[#This Row],[Cod_comuna]],Codigos_comunas[],3,0)</f>
        <v>#N/A</v>
      </c>
      <c r="O31" s="16"/>
      <c r="S31" s="16">
        <v>29</v>
      </c>
      <c r="T31" t="s">
        <v>10585</v>
      </c>
    </row>
    <row r="32" spans="1:43" x14ac:dyDescent="0.3">
      <c r="A32" s="16"/>
      <c r="C32" s="16"/>
      <c r="F32" s="16"/>
      <c r="H32" s="16" t="e">
        <f>+VLOOKUP(Comuna[[#This Row],[Cod_comuna]],Codigos_comunas[],3,0)</f>
        <v>#N/A</v>
      </c>
      <c r="O32" s="16"/>
      <c r="S32" s="16">
        <v>30</v>
      </c>
      <c r="T32" t="s">
        <v>10586</v>
      </c>
    </row>
    <row r="33" spans="1:20" x14ac:dyDescent="0.3">
      <c r="A33" s="16"/>
      <c r="C33" s="16"/>
      <c r="F33" s="16"/>
      <c r="H33" s="16" t="e">
        <f>+VLOOKUP(Comuna[[#This Row],[Cod_comuna]],Codigos_comunas[],3,0)</f>
        <v>#N/A</v>
      </c>
      <c r="O33" s="16"/>
      <c r="S33" s="16">
        <v>31</v>
      </c>
      <c r="T33" t="s">
        <v>10587</v>
      </c>
    </row>
    <row r="34" spans="1:20" x14ac:dyDescent="0.3">
      <c r="A34" s="16"/>
      <c r="C34" s="16"/>
      <c r="F34" s="16"/>
      <c r="H34" s="16" t="e">
        <f>+VLOOKUP(Comuna[[#This Row],[Cod_comuna]],Codigos_comunas[],3,0)</f>
        <v>#N/A</v>
      </c>
      <c r="O34" s="16"/>
      <c r="S34" s="16">
        <v>32</v>
      </c>
      <c r="T34" t="s">
        <v>10588</v>
      </c>
    </row>
    <row r="35" spans="1:20" x14ac:dyDescent="0.3">
      <c r="A35" s="16"/>
      <c r="C35" s="16"/>
      <c r="F35" s="16"/>
      <c r="H35" s="16" t="e">
        <f>+VLOOKUP(Comuna[[#This Row],[Cod_comuna]],Codigos_comunas[],3,0)</f>
        <v>#N/A</v>
      </c>
      <c r="O35" s="16"/>
      <c r="S35" s="16">
        <v>33</v>
      </c>
      <c r="T35" t="s">
        <v>10589</v>
      </c>
    </row>
    <row r="36" spans="1:20" x14ac:dyDescent="0.3">
      <c r="F36" s="16"/>
      <c r="H36" s="16" t="e">
        <f>+VLOOKUP(Comuna[[#This Row],[Cod_comuna]],Codigos_comunas[],3,0)</f>
        <v>#N/A</v>
      </c>
      <c r="O36" s="16"/>
      <c r="S36" s="16">
        <v>34</v>
      </c>
      <c r="T36" t="s">
        <v>10590</v>
      </c>
    </row>
    <row r="37" spans="1:20" x14ac:dyDescent="0.3">
      <c r="F37" s="16"/>
      <c r="H37" s="16" t="e">
        <f>+VLOOKUP(Comuna[[#This Row],[Cod_comuna]],Codigos_comunas[],3,0)</f>
        <v>#N/A</v>
      </c>
      <c r="O37" s="16"/>
      <c r="S37" s="16">
        <v>35</v>
      </c>
      <c r="T37" t="s">
        <v>10591</v>
      </c>
    </row>
    <row r="38" spans="1:20" x14ac:dyDescent="0.3">
      <c r="F38" s="16"/>
      <c r="H38" s="16" t="e">
        <f>+VLOOKUP(Comuna[[#This Row],[Cod_comuna]],Codigos_comunas[],3,0)</f>
        <v>#N/A</v>
      </c>
      <c r="O38" s="16"/>
      <c r="S38" s="16">
        <v>36</v>
      </c>
      <c r="T38" t="s">
        <v>10592</v>
      </c>
    </row>
    <row r="39" spans="1:20" x14ac:dyDescent="0.3">
      <c r="F39" s="16"/>
      <c r="H39" s="16" t="e">
        <f>+VLOOKUP(Comuna[[#This Row],[Cod_comuna]],Codigos_comunas[],3,0)</f>
        <v>#N/A</v>
      </c>
      <c r="O39" s="16"/>
      <c r="S39" s="16">
        <v>37</v>
      </c>
      <c r="T39" t="s">
        <v>10593</v>
      </c>
    </row>
    <row r="40" spans="1:20" x14ac:dyDescent="0.3">
      <c r="F40" s="16"/>
      <c r="H40" s="16" t="e">
        <f>+VLOOKUP(Comuna[[#This Row],[Cod_comuna]],Codigos_comunas[],3,0)</f>
        <v>#N/A</v>
      </c>
      <c r="O40" s="16"/>
      <c r="S40" s="16">
        <v>38</v>
      </c>
      <c r="T40" t="s">
        <v>10594</v>
      </c>
    </row>
    <row r="41" spans="1:20" x14ac:dyDescent="0.3">
      <c r="F41" s="16"/>
      <c r="H41" s="16" t="e">
        <f>+VLOOKUP(Comuna[[#This Row],[Cod_comuna]],Codigos_comunas[],3,0)</f>
        <v>#N/A</v>
      </c>
      <c r="O41" s="16"/>
      <c r="S41" s="16">
        <v>39</v>
      </c>
      <c r="T41" t="s">
        <v>10595</v>
      </c>
    </row>
    <row r="42" spans="1:20" x14ac:dyDescent="0.3">
      <c r="F42" s="16"/>
      <c r="H42" s="16" t="e">
        <f>+VLOOKUP(Comuna[[#This Row],[Cod_comuna]],Codigos_comunas[],3,0)</f>
        <v>#N/A</v>
      </c>
      <c r="O42" s="16"/>
      <c r="S42" s="16">
        <v>40</v>
      </c>
      <c r="T42" t="s">
        <v>10596</v>
      </c>
    </row>
    <row r="43" spans="1:20" x14ac:dyDescent="0.3">
      <c r="F43" s="16"/>
      <c r="H43" s="16" t="e">
        <f>+VLOOKUP(Comuna[[#This Row],[Cod_comuna]],Codigos_comunas[],3,0)</f>
        <v>#N/A</v>
      </c>
      <c r="O43" s="16"/>
      <c r="S43" s="16">
        <v>41</v>
      </c>
      <c r="T43" t="s">
        <v>10597</v>
      </c>
    </row>
    <row r="44" spans="1:20" x14ac:dyDescent="0.3">
      <c r="F44" s="16"/>
      <c r="H44" s="16" t="e">
        <f>+VLOOKUP(Comuna[[#This Row],[Cod_comuna]],Codigos_comunas[],3,0)</f>
        <v>#N/A</v>
      </c>
      <c r="O44" s="16"/>
      <c r="P44" s="1"/>
      <c r="S44" s="16">
        <v>42</v>
      </c>
      <c r="T44" t="s">
        <v>10598</v>
      </c>
    </row>
    <row r="45" spans="1:20" x14ac:dyDescent="0.3">
      <c r="F45" s="16"/>
      <c r="H45" s="16" t="e">
        <f>+VLOOKUP(Comuna[[#This Row],[Cod_comuna]],Codigos_comunas[],3,0)</f>
        <v>#N/A</v>
      </c>
      <c r="O45" s="16"/>
      <c r="S45" s="16">
        <v>43</v>
      </c>
      <c r="T45" t="s">
        <v>10599</v>
      </c>
    </row>
    <row r="46" spans="1:20" x14ac:dyDescent="0.3">
      <c r="F46" s="16"/>
      <c r="H46" s="16" t="e">
        <f>+VLOOKUP(Comuna[[#This Row],[Cod_comuna]],Codigos_comunas[],3,0)</f>
        <v>#N/A</v>
      </c>
      <c r="O46" s="16"/>
      <c r="S46" s="16">
        <v>44</v>
      </c>
      <c r="T46" t="s">
        <v>10600</v>
      </c>
    </row>
    <row r="47" spans="1:20" x14ac:dyDescent="0.3">
      <c r="F47" s="16"/>
      <c r="H47" s="16" t="e">
        <f>+VLOOKUP(Comuna[[#This Row],[Cod_comuna]],Codigos_comunas[],3,0)</f>
        <v>#N/A</v>
      </c>
      <c r="O47" s="16"/>
      <c r="S47" s="16">
        <v>45</v>
      </c>
      <c r="T47" t="s">
        <v>10601</v>
      </c>
    </row>
    <row r="48" spans="1:20" x14ac:dyDescent="0.3">
      <c r="F48" s="16"/>
      <c r="H48" s="16" t="e">
        <f>+VLOOKUP(Comuna[[#This Row],[Cod_comuna]],Codigos_comunas[],3,0)</f>
        <v>#N/A</v>
      </c>
      <c r="O48" s="16"/>
      <c r="S48" s="16">
        <v>46</v>
      </c>
      <c r="T48" t="s">
        <v>10602</v>
      </c>
    </row>
    <row r="49" spans="6:20" x14ac:dyDescent="0.3">
      <c r="F49" s="16"/>
      <c r="H49" s="16" t="e">
        <f>+VLOOKUP(Comuna[[#This Row],[Cod_comuna]],Codigos_comunas[],3,0)</f>
        <v>#N/A</v>
      </c>
      <c r="O49" s="16"/>
      <c r="S49" s="16">
        <v>47</v>
      </c>
      <c r="T49" t="s">
        <v>10603</v>
      </c>
    </row>
    <row r="50" spans="6:20" x14ac:dyDescent="0.3">
      <c r="F50" s="16"/>
      <c r="H50" s="16" t="e">
        <f>+VLOOKUP(Comuna[[#This Row],[Cod_comuna]],Codigos_comunas[],3,0)</f>
        <v>#N/A</v>
      </c>
      <c r="O50" s="16"/>
      <c r="S50" s="16">
        <v>48</v>
      </c>
      <c r="T50" t="s">
        <v>10604</v>
      </c>
    </row>
    <row r="51" spans="6:20" x14ac:dyDescent="0.3">
      <c r="F51" s="16"/>
      <c r="H51" s="16" t="e">
        <f>+VLOOKUP(Comuna[[#This Row],[Cod_comuna]],Codigos_comunas[],3,0)</f>
        <v>#N/A</v>
      </c>
      <c r="O51" s="16"/>
      <c r="S51" s="16">
        <v>49</v>
      </c>
      <c r="T51" t="s">
        <v>10605</v>
      </c>
    </row>
    <row r="52" spans="6:20" x14ac:dyDescent="0.3">
      <c r="F52" s="16"/>
      <c r="H52" s="16" t="e">
        <f>+VLOOKUP(Comuna[[#This Row],[Cod_comuna]],Codigos_comunas[],3,0)</f>
        <v>#N/A</v>
      </c>
      <c r="O52" s="16"/>
      <c r="S52" s="16">
        <v>50</v>
      </c>
      <c r="T52" t="s">
        <v>10606</v>
      </c>
    </row>
    <row r="53" spans="6:20" x14ac:dyDescent="0.3">
      <c r="F53" s="16"/>
      <c r="H53" s="16" t="e">
        <f>+VLOOKUP(Comuna[[#This Row],[Cod_comuna]],Codigos_comunas[],3,0)</f>
        <v>#N/A</v>
      </c>
      <c r="O53" s="16"/>
      <c r="S53" s="16">
        <v>51</v>
      </c>
      <c r="T53" t="s">
        <v>10607</v>
      </c>
    </row>
    <row r="54" spans="6:20" x14ac:dyDescent="0.3">
      <c r="F54" s="16"/>
      <c r="H54" s="16" t="e">
        <f>+VLOOKUP(Comuna[[#This Row],[Cod_comuna]],Codigos_comunas[],3,0)</f>
        <v>#N/A</v>
      </c>
      <c r="O54" s="16"/>
      <c r="S54" s="16">
        <v>52</v>
      </c>
      <c r="T54" t="s">
        <v>10608</v>
      </c>
    </row>
    <row r="55" spans="6:20" x14ac:dyDescent="0.3">
      <c r="F55" s="16"/>
      <c r="H55" s="16" t="e">
        <f>+VLOOKUP(Comuna[[#This Row],[Cod_comuna]],Codigos_comunas[],3,0)</f>
        <v>#N/A</v>
      </c>
      <c r="O55" s="16"/>
      <c r="S55" s="16">
        <v>53</v>
      </c>
      <c r="T55" t="s">
        <v>10609</v>
      </c>
    </row>
    <row r="56" spans="6:20" x14ac:dyDescent="0.3">
      <c r="F56" s="16"/>
      <c r="H56" s="16" t="e">
        <f>+VLOOKUP(Comuna[[#This Row],[Cod_comuna]],Codigos_comunas[],3,0)</f>
        <v>#N/A</v>
      </c>
      <c r="O56" s="16"/>
      <c r="S56" s="16">
        <v>54</v>
      </c>
      <c r="T56" t="s">
        <v>10610</v>
      </c>
    </row>
    <row r="57" spans="6:20" x14ac:dyDescent="0.3">
      <c r="F57" s="16"/>
      <c r="H57" s="16" t="e">
        <f>+VLOOKUP(Comuna[[#This Row],[Cod_comuna]],Codigos_comunas[],3,0)</f>
        <v>#N/A</v>
      </c>
      <c r="O57" s="16"/>
      <c r="S57" s="16">
        <v>55</v>
      </c>
      <c r="T57" t="s">
        <v>10611</v>
      </c>
    </row>
    <row r="58" spans="6:20" x14ac:dyDescent="0.3">
      <c r="F58" s="16"/>
      <c r="H58" s="16" t="e">
        <f>+VLOOKUP(Comuna[[#This Row],[Cod_comuna]],Codigos_comunas[],3,0)</f>
        <v>#N/A</v>
      </c>
      <c r="O58" s="16"/>
      <c r="S58" s="16">
        <v>56</v>
      </c>
      <c r="T58" t="s">
        <v>10612</v>
      </c>
    </row>
    <row r="59" spans="6:20" x14ac:dyDescent="0.3">
      <c r="F59" s="16"/>
      <c r="H59" s="16" t="e">
        <f>+VLOOKUP(Comuna[[#This Row],[Cod_comuna]],Codigos_comunas[],3,0)</f>
        <v>#N/A</v>
      </c>
      <c r="O59" s="16"/>
      <c r="S59" s="16">
        <v>57</v>
      </c>
      <c r="T59" t="s">
        <v>10613</v>
      </c>
    </row>
    <row r="60" spans="6:20" x14ac:dyDescent="0.3">
      <c r="F60" s="16"/>
      <c r="H60" s="16" t="e">
        <f>+VLOOKUP(Comuna[[#This Row],[Cod_comuna]],Codigos_comunas[],3,0)</f>
        <v>#N/A</v>
      </c>
      <c r="O60" s="16"/>
      <c r="S60" s="16">
        <v>58</v>
      </c>
      <c r="T60" t="s">
        <v>10614</v>
      </c>
    </row>
    <row r="61" spans="6:20" x14ac:dyDescent="0.3">
      <c r="F61" s="16"/>
      <c r="H61" s="16" t="e">
        <f>+VLOOKUP(Comuna[[#This Row],[Cod_comuna]],Codigos_comunas[],3,0)</f>
        <v>#N/A</v>
      </c>
      <c r="O61" s="16"/>
      <c r="S61" s="16">
        <v>59</v>
      </c>
      <c r="T61" t="s">
        <v>10615</v>
      </c>
    </row>
    <row r="62" spans="6:20" x14ac:dyDescent="0.3">
      <c r="F62" s="16"/>
      <c r="H62" s="16" t="e">
        <f>+VLOOKUP(Comuna[[#This Row],[Cod_comuna]],Codigos_comunas[],3,0)</f>
        <v>#N/A</v>
      </c>
      <c r="O62" s="16"/>
      <c r="S62" s="16">
        <v>60</v>
      </c>
      <c r="T62" t="s">
        <v>10616</v>
      </c>
    </row>
    <row r="63" spans="6:20" x14ac:dyDescent="0.3">
      <c r="F63" s="16"/>
      <c r="H63" s="16" t="e">
        <f>+VLOOKUP(Comuna[[#This Row],[Cod_comuna]],Codigos_comunas[],3,0)</f>
        <v>#N/A</v>
      </c>
      <c r="O63" s="16"/>
      <c r="S63" s="16">
        <v>61</v>
      </c>
      <c r="T63" t="s">
        <v>10617</v>
      </c>
    </row>
    <row r="64" spans="6:20" x14ac:dyDescent="0.3">
      <c r="F64" s="16"/>
      <c r="H64" s="16" t="e">
        <f>+VLOOKUP(Comuna[[#This Row],[Cod_comuna]],Codigos_comunas[],3,0)</f>
        <v>#N/A</v>
      </c>
      <c r="O64" s="16"/>
      <c r="S64" s="16">
        <v>62</v>
      </c>
      <c r="T64" t="s">
        <v>10618</v>
      </c>
    </row>
    <row r="65" spans="6:20" x14ac:dyDescent="0.3">
      <c r="F65" s="16"/>
      <c r="H65" s="16" t="e">
        <f>+VLOOKUP(Comuna[[#This Row],[Cod_comuna]],Codigos_comunas[],3,0)</f>
        <v>#N/A</v>
      </c>
      <c r="O65" s="16"/>
      <c r="S65" s="16">
        <v>63</v>
      </c>
      <c r="T65" t="s">
        <v>10619</v>
      </c>
    </row>
    <row r="66" spans="6:20" x14ac:dyDescent="0.3">
      <c r="F66" s="16"/>
      <c r="H66" s="16" t="e">
        <f>+VLOOKUP(Comuna[[#This Row],[Cod_comuna]],Codigos_comunas[],3,0)</f>
        <v>#N/A</v>
      </c>
      <c r="O66" s="16"/>
      <c r="S66" s="16">
        <v>64</v>
      </c>
      <c r="T66" t="s">
        <v>10620</v>
      </c>
    </row>
    <row r="67" spans="6:20" x14ac:dyDescent="0.3">
      <c r="F67" s="16"/>
      <c r="H67" s="16" t="e">
        <f>+VLOOKUP(Comuna[[#This Row],[Cod_comuna]],Codigos_comunas[],3,0)</f>
        <v>#N/A</v>
      </c>
      <c r="O67" s="16"/>
      <c r="S67" s="16">
        <v>65</v>
      </c>
      <c r="T67" t="s">
        <v>10621</v>
      </c>
    </row>
    <row r="68" spans="6:20" x14ac:dyDescent="0.3">
      <c r="F68" s="16"/>
      <c r="H68" s="16" t="e">
        <f>+VLOOKUP(Comuna[[#This Row],[Cod_comuna]],Codigos_comunas[],3,0)</f>
        <v>#N/A</v>
      </c>
      <c r="O68" s="16"/>
      <c r="S68" s="16">
        <v>66</v>
      </c>
      <c r="T68" t="s">
        <v>10622</v>
      </c>
    </row>
    <row r="69" spans="6:20" x14ac:dyDescent="0.3">
      <c r="F69" s="16"/>
      <c r="H69" s="16" t="e">
        <f>+VLOOKUP(Comuna[[#This Row],[Cod_comuna]],Codigos_comunas[],3,0)</f>
        <v>#N/A</v>
      </c>
      <c r="O69" s="16"/>
      <c r="S69" s="16">
        <v>67</v>
      </c>
      <c r="T69" t="s">
        <v>10623</v>
      </c>
    </row>
    <row r="70" spans="6:20" x14ac:dyDescent="0.3">
      <c r="F70" s="16"/>
      <c r="H70" s="16" t="e">
        <f>+VLOOKUP(Comuna[[#This Row],[Cod_comuna]],Codigos_comunas[],3,0)</f>
        <v>#N/A</v>
      </c>
      <c r="O70" s="16"/>
      <c r="S70" s="16">
        <v>68</v>
      </c>
      <c r="T70" t="s">
        <v>10624</v>
      </c>
    </row>
    <row r="71" spans="6:20" x14ac:dyDescent="0.3">
      <c r="F71" s="16"/>
      <c r="H71" s="16" t="e">
        <f>+VLOOKUP(Comuna[[#This Row],[Cod_comuna]],Codigos_comunas[],3,0)</f>
        <v>#N/A</v>
      </c>
      <c r="O71" s="16"/>
      <c r="S71" s="16">
        <v>69</v>
      </c>
      <c r="T71" t="s">
        <v>10625</v>
      </c>
    </row>
    <row r="72" spans="6:20" x14ac:dyDescent="0.3">
      <c r="F72" s="16"/>
      <c r="H72" s="16" t="e">
        <f>+VLOOKUP(Comuna[[#This Row],[Cod_comuna]],Codigos_comunas[],3,0)</f>
        <v>#N/A</v>
      </c>
      <c r="O72" s="16"/>
      <c r="S72" s="16">
        <v>70</v>
      </c>
      <c r="T72" t="s">
        <v>10626</v>
      </c>
    </row>
    <row r="73" spans="6:20" x14ac:dyDescent="0.3">
      <c r="F73" s="16"/>
      <c r="H73" s="16" t="e">
        <f>+VLOOKUP(Comuna[[#This Row],[Cod_comuna]],Codigos_comunas[],3,0)</f>
        <v>#N/A</v>
      </c>
      <c r="O73" s="16"/>
      <c r="S73" s="16">
        <v>71</v>
      </c>
      <c r="T73" t="s">
        <v>10627</v>
      </c>
    </row>
    <row r="74" spans="6:20" x14ac:dyDescent="0.3">
      <c r="F74" s="16"/>
      <c r="H74" s="16" t="e">
        <f>+VLOOKUP(Comuna[[#This Row],[Cod_comuna]],Codigos_comunas[],3,0)</f>
        <v>#N/A</v>
      </c>
      <c r="O74" s="16"/>
      <c r="S74" s="16">
        <v>72</v>
      </c>
      <c r="T74" t="s">
        <v>10628</v>
      </c>
    </row>
    <row r="75" spans="6:20" x14ac:dyDescent="0.3">
      <c r="F75" s="16"/>
      <c r="H75" s="16" t="e">
        <f>+VLOOKUP(Comuna[[#This Row],[Cod_comuna]],Codigos_comunas[],3,0)</f>
        <v>#N/A</v>
      </c>
      <c r="O75" s="16"/>
      <c r="S75" s="16">
        <v>73</v>
      </c>
      <c r="T75" t="s">
        <v>10629</v>
      </c>
    </row>
    <row r="76" spans="6:20" x14ac:dyDescent="0.3">
      <c r="F76" s="16"/>
      <c r="H76" s="16" t="e">
        <f>+VLOOKUP(Comuna[[#This Row],[Cod_comuna]],Codigos_comunas[],3,0)</f>
        <v>#N/A</v>
      </c>
      <c r="O76" s="16"/>
      <c r="S76" s="16">
        <v>74</v>
      </c>
      <c r="T76" t="s">
        <v>10630</v>
      </c>
    </row>
    <row r="77" spans="6:20" x14ac:dyDescent="0.3">
      <c r="F77" s="16"/>
      <c r="H77" s="16" t="e">
        <f>+VLOOKUP(Comuna[[#This Row],[Cod_comuna]],Codigos_comunas[],3,0)</f>
        <v>#N/A</v>
      </c>
      <c r="O77" s="16"/>
      <c r="S77" s="16">
        <v>75</v>
      </c>
      <c r="T77" t="s">
        <v>10631</v>
      </c>
    </row>
    <row r="78" spans="6:20" x14ac:dyDescent="0.3">
      <c r="F78" s="16"/>
      <c r="H78" s="16" t="e">
        <f>+VLOOKUP(Comuna[[#This Row],[Cod_comuna]],Codigos_comunas[],3,0)</f>
        <v>#N/A</v>
      </c>
      <c r="O78" s="16"/>
      <c r="S78" s="16">
        <v>76</v>
      </c>
      <c r="T78" t="s">
        <v>10632</v>
      </c>
    </row>
    <row r="79" spans="6:20" x14ac:dyDescent="0.3">
      <c r="F79" s="16"/>
      <c r="H79" s="16" t="e">
        <f>+VLOOKUP(Comuna[[#This Row],[Cod_comuna]],Codigos_comunas[],3,0)</f>
        <v>#N/A</v>
      </c>
      <c r="O79" s="16"/>
      <c r="S79" s="16">
        <v>77</v>
      </c>
      <c r="T79" t="s">
        <v>10633</v>
      </c>
    </row>
    <row r="80" spans="6:20" x14ac:dyDescent="0.3">
      <c r="F80" s="16"/>
      <c r="H80" s="16" t="e">
        <f>+VLOOKUP(Comuna[[#This Row],[Cod_comuna]],Codigos_comunas[],3,0)</f>
        <v>#N/A</v>
      </c>
      <c r="O80" s="16"/>
      <c r="S80" s="16">
        <v>78</v>
      </c>
      <c r="T80" t="s">
        <v>10634</v>
      </c>
    </row>
    <row r="81" spans="6:20" x14ac:dyDescent="0.3">
      <c r="F81" s="16"/>
      <c r="H81" s="16" t="e">
        <f>+VLOOKUP(Comuna[[#This Row],[Cod_comuna]],Codigos_comunas[],3,0)</f>
        <v>#N/A</v>
      </c>
      <c r="O81" s="16"/>
      <c r="S81" s="16">
        <v>79</v>
      </c>
      <c r="T81" t="s">
        <v>10635</v>
      </c>
    </row>
    <row r="82" spans="6:20" x14ac:dyDescent="0.3">
      <c r="F82" s="16"/>
      <c r="H82" s="16" t="e">
        <f>+VLOOKUP(Comuna[[#This Row],[Cod_comuna]],Codigos_comunas[],3,0)</f>
        <v>#N/A</v>
      </c>
      <c r="O82" s="16"/>
      <c r="S82" s="16">
        <v>80</v>
      </c>
      <c r="T82" t="s">
        <v>10636</v>
      </c>
    </row>
    <row r="83" spans="6:20" x14ac:dyDescent="0.3">
      <c r="F83" s="16"/>
      <c r="H83" s="16" t="e">
        <f>+VLOOKUP(Comuna[[#This Row],[Cod_comuna]],Codigos_comunas[],3,0)</f>
        <v>#N/A</v>
      </c>
      <c r="O83" s="16"/>
      <c r="S83" s="16">
        <v>81</v>
      </c>
      <c r="T83" t="s">
        <v>10637</v>
      </c>
    </row>
    <row r="84" spans="6:20" x14ac:dyDescent="0.3">
      <c r="F84" s="16"/>
      <c r="H84" s="16" t="e">
        <f>+VLOOKUP(Comuna[[#This Row],[Cod_comuna]],Codigos_comunas[],3,0)</f>
        <v>#N/A</v>
      </c>
      <c r="O84" s="16"/>
      <c r="S84" s="16">
        <v>82</v>
      </c>
      <c r="T84" t="s">
        <v>10638</v>
      </c>
    </row>
    <row r="85" spans="6:20" x14ac:dyDescent="0.3">
      <c r="F85" s="16"/>
      <c r="H85" s="16" t="e">
        <f>+VLOOKUP(Comuna[[#This Row],[Cod_comuna]],Codigos_comunas[],3,0)</f>
        <v>#N/A</v>
      </c>
      <c r="O85" s="16"/>
    </row>
    <row r="86" spans="6:20" x14ac:dyDescent="0.3">
      <c r="F86" s="16"/>
      <c r="H86" s="16" t="e">
        <f>+VLOOKUP(Comuna[[#This Row],[Cod_comuna]],Codigos_comunas[],3,0)</f>
        <v>#N/A</v>
      </c>
      <c r="O86" s="16"/>
    </row>
    <row r="87" spans="6:20" x14ac:dyDescent="0.3">
      <c r="F87" s="16"/>
      <c r="H87" s="16" t="e">
        <f>+VLOOKUP(Comuna[[#This Row],[Cod_comuna]],Codigos_comunas[],3,0)</f>
        <v>#N/A</v>
      </c>
      <c r="O87" s="16"/>
    </row>
    <row r="88" spans="6:20" x14ac:dyDescent="0.3">
      <c r="F88" s="16"/>
      <c r="H88" s="16" t="e">
        <f>+VLOOKUP(Comuna[[#This Row],[Cod_comuna]],Codigos_comunas[],3,0)</f>
        <v>#N/A</v>
      </c>
      <c r="O88" s="16"/>
    </row>
    <row r="89" spans="6:20" x14ac:dyDescent="0.3">
      <c r="F89" s="16"/>
      <c r="H89" s="16" t="e">
        <f>+VLOOKUP(Comuna[[#This Row],[Cod_comuna]],Codigos_comunas[],3,0)</f>
        <v>#N/A</v>
      </c>
      <c r="O89" s="16"/>
    </row>
    <row r="90" spans="6:20" x14ac:dyDescent="0.3">
      <c r="F90" s="16"/>
      <c r="H90" s="16" t="e">
        <f>+VLOOKUP(Comuna[[#This Row],[Cod_comuna]],Codigos_comunas[],3,0)</f>
        <v>#N/A</v>
      </c>
      <c r="O90" s="16"/>
    </row>
    <row r="91" spans="6:20" x14ac:dyDescent="0.3">
      <c r="F91" s="16"/>
      <c r="H91" s="16" t="e">
        <f>+VLOOKUP(Comuna[[#This Row],[Cod_comuna]],Codigos_comunas[],3,0)</f>
        <v>#N/A</v>
      </c>
      <c r="O91" s="16"/>
    </row>
    <row r="92" spans="6:20" x14ac:dyDescent="0.3">
      <c r="F92" s="16"/>
      <c r="H92" s="16" t="e">
        <f>+VLOOKUP(Comuna[[#This Row],[Cod_comuna]],Codigos_comunas[],3,0)</f>
        <v>#N/A</v>
      </c>
      <c r="O92" s="16"/>
    </row>
    <row r="93" spans="6:20" x14ac:dyDescent="0.3">
      <c r="F93" s="16"/>
      <c r="H93" s="16" t="e">
        <f>+VLOOKUP(Comuna[[#This Row],[Cod_comuna]],Codigos_comunas[],3,0)</f>
        <v>#N/A</v>
      </c>
      <c r="O93" s="16"/>
    </row>
    <row r="94" spans="6:20" x14ac:dyDescent="0.3">
      <c r="F94" s="16"/>
      <c r="H94" s="16" t="e">
        <f>+VLOOKUP(Comuna[[#This Row],[Cod_comuna]],Codigos_comunas[],3,0)</f>
        <v>#N/A</v>
      </c>
      <c r="O94" s="16"/>
    </row>
    <row r="95" spans="6:20" x14ac:dyDescent="0.3">
      <c r="F95" s="16"/>
      <c r="H95" s="16" t="e">
        <f>+VLOOKUP(Comuna[[#This Row],[Cod_comuna]],Codigos_comunas[],3,0)</f>
        <v>#N/A</v>
      </c>
      <c r="O95" s="16"/>
    </row>
    <row r="96" spans="6:20" x14ac:dyDescent="0.3">
      <c r="F96" s="16"/>
      <c r="H96" s="16" t="e">
        <f>+VLOOKUP(Comuna[[#This Row],[Cod_comuna]],Codigos_comunas[],3,0)</f>
        <v>#N/A</v>
      </c>
      <c r="O96" s="16"/>
    </row>
    <row r="97" spans="6:8" x14ac:dyDescent="0.3">
      <c r="F97" s="16"/>
      <c r="H97" s="16" t="e">
        <f>+VLOOKUP(Comuna[[#This Row],[Cod_comuna]],Codigos_comunas[],3,0)</f>
        <v>#N/A</v>
      </c>
    </row>
    <row r="98" spans="6:8" x14ac:dyDescent="0.3">
      <c r="F98" s="16"/>
      <c r="H98" s="16" t="e">
        <f>+VLOOKUP(Comuna[[#This Row],[Cod_comuna]],Codigos_comunas[],3,0)</f>
        <v>#N/A</v>
      </c>
    </row>
    <row r="99" spans="6:8" x14ac:dyDescent="0.3">
      <c r="F99" s="16"/>
      <c r="H99" s="16" t="e">
        <f>+VLOOKUP(Comuna[[#This Row],[Cod_comuna]],Codigos_comunas[],3,0)</f>
        <v>#N/A</v>
      </c>
    </row>
    <row r="100" spans="6:8" x14ac:dyDescent="0.3">
      <c r="F100" s="16"/>
      <c r="H100" s="16" t="e">
        <f>+VLOOKUP(Comuna[[#This Row],[Cod_comuna]],Codigos_comunas[],3,0)</f>
        <v>#N/A</v>
      </c>
    </row>
    <row r="101" spans="6:8" x14ac:dyDescent="0.3">
      <c r="F101" s="16"/>
      <c r="H101" s="16" t="e">
        <f>+VLOOKUP(Comuna[[#This Row],[Cod_comuna]],Codigos_comunas[],3,0)</f>
        <v>#N/A</v>
      </c>
    </row>
    <row r="102" spans="6:8" x14ac:dyDescent="0.3">
      <c r="F102" s="16"/>
      <c r="H102" s="16" t="e">
        <f>+VLOOKUP(Comuna[[#This Row],[Cod_comuna]],Codigos_comunas[],3,0)</f>
        <v>#N/A</v>
      </c>
    </row>
    <row r="103" spans="6:8" x14ac:dyDescent="0.3">
      <c r="F103" s="16"/>
      <c r="H103" s="16" t="e">
        <f>+VLOOKUP(Comuna[[#This Row],[Cod_comuna]],Codigos_comunas[],3,0)</f>
        <v>#N/A</v>
      </c>
    </row>
    <row r="104" spans="6:8" x14ac:dyDescent="0.3">
      <c r="F104" s="16"/>
      <c r="H104" s="16" t="e">
        <f>+VLOOKUP(Comuna[[#This Row],[Cod_comuna]],Codigos_comunas[],3,0)</f>
        <v>#N/A</v>
      </c>
    </row>
    <row r="105" spans="6:8" x14ac:dyDescent="0.3">
      <c r="F105" s="16"/>
      <c r="H105" s="16" t="e">
        <f>+VLOOKUP(Comuna[[#This Row],[Cod_comuna]],Codigos_comunas[],3,0)</f>
        <v>#N/A</v>
      </c>
    </row>
    <row r="106" spans="6:8" x14ac:dyDescent="0.3">
      <c r="F106" s="16"/>
      <c r="H106" s="16" t="e">
        <f>+VLOOKUP(Comuna[[#This Row],[Cod_comuna]],Codigos_comunas[],3,0)</f>
        <v>#N/A</v>
      </c>
    </row>
    <row r="107" spans="6:8" x14ac:dyDescent="0.3">
      <c r="F107" s="16"/>
      <c r="H107" s="16" t="e">
        <f>+VLOOKUP(Comuna[[#This Row],[Cod_comuna]],Codigos_comunas[],3,0)</f>
        <v>#N/A</v>
      </c>
    </row>
    <row r="108" spans="6:8" x14ac:dyDescent="0.3">
      <c r="F108" s="16"/>
      <c r="H108" s="16" t="e">
        <f>+VLOOKUP(Comuna[[#This Row],[Cod_comuna]],Codigos_comunas[],3,0)</f>
        <v>#N/A</v>
      </c>
    </row>
    <row r="109" spans="6:8" x14ac:dyDescent="0.3">
      <c r="F109" s="16"/>
      <c r="H109" s="16" t="e">
        <f>+VLOOKUP(Comuna[[#This Row],[Cod_comuna]],Codigos_comunas[],3,0)</f>
        <v>#N/A</v>
      </c>
    </row>
    <row r="110" spans="6:8" x14ac:dyDescent="0.3">
      <c r="F110" s="16"/>
      <c r="H110" s="16" t="e">
        <f>+VLOOKUP(Comuna[[#This Row],[Cod_comuna]],Codigos_comunas[],3,0)</f>
        <v>#N/A</v>
      </c>
    </row>
    <row r="111" spans="6:8" x14ac:dyDescent="0.3">
      <c r="F111" s="16"/>
      <c r="H111" s="16" t="e">
        <f>+VLOOKUP(Comuna[[#This Row],[Cod_comuna]],Codigos_comunas[],3,0)</f>
        <v>#N/A</v>
      </c>
    </row>
    <row r="112" spans="6:8" x14ac:dyDescent="0.3">
      <c r="F112" s="16"/>
      <c r="H112" s="16" t="e">
        <f>+VLOOKUP(Comuna[[#This Row],[Cod_comuna]],Codigos_comunas[],3,0)</f>
        <v>#N/A</v>
      </c>
    </row>
    <row r="113" spans="6:8" x14ac:dyDescent="0.3">
      <c r="F113" s="16"/>
      <c r="H113" s="16" t="e">
        <f>+VLOOKUP(Comuna[[#This Row],[Cod_comuna]],Codigos_comunas[],3,0)</f>
        <v>#N/A</v>
      </c>
    </row>
    <row r="114" spans="6:8" x14ac:dyDescent="0.3">
      <c r="F114" s="16"/>
      <c r="H114" s="16" t="e">
        <f>+VLOOKUP(Comuna[[#This Row],[Cod_comuna]],Codigos_comunas[],3,0)</f>
        <v>#N/A</v>
      </c>
    </row>
    <row r="115" spans="6:8" x14ac:dyDescent="0.3">
      <c r="F115" s="16"/>
      <c r="H115" s="16" t="e">
        <f>+VLOOKUP(Comuna[[#This Row],[Cod_comuna]],Codigos_comunas[],3,0)</f>
        <v>#N/A</v>
      </c>
    </row>
    <row r="116" spans="6:8" x14ac:dyDescent="0.3">
      <c r="F116" s="16"/>
      <c r="H116" s="16" t="e">
        <f>+VLOOKUP(Comuna[[#This Row],[Cod_comuna]],Codigos_comunas[],3,0)</f>
        <v>#N/A</v>
      </c>
    </row>
    <row r="117" spans="6:8" x14ac:dyDescent="0.3">
      <c r="F117" s="16"/>
      <c r="H117" s="16" t="e">
        <f>+VLOOKUP(Comuna[[#This Row],[Cod_comuna]],Codigos_comunas[],3,0)</f>
        <v>#N/A</v>
      </c>
    </row>
    <row r="118" spans="6:8" x14ac:dyDescent="0.3">
      <c r="F118" s="16"/>
      <c r="H118" s="16" t="e">
        <f>+VLOOKUP(Comuna[[#This Row],[Cod_comuna]],Codigos_comunas[],3,0)</f>
        <v>#N/A</v>
      </c>
    </row>
    <row r="119" spans="6:8" x14ac:dyDescent="0.3">
      <c r="F119" s="16"/>
      <c r="H119" s="16" t="e">
        <f>+VLOOKUP(Comuna[[#This Row],[Cod_comuna]],Codigos_comunas[],3,0)</f>
        <v>#N/A</v>
      </c>
    </row>
    <row r="120" spans="6:8" x14ac:dyDescent="0.3">
      <c r="F120" s="16"/>
      <c r="H120" s="16" t="e">
        <f>+VLOOKUP(Comuna[[#This Row],[Cod_comuna]],Codigos_comunas[],3,0)</f>
        <v>#N/A</v>
      </c>
    </row>
    <row r="121" spans="6:8" x14ac:dyDescent="0.3">
      <c r="F121" s="16"/>
      <c r="H121" s="16" t="e">
        <f>+VLOOKUP(Comuna[[#This Row],[Cod_comuna]],Codigos_comunas[],3,0)</f>
        <v>#N/A</v>
      </c>
    </row>
    <row r="122" spans="6:8" x14ac:dyDescent="0.3">
      <c r="F122" s="16"/>
      <c r="H122" s="16" t="e">
        <f>+VLOOKUP(Comuna[[#This Row],[Cod_comuna]],Codigos_comunas[],3,0)</f>
        <v>#N/A</v>
      </c>
    </row>
    <row r="123" spans="6:8" x14ac:dyDescent="0.3">
      <c r="F123" s="16"/>
      <c r="H123" s="16" t="e">
        <f>+VLOOKUP(Comuna[[#This Row],[Cod_comuna]],Codigos_comunas[],3,0)</f>
        <v>#N/A</v>
      </c>
    </row>
    <row r="124" spans="6:8" x14ac:dyDescent="0.3">
      <c r="F124" s="16"/>
      <c r="H124" s="16" t="e">
        <f>+VLOOKUP(Comuna[[#This Row],[Cod_comuna]],Codigos_comunas[],3,0)</f>
        <v>#N/A</v>
      </c>
    </row>
    <row r="125" spans="6:8" x14ac:dyDescent="0.3">
      <c r="F125" s="16"/>
      <c r="H125" s="16" t="e">
        <f>+VLOOKUP(Comuna[[#This Row],[Cod_comuna]],Codigos_comunas[],3,0)</f>
        <v>#N/A</v>
      </c>
    </row>
    <row r="126" spans="6:8" x14ac:dyDescent="0.3">
      <c r="F126" s="16"/>
      <c r="H126" s="16" t="e">
        <f>+VLOOKUP(Comuna[[#This Row],[Cod_comuna]],Codigos_comunas[],3,0)</f>
        <v>#N/A</v>
      </c>
    </row>
    <row r="127" spans="6:8" x14ac:dyDescent="0.3">
      <c r="F127" s="16"/>
      <c r="H127" s="16" t="e">
        <f>+VLOOKUP(Comuna[[#This Row],[Cod_comuna]],Codigos_comunas[],3,0)</f>
        <v>#N/A</v>
      </c>
    </row>
    <row r="128" spans="6:8" x14ac:dyDescent="0.3">
      <c r="F128" s="16"/>
      <c r="H128" s="16" t="e">
        <f>+VLOOKUP(Comuna[[#This Row],[Cod_comuna]],Codigos_comunas[],3,0)</f>
        <v>#N/A</v>
      </c>
    </row>
    <row r="129" spans="6:8" x14ac:dyDescent="0.3">
      <c r="F129" s="16"/>
      <c r="H129" s="16" t="e">
        <f>+VLOOKUP(Comuna[[#This Row],[Cod_comuna]],Codigos_comunas[],3,0)</f>
        <v>#N/A</v>
      </c>
    </row>
    <row r="130" spans="6:8" x14ac:dyDescent="0.3">
      <c r="F130" s="16"/>
      <c r="H130" s="16" t="e">
        <f>+VLOOKUP(Comuna[[#This Row],[Cod_comuna]],Codigos_comunas[],3,0)</f>
        <v>#N/A</v>
      </c>
    </row>
    <row r="131" spans="6:8" x14ac:dyDescent="0.3">
      <c r="F131" s="16"/>
      <c r="H131" s="16" t="e">
        <f>+VLOOKUP(Comuna[[#This Row],[Cod_comuna]],Codigos_comunas[],3,0)</f>
        <v>#N/A</v>
      </c>
    </row>
    <row r="132" spans="6:8" x14ac:dyDescent="0.3">
      <c r="F132" s="16"/>
      <c r="H132" s="16" t="e">
        <f>+VLOOKUP(Comuna[[#This Row],[Cod_comuna]],Codigos_comunas[],3,0)</f>
        <v>#N/A</v>
      </c>
    </row>
    <row r="133" spans="6:8" x14ac:dyDescent="0.3">
      <c r="F133" s="16"/>
      <c r="H133" s="16" t="e">
        <f>+VLOOKUP(Comuna[[#This Row],[Cod_comuna]],Codigos_comunas[],3,0)</f>
        <v>#N/A</v>
      </c>
    </row>
    <row r="134" spans="6:8" x14ac:dyDescent="0.3">
      <c r="F134" s="16"/>
      <c r="H134" s="16" t="e">
        <f>+VLOOKUP(Comuna[[#This Row],[Cod_comuna]],Codigos_comunas[],3,0)</f>
        <v>#N/A</v>
      </c>
    </row>
    <row r="135" spans="6:8" x14ac:dyDescent="0.3">
      <c r="F135" s="16"/>
      <c r="H135" s="16" t="e">
        <f>+VLOOKUP(Comuna[[#This Row],[Cod_comuna]],Codigos_comunas[],3,0)</f>
        <v>#N/A</v>
      </c>
    </row>
    <row r="136" spans="6:8" x14ac:dyDescent="0.3">
      <c r="F136" s="16"/>
      <c r="H136" s="16" t="e">
        <f>+VLOOKUP(Comuna[[#This Row],[Cod_comuna]],Codigos_comunas[],3,0)</f>
        <v>#N/A</v>
      </c>
    </row>
    <row r="137" spans="6:8" x14ac:dyDescent="0.3">
      <c r="F137" s="16"/>
      <c r="H137" s="16" t="e">
        <f>+VLOOKUP(Comuna[[#This Row],[Cod_comuna]],Codigos_comunas[],3,0)</f>
        <v>#N/A</v>
      </c>
    </row>
    <row r="138" spans="6:8" x14ac:dyDescent="0.3">
      <c r="F138" s="16"/>
      <c r="H138" s="16" t="e">
        <f>+VLOOKUP(Comuna[[#This Row],[Cod_comuna]],Codigos_comunas[],3,0)</f>
        <v>#N/A</v>
      </c>
    </row>
    <row r="139" spans="6:8" x14ac:dyDescent="0.3">
      <c r="F139" s="16"/>
      <c r="H139" s="16" t="e">
        <f>+VLOOKUP(Comuna[[#This Row],[Cod_comuna]],Codigos_comunas[],3,0)</f>
        <v>#N/A</v>
      </c>
    </row>
    <row r="140" spans="6:8" x14ac:dyDescent="0.3">
      <c r="F140" s="16"/>
      <c r="H140" s="16" t="e">
        <f>+VLOOKUP(Comuna[[#This Row],[Cod_comuna]],Codigos_comunas[],3,0)</f>
        <v>#N/A</v>
      </c>
    </row>
    <row r="141" spans="6:8" x14ac:dyDescent="0.3">
      <c r="F141" s="16"/>
      <c r="H141" s="16" t="e">
        <f>+VLOOKUP(Comuna[[#This Row],[Cod_comuna]],Codigos_comunas[],3,0)</f>
        <v>#N/A</v>
      </c>
    </row>
    <row r="142" spans="6:8" x14ac:dyDescent="0.3">
      <c r="F142" s="16"/>
      <c r="H142" s="16" t="e">
        <f>+VLOOKUP(Comuna[[#This Row],[Cod_comuna]],Codigos_comunas[],3,0)</f>
        <v>#N/A</v>
      </c>
    </row>
    <row r="143" spans="6:8" x14ac:dyDescent="0.3">
      <c r="F143" s="16"/>
      <c r="H143" s="16" t="e">
        <f>+VLOOKUP(Comuna[[#This Row],[Cod_comuna]],Codigos_comunas[],3,0)</f>
        <v>#N/A</v>
      </c>
    </row>
    <row r="144" spans="6:8" x14ac:dyDescent="0.3">
      <c r="F144" s="16"/>
      <c r="H144" s="16" t="e">
        <f>+VLOOKUP(Comuna[[#This Row],[Cod_comuna]],Codigos_comunas[],3,0)</f>
        <v>#N/A</v>
      </c>
    </row>
    <row r="145" spans="6:8" x14ac:dyDescent="0.3">
      <c r="F145" s="16"/>
      <c r="H145" s="16" t="e">
        <f>+VLOOKUP(Comuna[[#This Row],[Cod_comuna]],Codigos_comunas[],3,0)</f>
        <v>#N/A</v>
      </c>
    </row>
    <row r="146" spans="6:8" x14ac:dyDescent="0.3">
      <c r="F146" s="16"/>
      <c r="H146" s="16" t="e">
        <f>+VLOOKUP(Comuna[[#This Row],[Cod_comuna]],Codigos_comunas[],3,0)</f>
        <v>#N/A</v>
      </c>
    </row>
    <row r="147" spans="6:8" x14ac:dyDescent="0.3">
      <c r="F147" s="16"/>
      <c r="H147" s="16" t="e">
        <f>+VLOOKUP(Comuna[[#This Row],[Cod_comuna]],Codigos_comunas[],3,0)</f>
        <v>#N/A</v>
      </c>
    </row>
    <row r="148" spans="6:8" x14ac:dyDescent="0.3">
      <c r="F148" s="16"/>
      <c r="H148" s="16" t="e">
        <f>+VLOOKUP(Comuna[[#This Row],[Cod_comuna]],Codigos_comunas[],3,0)</f>
        <v>#N/A</v>
      </c>
    </row>
    <row r="149" spans="6:8" x14ac:dyDescent="0.3">
      <c r="F149" s="16"/>
      <c r="H149" s="16" t="e">
        <f>+VLOOKUP(Comuna[[#This Row],[Cod_comuna]],Codigos_comunas[],3,0)</f>
        <v>#N/A</v>
      </c>
    </row>
    <row r="150" spans="6:8" x14ac:dyDescent="0.3">
      <c r="F150" s="16"/>
      <c r="H150" s="16" t="e">
        <f>+VLOOKUP(Comuna[[#This Row],[Cod_comuna]],Codigos_comunas[],3,0)</f>
        <v>#N/A</v>
      </c>
    </row>
    <row r="151" spans="6:8" x14ac:dyDescent="0.3">
      <c r="F151" s="16"/>
      <c r="H151" s="16" t="e">
        <f>+VLOOKUP(Comuna[[#This Row],[Cod_comuna]],Codigos_comunas[],3,0)</f>
        <v>#N/A</v>
      </c>
    </row>
    <row r="152" spans="6:8" x14ac:dyDescent="0.3">
      <c r="F152" s="16"/>
      <c r="H152" s="16" t="e">
        <f>+VLOOKUP(Comuna[[#This Row],[Cod_comuna]],Codigos_comunas[],3,0)</f>
        <v>#N/A</v>
      </c>
    </row>
    <row r="153" spans="6:8" x14ac:dyDescent="0.3">
      <c r="F153" s="16"/>
      <c r="H153" s="16" t="e">
        <f>+VLOOKUP(Comuna[[#This Row],[Cod_comuna]],Codigos_comunas[],3,0)</f>
        <v>#N/A</v>
      </c>
    </row>
    <row r="154" spans="6:8" x14ac:dyDescent="0.3">
      <c r="F154" s="16"/>
      <c r="H154" s="16" t="e">
        <f>+VLOOKUP(Comuna[[#This Row],[Cod_comuna]],Codigos_comunas[],3,0)</f>
        <v>#N/A</v>
      </c>
    </row>
    <row r="155" spans="6:8" x14ac:dyDescent="0.3">
      <c r="F155" s="16"/>
      <c r="H155" s="16" t="e">
        <f>+VLOOKUP(Comuna[[#This Row],[Cod_comuna]],Codigos_comunas[],3,0)</f>
        <v>#N/A</v>
      </c>
    </row>
    <row r="156" spans="6:8" x14ac:dyDescent="0.3">
      <c r="F156" s="16"/>
      <c r="H156" s="16" t="e">
        <f>+VLOOKUP(Comuna[[#This Row],[Cod_comuna]],Codigos_comunas[],3,0)</f>
        <v>#N/A</v>
      </c>
    </row>
    <row r="157" spans="6:8" x14ac:dyDescent="0.3">
      <c r="F157" s="16"/>
      <c r="H157" s="16" t="e">
        <f>+VLOOKUP(Comuna[[#This Row],[Cod_comuna]],Codigos_comunas[],3,0)</f>
        <v>#N/A</v>
      </c>
    </row>
    <row r="158" spans="6:8" x14ac:dyDescent="0.3">
      <c r="F158" s="16"/>
      <c r="H158" s="16" t="e">
        <f>+VLOOKUP(Comuna[[#This Row],[Cod_comuna]],Codigos_comunas[],3,0)</f>
        <v>#N/A</v>
      </c>
    </row>
    <row r="159" spans="6:8" x14ac:dyDescent="0.3">
      <c r="F159" s="16"/>
      <c r="H159" s="16" t="e">
        <f>+VLOOKUP(Comuna[[#This Row],[Cod_comuna]],Codigos_comunas[],3,0)</f>
        <v>#N/A</v>
      </c>
    </row>
    <row r="160" spans="6:8" x14ac:dyDescent="0.3">
      <c r="F160" s="16"/>
      <c r="H160" s="16" t="e">
        <f>+VLOOKUP(Comuna[[#This Row],[Cod_comuna]],Codigos_comunas[],3,0)</f>
        <v>#N/A</v>
      </c>
    </row>
    <row r="161" spans="6:8" x14ac:dyDescent="0.3">
      <c r="F161" s="16"/>
      <c r="H161" s="16" t="e">
        <f>+VLOOKUP(Comuna[[#This Row],[Cod_comuna]],Codigos_comunas[],3,0)</f>
        <v>#N/A</v>
      </c>
    </row>
    <row r="162" spans="6:8" x14ac:dyDescent="0.3">
      <c r="F162" s="16"/>
      <c r="H162" s="16" t="e">
        <f>+VLOOKUP(Comuna[[#This Row],[Cod_comuna]],Codigos_comunas[],3,0)</f>
        <v>#N/A</v>
      </c>
    </row>
    <row r="163" spans="6:8" x14ac:dyDescent="0.3">
      <c r="F163" s="16"/>
      <c r="H163" s="16" t="e">
        <f>+VLOOKUP(Comuna[[#This Row],[Cod_comuna]],Codigos_comunas[],3,0)</f>
        <v>#N/A</v>
      </c>
    </row>
    <row r="164" spans="6:8" x14ac:dyDescent="0.3">
      <c r="F164" s="16"/>
      <c r="H164" s="16" t="e">
        <f>+VLOOKUP(Comuna[[#This Row],[Cod_comuna]],Codigos_comunas[],3,0)</f>
        <v>#N/A</v>
      </c>
    </row>
    <row r="165" spans="6:8" x14ac:dyDescent="0.3">
      <c r="F165" s="16"/>
      <c r="H165" s="16" t="e">
        <f>+VLOOKUP(Comuna[[#This Row],[Cod_comuna]],Codigos_comunas[],3,0)</f>
        <v>#N/A</v>
      </c>
    </row>
    <row r="166" spans="6:8" x14ac:dyDescent="0.3">
      <c r="F166" s="16"/>
      <c r="H166" s="16" t="e">
        <f>+VLOOKUP(Comuna[[#This Row],[Cod_comuna]],Codigos_comunas[],3,0)</f>
        <v>#N/A</v>
      </c>
    </row>
    <row r="167" spans="6:8" x14ac:dyDescent="0.3">
      <c r="F167" s="16"/>
      <c r="H167" s="16" t="e">
        <f>+VLOOKUP(Comuna[[#This Row],[Cod_comuna]],Codigos_comunas[],3,0)</f>
        <v>#N/A</v>
      </c>
    </row>
    <row r="168" spans="6:8" x14ac:dyDescent="0.3">
      <c r="F168" s="16"/>
      <c r="H168" s="16" t="e">
        <f>+VLOOKUP(Comuna[[#This Row],[Cod_comuna]],Codigos_comunas[],3,0)</f>
        <v>#N/A</v>
      </c>
    </row>
    <row r="169" spans="6:8" x14ac:dyDescent="0.3">
      <c r="F169" s="16"/>
      <c r="H169" s="16" t="e">
        <f>+VLOOKUP(Comuna[[#This Row],[Cod_comuna]],Codigos_comunas[],3,0)</f>
        <v>#N/A</v>
      </c>
    </row>
    <row r="170" spans="6:8" x14ac:dyDescent="0.3">
      <c r="F170" s="16"/>
      <c r="H170" s="16" t="e">
        <f>+VLOOKUP(Comuna[[#This Row],[Cod_comuna]],Codigos_comunas[],3,0)</f>
        <v>#N/A</v>
      </c>
    </row>
    <row r="171" spans="6:8" x14ac:dyDescent="0.3">
      <c r="F171" s="16"/>
      <c r="H171" s="16" t="e">
        <f>+VLOOKUP(Comuna[[#This Row],[Cod_comuna]],Codigos_comunas[],3,0)</f>
        <v>#N/A</v>
      </c>
    </row>
    <row r="172" spans="6:8" x14ac:dyDescent="0.3">
      <c r="F172" s="16"/>
      <c r="H172" s="16" t="e">
        <f>+VLOOKUP(Comuna[[#This Row],[Cod_comuna]],Codigos_comunas[],3,0)</f>
        <v>#N/A</v>
      </c>
    </row>
    <row r="173" spans="6:8" x14ac:dyDescent="0.3">
      <c r="F173" s="16"/>
      <c r="H173" s="16" t="e">
        <f>+VLOOKUP(Comuna[[#This Row],[Cod_comuna]],Codigos_comunas[],3,0)</f>
        <v>#N/A</v>
      </c>
    </row>
    <row r="174" spans="6:8" x14ac:dyDescent="0.3">
      <c r="F174" s="16"/>
      <c r="H174" s="16" t="e">
        <f>+VLOOKUP(Comuna[[#This Row],[Cod_comuna]],Codigos_comunas[],3,0)</f>
        <v>#N/A</v>
      </c>
    </row>
    <row r="175" spans="6:8" x14ac:dyDescent="0.3">
      <c r="F175" s="16"/>
      <c r="H175" s="16" t="e">
        <f>+VLOOKUP(Comuna[[#This Row],[Cod_comuna]],Codigos_comunas[],3,0)</f>
        <v>#N/A</v>
      </c>
    </row>
    <row r="176" spans="6:8" x14ac:dyDescent="0.3">
      <c r="F176" s="16"/>
      <c r="H176" s="16" t="e">
        <f>+VLOOKUP(Comuna[[#This Row],[Cod_comuna]],Codigos_comunas[],3,0)</f>
        <v>#N/A</v>
      </c>
    </row>
    <row r="177" spans="6:8" x14ac:dyDescent="0.3">
      <c r="F177" s="16"/>
      <c r="H177" s="16" t="e">
        <f>+VLOOKUP(Comuna[[#This Row],[Cod_comuna]],Codigos_comunas[],3,0)</f>
        <v>#N/A</v>
      </c>
    </row>
    <row r="178" spans="6:8" x14ac:dyDescent="0.3">
      <c r="F178" s="16"/>
      <c r="H178" s="16" t="e">
        <f>+VLOOKUP(Comuna[[#This Row],[Cod_comuna]],Codigos_comunas[],3,0)</f>
        <v>#N/A</v>
      </c>
    </row>
    <row r="179" spans="6:8" x14ac:dyDescent="0.3">
      <c r="F179" s="16"/>
      <c r="H179" s="16" t="e">
        <f>+VLOOKUP(Comuna[[#This Row],[Cod_comuna]],Codigos_comunas[],3,0)</f>
        <v>#N/A</v>
      </c>
    </row>
    <row r="180" spans="6:8" x14ac:dyDescent="0.3">
      <c r="F180" s="16"/>
      <c r="H180" s="16" t="e">
        <f>+VLOOKUP(Comuna[[#This Row],[Cod_comuna]],Codigos_comunas[],3,0)</f>
        <v>#N/A</v>
      </c>
    </row>
    <row r="181" spans="6:8" x14ac:dyDescent="0.3">
      <c r="F181" s="16"/>
      <c r="H181" s="74" t="e">
        <f>+VLOOKUP(Comuna[[#This Row],[Cod_comuna]],Codigos_comunas[],3,0)</f>
        <v>#N/A</v>
      </c>
    </row>
    <row r="182" spans="6:8" x14ac:dyDescent="0.3">
      <c r="F182" s="16"/>
      <c r="H182" s="74" t="e">
        <f>+VLOOKUP(Comuna[[#This Row],[Cod_comuna]],Codigos_comunas[],3,0)</f>
        <v>#N/A</v>
      </c>
    </row>
    <row r="183" spans="6:8" x14ac:dyDescent="0.3">
      <c r="F183" s="16"/>
      <c r="H183" s="74" t="e">
        <f>+VLOOKUP(Comuna[[#This Row],[Cod_comuna]],Codigos_comunas[],3,0)</f>
        <v>#N/A</v>
      </c>
    </row>
    <row r="184" spans="6:8" x14ac:dyDescent="0.3">
      <c r="F184" s="16"/>
      <c r="H184" s="74" t="e">
        <f>+VLOOKUP(Comuna[[#This Row],[Cod_comuna]],Codigos_comunas[],3,0)</f>
        <v>#N/A</v>
      </c>
    </row>
    <row r="185" spans="6:8" x14ac:dyDescent="0.3">
      <c r="F185" s="16"/>
      <c r="H185" s="74" t="e">
        <f>+VLOOKUP(Comuna[[#This Row],[Cod_comuna]],Codigos_comunas[],3,0)</f>
        <v>#N/A</v>
      </c>
    </row>
    <row r="186" spans="6:8" x14ac:dyDescent="0.3">
      <c r="F186" s="16"/>
      <c r="H186" s="74" t="e">
        <f>+VLOOKUP(Comuna[[#This Row],[Cod_comuna]],Codigos_comunas[],3,0)</f>
        <v>#N/A</v>
      </c>
    </row>
    <row r="187" spans="6:8" x14ac:dyDescent="0.3">
      <c r="F187" s="16"/>
      <c r="H187" s="74" t="e">
        <f>+VLOOKUP(Comuna[[#This Row],[Cod_comuna]],Codigos_comunas[],3,0)</f>
        <v>#N/A</v>
      </c>
    </row>
    <row r="188" spans="6:8" x14ac:dyDescent="0.3">
      <c r="F188" s="16"/>
      <c r="H188" s="74" t="e">
        <f>+VLOOKUP(Comuna[[#This Row],[Cod_comuna]],Codigos_comunas[],3,0)</f>
        <v>#N/A</v>
      </c>
    </row>
    <row r="189" spans="6:8" x14ac:dyDescent="0.3">
      <c r="F189" s="16"/>
      <c r="H189" s="74" t="e">
        <f>+VLOOKUP(Comuna[[#This Row],[Cod_comuna]],Codigos_comunas[],3,0)</f>
        <v>#N/A</v>
      </c>
    </row>
    <row r="190" spans="6:8" x14ac:dyDescent="0.3">
      <c r="F190" s="16"/>
      <c r="H190" s="74" t="e">
        <f>+VLOOKUP(Comuna[[#This Row],[Cod_comuna]],Codigos_comunas[],3,0)</f>
        <v>#N/A</v>
      </c>
    </row>
    <row r="191" spans="6:8" x14ac:dyDescent="0.3">
      <c r="F191" s="16"/>
      <c r="H191" s="74" t="e">
        <f>+VLOOKUP(Comuna[[#This Row],[Cod_comuna]],Codigos_comunas[],3,0)</f>
        <v>#N/A</v>
      </c>
    </row>
    <row r="192" spans="6:8" x14ac:dyDescent="0.3">
      <c r="F192" s="16"/>
      <c r="H192" s="74" t="e">
        <f>+VLOOKUP(Comuna[[#This Row],[Cod_comuna]],Codigos_comunas[],3,0)</f>
        <v>#N/A</v>
      </c>
    </row>
    <row r="193" spans="6:8" x14ac:dyDescent="0.3">
      <c r="F193" s="16"/>
      <c r="H193" s="74" t="e">
        <f>+VLOOKUP(Comuna[[#This Row],[Cod_comuna]],Codigos_comunas[],3,0)</f>
        <v>#N/A</v>
      </c>
    </row>
    <row r="194" spans="6:8" x14ac:dyDescent="0.3">
      <c r="F194" s="16"/>
      <c r="H194" s="74" t="e">
        <f>+VLOOKUP(Comuna[[#This Row],[Cod_comuna]],Codigos_comunas[],3,0)</f>
        <v>#N/A</v>
      </c>
    </row>
    <row r="195" spans="6:8" x14ac:dyDescent="0.3">
      <c r="F195" s="16"/>
      <c r="H195" s="74" t="e">
        <f>+VLOOKUP(Comuna[[#This Row],[Cod_comuna]],Codigos_comunas[],3,0)</f>
        <v>#N/A</v>
      </c>
    </row>
    <row r="196" spans="6:8" x14ac:dyDescent="0.3">
      <c r="F196" s="16"/>
      <c r="H196" s="74" t="e">
        <f>+VLOOKUP(Comuna[[#This Row],[Cod_comuna]],Codigos_comunas[],3,0)</f>
        <v>#N/A</v>
      </c>
    </row>
    <row r="197" spans="6:8" x14ac:dyDescent="0.3">
      <c r="F197" s="16"/>
      <c r="H197" s="74" t="e">
        <f>+VLOOKUP(Comuna[[#This Row],[Cod_comuna]],Codigos_comunas[],3,0)</f>
        <v>#N/A</v>
      </c>
    </row>
    <row r="198" spans="6:8" x14ac:dyDescent="0.3">
      <c r="F198" s="16"/>
      <c r="H198" s="74" t="e">
        <f>+VLOOKUP(Comuna[[#This Row],[Cod_comuna]],Codigos_comunas[],3,0)</f>
        <v>#N/A</v>
      </c>
    </row>
    <row r="199" spans="6:8" x14ac:dyDescent="0.3">
      <c r="F199" s="16"/>
      <c r="H199" s="74" t="e">
        <f>+VLOOKUP(Comuna[[#This Row],[Cod_comuna]],Codigos_comunas[],3,0)</f>
        <v>#N/A</v>
      </c>
    </row>
    <row r="200" spans="6:8" x14ac:dyDescent="0.3">
      <c r="F200" s="16"/>
      <c r="H200" s="74" t="e">
        <f>+VLOOKUP(Comuna[[#This Row],[Cod_comuna]],Codigos_comunas[],3,0)</f>
        <v>#N/A</v>
      </c>
    </row>
    <row r="201" spans="6:8" x14ac:dyDescent="0.3">
      <c r="F201" s="16"/>
      <c r="H201" s="74" t="e">
        <f>+VLOOKUP(Comuna[[#This Row],[Cod_comuna]],Codigos_comunas[],3,0)</f>
        <v>#N/A</v>
      </c>
    </row>
    <row r="202" spans="6:8" x14ac:dyDescent="0.3">
      <c r="F202" s="16"/>
      <c r="H202" s="74" t="e">
        <f>+VLOOKUP(Comuna[[#This Row],[Cod_comuna]],Codigos_comunas[],3,0)</f>
        <v>#N/A</v>
      </c>
    </row>
    <row r="203" spans="6:8" x14ac:dyDescent="0.3">
      <c r="F203" s="16"/>
      <c r="H203" s="74" t="e">
        <f>+VLOOKUP(Comuna[[#This Row],[Cod_comuna]],Codigos_comunas[],3,0)</f>
        <v>#N/A</v>
      </c>
    </row>
    <row r="204" spans="6:8" x14ac:dyDescent="0.3">
      <c r="F204" s="16"/>
      <c r="H204" s="74" t="e">
        <f>+VLOOKUP(Comuna[[#This Row],[Cod_comuna]],Codigos_comunas[],3,0)</f>
        <v>#N/A</v>
      </c>
    </row>
    <row r="205" spans="6:8" x14ac:dyDescent="0.3">
      <c r="F205" s="16"/>
      <c r="H205" s="74" t="e">
        <f>+VLOOKUP(Comuna[[#This Row],[Cod_comuna]],Codigos_comunas[],3,0)</f>
        <v>#N/A</v>
      </c>
    </row>
    <row r="206" spans="6:8" x14ac:dyDescent="0.3">
      <c r="F206" s="16"/>
      <c r="H206" s="74" t="e">
        <f>+VLOOKUP(Comuna[[#This Row],[Cod_comuna]],Codigos_comunas[],3,0)</f>
        <v>#N/A</v>
      </c>
    </row>
    <row r="207" spans="6:8" x14ac:dyDescent="0.3">
      <c r="F207" s="16"/>
      <c r="H207" s="74" t="e">
        <f>+VLOOKUP(Comuna[[#This Row],[Cod_comuna]],Codigos_comunas[],3,0)</f>
        <v>#N/A</v>
      </c>
    </row>
    <row r="208" spans="6:8" x14ac:dyDescent="0.3">
      <c r="F208" s="16"/>
      <c r="H208" s="74" t="e">
        <f>+VLOOKUP(Comuna[[#This Row],[Cod_comuna]],Codigos_comunas[],3,0)</f>
        <v>#N/A</v>
      </c>
    </row>
    <row r="209" spans="6:8" x14ac:dyDescent="0.3">
      <c r="F209" s="16"/>
      <c r="H209" s="74" t="e">
        <f>+VLOOKUP(Comuna[[#This Row],[Cod_comuna]],Codigos_comunas[],3,0)</f>
        <v>#N/A</v>
      </c>
    </row>
    <row r="210" spans="6:8" x14ac:dyDescent="0.3">
      <c r="F210" s="16"/>
      <c r="H210" s="74" t="e">
        <f>+VLOOKUP(Comuna[[#This Row],[Cod_comuna]],Codigos_comunas[],3,0)</f>
        <v>#N/A</v>
      </c>
    </row>
    <row r="211" spans="6:8" x14ac:dyDescent="0.3">
      <c r="F211" s="16"/>
      <c r="H211" s="74" t="e">
        <f>+VLOOKUP(Comuna[[#This Row],[Cod_comuna]],Codigos_comunas[],3,0)</f>
        <v>#N/A</v>
      </c>
    </row>
    <row r="212" spans="6:8" x14ac:dyDescent="0.3">
      <c r="F212" s="16"/>
      <c r="H212" s="74" t="e">
        <f>+VLOOKUP(Comuna[[#This Row],[Cod_comuna]],Codigos_comunas[],3,0)</f>
        <v>#N/A</v>
      </c>
    </row>
    <row r="213" spans="6:8" x14ac:dyDescent="0.3">
      <c r="F213" s="16"/>
      <c r="H213" s="74" t="e">
        <f>+VLOOKUP(Comuna[[#This Row],[Cod_comuna]],Codigos_comunas[],3,0)</f>
        <v>#N/A</v>
      </c>
    </row>
    <row r="214" spans="6:8" x14ac:dyDescent="0.3">
      <c r="F214" s="16"/>
      <c r="H214" s="74" t="e">
        <f>+VLOOKUP(Comuna[[#This Row],[Cod_comuna]],Codigos_comunas[],3,0)</f>
        <v>#N/A</v>
      </c>
    </row>
    <row r="215" spans="6:8" x14ac:dyDescent="0.3">
      <c r="F215" s="16"/>
      <c r="H215" s="74" t="e">
        <f>+VLOOKUP(Comuna[[#This Row],[Cod_comuna]],Codigos_comunas[],3,0)</f>
        <v>#N/A</v>
      </c>
    </row>
    <row r="216" spans="6:8" x14ac:dyDescent="0.3">
      <c r="F216" s="16"/>
      <c r="H216" s="74" t="e">
        <f>+VLOOKUP(Comuna[[#This Row],[Cod_comuna]],Codigos_comunas[],3,0)</f>
        <v>#N/A</v>
      </c>
    </row>
    <row r="217" spans="6:8" x14ac:dyDescent="0.3">
      <c r="F217" s="16"/>
      <c r="H217" s="74" t="e">
        <f>+VLOOKUP(Comuna[[#This Row],[Cod_comuna]],Codigos_comunas[],3,0)</f>
        <v>#N/A</v>
      </c>
    </row>
    <row r="218" spans="6:8" x14ac:dyDescent="0.3">
      <c r="F218" s="16"/>
      <c r="H218" s="74" t="e">
        <f>+VLOOKUP(Comuna[[#This Row],[Cod_comuna]],Codigos_comunas[],3,0)</f>
        <v>#N/A</v>
      </c>
    </row>
    <row r="219" spans="6:8" x14ac:dyDescent="0.3">
      <c r="F219" s="16"/>
      <c r="H219" s="74" t="e">
        <f>+VLOOKUP(Comuna[[#This Row],[Cod_comuna]],Codigos_comunas[],3,0)</f>
        <v>#N/A</v>
      </c>
    </row>
    <row r="220" spans="6:8" x14ac:dyDescent="0.3">
      <c r="F220" s="16"/>
      <c r="H220" s="74" t="e">
        <f>+VLOOKUP(Comuna[[#This Row],[Cod_comuna]],Codigos_comunas[],3,0)</f>
        <v>#N/A</v>
      </c>
    </row>
    <row r="221" spans="6:8" x14ac:dyDescent="0.3">
      <c r="F221" s="16"/>
      <c r="H221" s="74" t="e">
        <f>+VLOOKUP(Comuna[[#This Row],[Cod_comuna]],Codigos_comunas[],3,0)</f>
        <v>#N/A</v>
      </c>
    </row>
    <row r="222" spans="6:8" x14ac:dyDescent="0.3">
      <c r="F222" s="16"/>
      <c r="H222" s="74" t="e">
        <f>+VLOOKUP(Comuna[[#This Row],[Cod_comuna]],Codigos_comunas[],3,0)</f>
        <v>#N/A</v>
      </c>
    </row>
    <row r="223" spans="6:8" x14ac:dyDescent="0.3">
      <c r="F223" s="16"/>
      <c r="H223" s="74" t="e">
        <f>+VLOOKUP(Comuna[[#This Row],[Cod_comuna]],Codigos_comunas[],3,0)</f>
        <v>#N/A</v>
      </c>
    </row>
    <row r="224" spans="6:8" x14ac:dyDescent="0.3">
      <c r="F224" s="16"/>
      <c r="H224" s="74" t="e">
        <f>+VLOOKUP(Comuna[[#This Row],[Cod_comuna]],Codigos_comunas[],3,0)</f>
        <v>#N/A</v>
      </c>
    </row>
    <row r="225" spans="6:8" x14ac:dyDescent="0.3">
      <c r="F225" s="16"/>
      <c r="H225" s="74" t="e">
        <f>+VLOOKUP(Comuna[[#This Row],[Cod_comuna]],Codigos_comunas[],3,0)</f>
        <v>#N/A</v>
      </c>
    </row>
    <row r="226" spans="6:8" x14ac:dyDescent="0.3">
      <c r="F226" s="16"/>
      <c r="H226" s="74" t="e">
        <f>+VLOOKUP(Comuna[[#This Row],[Cod_comuna]],Codigos_comunas[],3,0)</f>
        <v>#N/A</v>
      </c>
    </row>
    <row r="227" spans="6:8" x14ac:dyDescent="0.3">
      <c r="F227" s="16"/>
      <c r="H227" s="74" t="e">
        <f>+VLOOKUP(Comuna[[#This Row],[Cod_comuna]],Codigos_comunas[],3,0)</f>
        <v>#N/A</v>
      </c>
    </row>
    <row r="228" spans="6:8" x14ac:dyDescent="0.3">
      <c r="F228" s="16"/>
      <c r="H228" s="74" t="e">
        <f>+VLOOKUP(Comuna[[#This Row],[Cod_comuna]],Codigos_comunas[],3,0)</f>
        <v>#N/A</v>
      </c>
    </row>
    <row r="229" spans="6:8" x14ac:dyDescent="0.3">
      <c r="F229" s="16"/>
      <c r="H229" s="74" t="e">
        <f>+VLOOKUP(Comuna[[#This Row],[Cod_comuna]],Codigos_comunas[],3,0)</f>
        <v>#N/A</v>
      </c>
    </row>
    <row r="230" spans="6:8" x14ac:dyDescent="0.3">
      <c r="F230" s="16"/>
      <c r="H230" s="74" t="e">
        <f>+VLOOKUP(Comuna[[#This Row],[Cod_comuna]],Codigos_comunas[],3,0)</f>
        <v>#N/A</v>
      </c>
    </row>
    <row r="231" spans="6:8" x14ac:dyDescent="0.3">
      <c r="F231" s="16"/>
      <c r="H231" s="74" t="e">
        <f>+VLOOKUP(Comuna[[#This Row],[Cod_comuna]],Codigos_comunas[],3,0)</f>
        <v>#N/A</v>
      </c>
    </row>
    <row r="232" spans="6:8" x14ac:dyDescent="0.3">
      <c r="F232" s="16"/>
      <c r="H232" s="74" t="e">
        <f>+VLOOKUP(Comuna[[#This Row],[Cod_comuna]],Codigos_comunas[],3,0)</f>
        <v>#N/A</v>
      </c>
    </row>
    <row r="233" spans="6:8" x14ac:dyDescent="0.3">
      <c r="F233" s="16"/>
      <c r="H233" s="74" t="e">
        <f>+VLOOKUP(Comuna[[#This Row],[Cod_comuna]],Codigos_comunas[],3,0)</f>
        <v>#N/A</v>
      </c>
    </row>
    <row r="234" spans="6:8" x14ac:dyDescent="0.3">
      <c r="F234" s="16"/>
      <c r="H234" s="74" t="e">
        <f>+VLOOKUP(Comuna[[#This Row],[Cod_comuna]],Codigos_comunas[],3,0)</f>
        <v>#N/A</v>
      </c>
    </row>
    <row r="235" spans="6:8" x14ac:dyDescent="0.3">
      <c r="F235" s="16"/>
      <c r="H235" s="74" t="e">
        <f>+VLOOKUP(Comuna[[#This Row],[Cod_comuna]],Codigos_comunas[],3,0)</f>
        <v>#N/A</v>
      </c>
    </row>
    <row r="236" spans="6:8" x14ac:dyDescent="0.3">
      <c r="F236" s="16"/>
      <c r="H236" s="74" t="e">
        <f>+VLOOKUP(Comuna[[#This Row],[Cod_comuna]],Codigos_comunas[],3,0)</f>
        <v>#N/A</v>
      </c>
    </row>
    <row r="237" spans="6:8" x14ac:dyDescent="0.3">
      <c r="F237" s="16"/>
      <c r="H237" s="74" t="e">
        <f>+VLOOKUP(Comuna[[#This Row],[Cod_comuna]],Codigos_comunas[],3,0)</f>
        <v>#N/A</v>
      </c>
    </row>
    <row r="238" spans="6:8" x14ac:dyDescent="0.3">
      <c r="F238" s="16"/>
      <c r="H238" s="74" t="e">
        <f>+VLOOKUP(Comuna[[#This Row],[Cod_comuna]],Codigos_comunas[],3,0)</f>
        <v>#N/A</v>
      </c>
    </row>
    <row r="239" spans="6:8" x14ac:dyDescent="0.3">
      <c r="F239" s="16"/>
      <c r="H239" s="74" t="e">
        <f>+VLOOKUP(Comuna[[#This Row],[Cod_comuna]],Codigos_comunas[],3,0)</f>
        <v>#N/A</v>
      </c>
    </row>
    <row r="240" spans="6:8" x14ac:dyDescent="0.3">
      <c r="F240" s="16"/>
      <c r="H240" s="74" t="e">
        <f>+VLOOKUP(Comuna[[#This Row],[Cod_comuna]],Codigos_comunas[],3,0)</f>
        <v>#N/A</v>
      </c>
    </row>
    <row r="241" spans="6:8" x14ac:dyDescent="0.3">
      <c r="F241" s="16"/>
      <c r="H241" s="74" t="e">
        <f>+VLOOKUP(Comuna[[#This Row],[Cod_comuna]],Codigos_comunas[],3,0)</f>
        <v>#N/A</v>
      </c>
    </row>
    <row r="242" spans="6:8" x14ac:dyDescent="0.3">
      <c r="F242" s="16"/>
      <c r="H242" s="74" t="e">
        <f>+VLOOKUP(Comuna[[#This Row],[Cod_comuna]],Codigos_comunas[],3,0)</f>
        <v>#N/A</v>
      </c>
    </row>
    <row r="243" spans="6:8" x14ac:dyDescent="0.3">
      <c r="F243" s="16"/>
      <c r="H243" s="74" t="e">
        <f>+VLOOKUP(Comuna[[#This Row],[Cod_comuna]],Codigos_comunas[],3,0)</f>
        <v>#N/A</v>
      </c>
    </row>
    <row r="244" spans="6:8" x14ac:dyDescent="0.3">
      <c r="F244" s="16"/>
      <c r="H244" s="74" t="e">
        <f>+VLOOKUP(Comuna[[#This Row],[Cod_comuna]],Codigos_comunas[],3,0)</f>
        <v>#N/A</v>
      </c>
    </row>
    <row r="245" spans="6:8" x14ac:dyDescent="0.3">
      <c r="F245" s="16"/>
      <c r="H245" s="74" t="e">
        <f>+VLOOKUP(Comuna[[#This Row],[Cod_comuna]],Codigos_comunas[],3,0)</f>
        <v>#N/A</v>
      </c>
    </row>
    <row r="246" spans="6:8" x14ac:dyDescent="0.3">
      <c r="F246" s="16"/>
      <c r="H246" s="74" t="e">
        <f>+VLOOKUP(Comuna[[#This Row],[Cod_comuna]],Codigos_comunas[],3,0)</f>
        <v>#N/A</v>
      </c>
    </row>
    <row r="247" spans="6:8" x14ac:dyDescent="0.3">
      <c r="F247" s="16"/>
      <c r="H247" s="74" t="e">
        <f>+VLOOKUP(Comuna[[#This Row],[Cod_comuna]],Codigos_comunas[],3,0)</f>
        <v>#N/A</v>
      </c>
    </row>
    <row r="248" spans="6:8" x14ac:dyDescent="0.3">
      <c r="F248" s="16"/>
      <c r="H248" s="74" t="e">
        <f>+VLOOKUP(Comuna[[#This Row],[Cod_comuna]],Codigos_comunas[],3,0)</f>
        <v>#N/A</v>
      </c>
    </row>
    <row r="249" spans="6:8" x14ac:dyDescent="0.3">
      <c r="F249" s="16"/>
      <c r="H249" s="74" t="e">
        <f>+VLOOKUP(Comuna[[#This Row],[Cod_comuna]],Codigos_comunas[],3,0)</f>
        <v>#N/A</v>
      </c>
    </row>
    <row r="250" spans="6:8" x14ac:dyDescent="0.3">
      <c r="F250" s="16"/>
      <c r="H250" s="74" t="e">
        <f>+VLOOKUP(Comuna[[#This Row],[Cod_comuna]],Codigos_comunas[],3,0)</f>
        <v>#N/A</v>
      </c>
    </row>
    <row r="251" spans="6:8" x14ac:dyDescent="0.3">
      <c r="F251" s="16"/>
      <c r="H251" s="74" t="e">
        <f>+VLOOKUP(Comuna[[#This Row],[Cod_comuna]],Codigos_comunas[],3,0)</f>
        <v>#N/A</v>
      </c>
    </row>
    <row r="252" spans="6:8" x14ac:dyDescent="0.3">
      <c r="F252" s="16"/>
      <c r="H252" s="74" t="e">
        <f>+VLOOKUP(Comuna[[#This Row],[Cod_comuna]],Codigos_comunas[],3,0)</f>
        <v>#N/A</v>
      </c>
    </row>
    <row r="253" spans="6:8" x14ac:dyDescent="0.3">
      <c r="F253" s="16"/>
      <c r="H253" s="74" t="e">
        <f>+VLOOKUP(Comuna[[#This Row],[Cod_comuna]],Codigos_comunas[],3,0)</f>
        <v>#N/A</v>
      </c>
    </row>
    <row r="254" spans="6:8" x14ac:dyDescent="0.3">
      <c r="F254" s="16"/>
      <c r="H254" s="74" t="e">
        <f>+VLOOKUP(Comuna[[#This Row],[Cod_comuna]],Codigos_comunas[],3,0)</f>
        <v>#N/A</v>
      </c>
    </row>
    <row r="255" spans="6:8" x14ac:dyDescent="0.3">
      <c r="F255" s="16"/>
      <c r="H255" s="74" t="e">
        <f>+VLOOKUP(Comuna[[#This Row],[Cod_comuna]],Codigos_comunas[],3,0)</f>
        <v>#N/A</v>
      </c>
    </row>
    <row r="256" spans="6:8" x14ac:dyDescent="0.3">
      <c r="F256" s="16"/>
      <c r="H256" s="74" t="e">
        <f>+VLOOKUP(Comuna[[#This Row],[Cod_comuna]],Codigos_comunas[],3,0)</f>
        <v>#N/A</v>
      </c>
    </row>
    <row r="257" spans="6:8" x14ac:dyDescent="0.3">
      <c r="F257" s="16"/>
      <c r="H257" s="74" t="e">
        <f>+VLOOKUP(Comuna[[#This Row],[Cod_comuna]],Codigos_comunas[],3,0)</f>
        <v>#N/A</v>
      </c>
    </row>
    <row r="258" spans="6:8" x14ac:dyDescent="0.3">
      <c r="F258" s="16"/>
      <c r="H258" s="74" t="e">
        <f>+VLOOKUP(Comuna[[#This Row],[Cod_comuna]],Codigos_comunas[],3,0)</f>
        <v>#N/A</v>
      </c>
    </row>
    <row r="259" spans="6:8" x14ac:dyDescent="0.3">
      <c r="F259" s="16"/>
      <c r="H259" s="74" t="e">
        <f>+VLOOKUP(Comuna[[#This Row],[Cod_comuna]],Codigos_comunas[],3,0)</f>
        <v>#N/A</v>
      </c>
    </row>
    <row r="260" spans="6:8" x14ac:dyDescent="0.3">
      <c r="F260" s="16"/>
      <c r="H260" s="74" t="e">
        <f>+VLOOKUP(Comuna[[#This Row],[Cod_comuna]],Codigos_comunas[],3,0)</f>
        <v>#N/A</v>
      </c>
    </row>
    <row r="261" spans="6:8" x14ac:dyDescent="0.3">
      <c r="F261" s="16"/>
      <c r="H261" s="74" t="e">
        <f>+VLOOKUP(Comuna[[#This Row],[Cod_comuna]],Codigos_comunas[],3,0)</f>
        <v>#N/A</v>
      </c>
    </row>
    <row r="262" spans="6:8" x14ac:dyDescent="0.3">
      <c r="F262" s="16"/>
      <c r="H262" s="74" t="e">
        <f>+VLOOKUP(Comuna[[#This Row],[Cod_comuna]],Codigos_comunas[],3,0)</f>
        <v>#N/A</v>
      </c>
    </row>
    <row r="263" spans="6:8" x14ac:dyDescent="0.3">
      <c r="F263" s="16"/>
      <c r="H263" s="74" t="e">
        <f>+VLOOKUP(Comuna[[#This Row],[Cod_comuna]],Codigos_comunas[],3,0)</f>
        <v>#N/A</v>
      </c>
    </row>
    <row r="264" spans="6:8" x14ac:dyDescent="0.3">
      <c r="F264" s="16"/>
      <c r="H264" s="74" t="e">
        <f>+VLOOKUP(Comuna[[#This Row],[Cod_comuna]],Codigos_comunas[],3,0)</f>
        <v>#N/A</v>
      </c>
    </row>
    <row r="265" spans="6:8" x14ac:dyDescent="0.3">
      <c r="F265" s="16"/>
      <c r="H265" s="74" t="e">
        <f>+VLOOKUP(Comuna[[#This Row],[Cod_comuna]],Codigos_comunas[],3,0)</f>
        <v>#N/A</v>
      </c>
    </row>
    <row r="266" spans="6:8" x14ac:dyDescent="0.3">
      <c r="F266" s="16"/>
      <c r="H266" s="74" t="e">
        <f>+VLOOKUP(Comuna[[#This Row],[Cod_comuna]],Codigos_comunas[],3,0)</f>
        <v>#N/A</v>
      </c>
    </row>
    <row r="267" spans="6:8" x14ac:dyDescent="0.3">
      <c r="F267" s="16"/>
      <c r="H267" s="74" t="e">
        <f>+VLOOKUP(Comuna[[#This Row],[Cod_comuna]],Codigos_comunas[],3,0)</f>
        <v>#N/A</v>
      </c>
    </row>
    <row r="268" spans="6:8" x14ac:dyDescent="0.3">
      <c r="F268" s="16"/>
      <c r="H268" s="74" t="e">
        <f>+VLOOKUP(Comuna[[#This Row],[Cod_comuna]],Codigos_comunas[],3,0)</f>
        <v>#N/A</v>
      </c>
    </row>
    <row r="269" spans="6:8" x14ac:dyDescent="0.3">
      <c r="F269" s="16"/>
      <c r="H269" s="74" t="e">
        <f>+VLOOKUP(Comuna[[#This Row],[Cod_comuna]],Codigos_comunas[],3,0)</f>
        <v>#N/A</v>
      </c>
    </row>
    <row r="270" spans="6:8" x14ac:dyDescent="0.3">
      <c r="F270" s="16"/>
      <c r="H270" s="74" t="e">
        <f>+VLOOKUP(Comuna[[#This Row],[Cod_comuna]],Codigos_comunas[],3,0)</f>
        <v>#N/A</v>
      </c>
    </row>
    <row r="271" spans="6:8" x14ac:dyDescent="0.3">
      <c r="F271" s="16"/>
      <c r="H271" s="74" t="e">
        <f>+VLOOKUP(Comuna[[#This Row],[Cod_comuna]],Codigos_comunas[],3,0)</f>
        <v>#N/A</v>
      </c>
    </row>
    <row r="272" spans="6:8" x14ac:dyDescent="0.3">
      <c r="F272" s="16"/>
      <c r="H272" s="74" t="e">
        <f>+VLOOKUP(Comuna[[#This Row],[Cod_comuna]],Codigos_comunas[],3,0)</f>
        <v>#N/A</v>
      </c>
    </row>
    <row r="273" spans="6:8" x14ac:dyDescent="0.3">
      <c r="F273" s="16"/>
      <c r="H273" s="74" t="e">
        <f>+VLOOKUP(Comuna[[#This Row],[Cod_comuna]],Codigos_comunas[],3,0)</f>
        <v>#N/A</v>
      </c>
    </row>
    <row r="274" spans="6:8" x14ac:dyDescent="0.3">
      <c r="F274" s="16"/>
      <c r="H274" s="74" t="e">
        <f>+VLOOKUP(Comuna[[#This Row],[Cod_comuna]],Codigos_comunas[],3,0)</f>
        <v>#N/A</v>
      </c>
    </row>
    <row r="275" spans="6:8" x14ac:dyDescent="0.3">
      <c r="F275" s="16"/>
      <c r="H275" s="74" t="e">
        <f>+VLOOKUP(Comuna[[#This Row],[Cod_comuna]],Codigos_comunas[],3,0)</f>
        <v>#N/A</v>
      </c>
    </row>
    <row r="276" spans="6:8" x14ac:dyDescent="0.3">
      <c r="F276" s="16"/>
      <c r="H276" s="74" t="e">
        <f>+VLOOKUP(Comuna[[#This Row],[Cod_comuna]],Codigos_comunas[],3,0)</f>
        <v>#N/A</v>
      </c>
    </row>
    <row r="277" spans="6:8" x14ac:dyDescent="0.3">
      <c r="F277" s="16"/>
      <c r="H277" s="74" t="e">
        <f>+VLOOKUP(Comuna[[#This Row],[Cod_comuna]],Codigos_comunas[],3,0)</f>
        <v>#N/A</v>
      </c>
    </row>
    <row r="278" spans="6:8" x14ac:dyDescent="0.3">
      <c r="F278" s="16"/>
      <c r="H278" s="74" t="e">
        <f>+VLOOKUP(Comuna[[#This Row],[Cod_comuna]],Codigos_comunas[],3,0)</f>
        <v>#N/A</v>
      </c>
    </row>
    <row r="279" spans="6:8" x14ac:dyDescent="0.3">
      <c r="F279" s="16"/>
      <c r="H279" s="74" t="e">
        <f>+VLOOKUP(Comuna[[#This Row],[Cod_comuna]],Codigos_comunas[],3,0)</f>
        <v>#N/A</v>
      </c>
    </row>
    <row r="280" spans="6:8" x14ac:dyDescent="0.3">
      <c r="F280" s="16"/>
      <c r="H280" s="74" t="e">
        <f>+VLOOKUP(Comuna[[#This Row],[Cod_comuna]],Codigos_comunas[],3,0)</f>
        <v>#N/A</v>
      </c>
    </row>
    <row r="281" spans="6:8" x14ac:dyDescent="0.3">
      <c r="F281" s="16"/>
      <c r="H281" s="74" t="e">
        <f>+VLOOKUP(Comuna[[#This Row],[Cod_comuna]],Codigos_comunas[],3,0)</f>
        <v>#N/A</v>
      </c>
    </row>
    <row r="282" spans="6:8" x14ac:dyDescent="0.3">
      <c r="F282" s="16"/>
      <c r="H282" s="74" t="e">
        <f>+VLOOKUP(Comuna[[#This Row],[Cod_comuna]],Codigos_comunas[],3,0)</f>
        <v>#N/A</v>
      </c>
    </row>
    <row r="283" spans="6:8" x14ac:dyDescent="0.3">
      <c r="F283" s="16"/>
      <c r="H283" s="74" t="e">
        <f>+VLOOKUP(Comuna[[#This Row],[Cod_comuna]],Codigos_comunas[],3,0)</f>
        <v>#N/A</v>
      </c>
    </row>
    <row r="284" spans="6:8" x14ac:dyDescent="0.3">
      <c r="F284" s="16"/>
      <c r="H284" s="74" t="e">
        <f>+VLOOKUP(Comuna[[#This Row],[Cod_comuna]],Codigos_comunas[],3,0)</f>
        <v>#N/A</v>
      </c>
    </row>
    <row r="285" spans="6:8" x14ac:dyDescent="0.3">
      <c r="F285" s="16"/>
      <c r="H285" s="74" t="e">
        <f>+VLOOKUP(Comuna[[#This Row],[Cod_comuna]],Codigos_comunas[],3,0)</f>
        <v>#N/A</v>
      </c>
    </row>
    <row r="286" spans="6:8" x14ac:dyDescent="0.3">
      <c r="F286" s="16"/>
      <c r="H286" s="74" t="e">
        <f>+VLOOKUP(Comuna[[#This Row],[Cod_comuna]],Codigos_comunas[],3,0)</f>
        <v>#N/A</v>
      </c>
    </row>
    <row r="287" spans="6:8" x14ac:dyDescent="0.3">
      <c r="F287" s="16"/>
      <c r="H287" s="74" t="e">
        <f>+VLOOKUP(Comuna[[#This Row],[Cod_comuna]],Codigos_comunas[],3,0)</f>
        <v>#N/A</v>
      </c>
    </row>
    <row r="288" spans="6:8" x14ac:dyDescent="0.3">
      <c r="F288" s="16"/>
      <c r="H288" s="74" t="e">
        <f>+VLOOKUP(Comuna[[#This Row],[Cod_comuna]],Codigos_comunas[],3,0)</f>
        <v>#N/A</v>
      </c>
    </row>
    <row r="289" spans="6:8" x14ac:dyDescent="0.3">
      <c r="F289" s="16"/>
      <c r="H289" s="74" t="e">
        <f>+VLOOKUP(Comuna[[#This Row],[Cod_comuna]],Codigos_comunas[],3,0)</f>
        <v>#N/A</v>
      </c>
    </row>
    <row r="290" spans="6:8" x14ac:dyDescent="0.3">
      <c r="F290" s="16"/>
      <c r="H290" s="74" t="e">
        <f>+VLOOKUP(Comuna[[#This Row],[Cod_comuna]],Codigos_comunas[],3,0)</f>
        <v>#N/A</v>
      </c>
    </row>
    <row r="291" spans="6:8" x14ac:dyDescent="0.3">
      <c r="F291" s="16"/>
      <c r="H291" s="74" t="e">
        <f>+VLOOKUP(Comuna[[#This Row],[Cod_comuna]],Codigos_comunas[],3,0)</f>
        <v>#N/A</v>
      </c>
    </row>
    <row r="292" spans="6:8" x14ac:dyDescent="0.3">
      <c r="F292" s="16"/>
      <c r="H292" s="74" t="e">
        <f>+VLOOKUP(Comuna[[#This Row],[Cod_comuna]],Codigos_comunas[],3,0)</f>
        <v>#N/A</v>
      </c>
    </row>
    <row r="293" spans="6:8" x14ac:dyDescent="0.3">
      <c r="F293" s="16"/>
      <c r="H293" s="74" t="e">
        <f>+VLOOKUP(Comuna[[#This Row],[Cod_comuna]],Codigos_comunas[],3,0)</f>
        <v>#N/A</v>
      </c>
    </row>
    <row r="294" spans="6:8" x14ac:dyDescent="0.3">
      <c r="F294" s="16"/>
      <c r="H294" s="74" t="e">
        <f>+VLOOKUP(Comuna[[#This Row],[Cod_comuna]],Codigos_comunas[],3,0)</f>
        <v>#N/A</v>
      </c>
    </row>
    <row r="295" spans="6:8" x14ac:dyDescent="0.3">
      <c r="F295" s="16"/>
      <c r="H295" s="74" t="e">
        <f>+VLOOKUP(Comuna[[#This Row],[Cod_comuna]],Codigos_comunas[],3,0)</f>
        <v>#N/A</v>
      </c>
    </row>
    <row r="296" spans="6:8" x14ac:dyDescent="0.3">
      <c r="F296" s="16"/>
      <c r="H296" s="74" t="e">
        <f>+VLOOKUP(Comuna[[#This Row],[Cod_comuna]],Codigos_comunas[],3,0)</f>
        <v>#N/A</v>
      </c>
    </row>
    <row r="297" spans="6:8" x14ac:dyDescent="0.3">
      <c r="F297" s="16"/>
      <c r="H297" s="74" t="e">
        <f>+VLOOKUP(Comuna[[#This Row],[Cod_comuna]],Codigos_comunas[],3,0)</f>
        <v>#N/A</v>
      </c>
    </row>
    <row r="298" spans="6:8" x14ac:dyDescent="0.3">
      <c r="F298" s="16"/>
      <c r="H298" s="74" t="e">
        <f>+VLOOKUP(Comuna[[#This Row],[Cod_comuna]],Codigos_comunas[],3,0)</f>
        <v>#N/A</v>
      </c>
    </row>
    <row r="299" spans="6:8" x14ac:dyDescent="0.3">
      <c r="F299" s="16"/>
      <c r="H299" s="74" t="e">
        <f>+VLOOKUP(Comuna[[#This Row],[Cod_comuna]],Codigos_comunas[],3,0)</f>
        <v>#N/A</v>
      </c>
    </row>
    <row r="300" spans="6:8" x14ac:dyDescent="0.3">
      <c r="F300" s="16"/>
      <c r="H300" s="74" t="e">
        <f>+VLOOKUP(Comuna[[#This Row],[Cod_comuna]],Codigos_comunas[],3,0)</f>
        <v>#N/A</v>
      </c>
    </row>
    <row r="301" spans="6:8" x14ac:dyDescent="0.3">
      <c r="F301" s="16"/>
      <c r="H301" s="74" t="e">
        <f>+VLOOKUP(Comuna[[#This Row],[Cod_comuna]],Codigos_comunas[],3,0)</f>
        <v>#N/A</v>
      </c>
    </row>
    <row r="302" spans="6:8" x14ac:dyDescent="0.3">
      <c r="F302" s="16"/>
      <c r="H302" s="74" t="e">
        <f>+VLOOKUP(Comuna[[#This Row],[Cod_comuna]],Codigos_comunas[],3,0)</f>
        <v>#N/A</v>
      </c>
    </row>
    <row r="303" spans="6:8" x14ac:dyDescent="0.3">
      <c r="F303" s="16"/>
      <c r="H303" s="74" t="e">
        <f>+VLOOKUP(Comuna[[#This Row],[Cod_comuna]],Codigos_comunas[],3,0)</f>
        <v>#N/A</v>
      </c>
    </row>
    <row r="304" spans="6:8" x14ac:dyDescent="0.3">
      <c r="F304" s="16"/>
      <c r="H304" s="74" t="e">
        <f>+VLOOKUP(Comuna[[#This Row],[Cod_comuna]],Codigos_comunas[],3,0)</f>
        <v>#N/A</v>
      </c>
    </row>
    <row r="305" spans="6:8" x14ac:dyDescent="0.3">
      <c r="F305" s="16"/>
      <c r="H305" s="74" t="e">
        <f>+VLOOKUP(Comuna[[#This Row],[Cod_comuna]],Codigos_comunas[],3,0)</f>
        <v>#N/A</v>
      </c>
    </row>
    <row r="306" spans="6:8" x14ac:dyDescent="0.3">
      <c r="F306" s="16"/>
      <c r="H306" s="74" t="e">
        <f>+VLOOKUP(Comuna[[#This Row],[Cod_comuna]],Codigos_comunas[],3,0)</f>
        <v>#N/A</v>
      </c>
    </row>
    <row r="307" spans="6:8" x14ac:dyDescent="0.3">
      <c r="F307" s="16"/>
      <c r="H307" s="74" t="e">
        <f>+VLOOKUP(Comuna[[#This Row],[Cod_comuna]],Codigos_comunas[],3,0)</f>
        <v>#N/A</v>
      </c>
    </row>
    <row r="308" spans="6:8" x14ac:dyDescent="0.3">
      <c r="F308" s="16"/>
      <c r="H308" s="74" t="e">
        <f>+VLOOKUP(Comuna[[#This Row],[Cod_comuna]],Codigos_comunas[],3,0)</f>
        <v>#N/A</v>
      </c>
    </row>
    <row r="309" spans="6:8" x14ac:dyDescent="0.3">
      <c r="F309" s="16"/>
      <c r="H309" s="74" t="e">
        <f>+VLOOKUP(Comuna[[#This Row],[Cod_comuna]],Codigos_comunas[],3,0)</f>
        <v>#N/A</v>
      </c>
    </row>
    <row r="310" spans="6:8" x14ac:dyDescent="0.3">
      <c r="F310" s="16"/>
      <c r="H310" s="74" t="e">
        <f>+VLOOKUP(Comuna[[#This Row],[Cod_comuna]],Codigos_comunas[],3,0)</f>
        <v>#N/A</v>
      </c>
    </row>
    <row r="311" spans="6:8" x14ac:dyDescent="0.3">
      <c r="F311" s="16"/>
      <c r="H311" s="74" t="e">
        <f>+VLOOKUP(Comuna[[#This Row],[Cod_comuna]],Codigos_comunas[],3,0)</f>
        <v>#N/A</v>
      </c>
    </row>
    <row r="312" spans="6:8" x14ac:dyDescent="0.3">
      <c r="F312" s="16"/>
      <c r="H312" s="74" t="e">
        <f>+VLOOKUP(Comuna[[#This Row],[Cod_comuna]],Codigos_comunas[],3,0)</f>
        <v>#N/A</v>
      </c>
    </row>
    <row r="313" spans="6:8" x14ac:dyDescent="0.3">
      <c r="F313" s="16"/>
      <c r="H313" s="74" t="e">
        <f>+VLOOKUP(Comuna[[#This Row],[Cod_comuna]],Codigos_comunas[],3,0)</f>
        <v>#N/A</v>
      </c>
    </row>
    <row r="314" spans="6:8" x14ac:dyDescent="0.3">
      <c r="F314" s="16"/>
      <c r="H314" s="74" t="e">
        <f>+VLOOKUP(Comuna[[#This Row],[Cod_comuna]],Codigos_comunas[],3,0)</f>
        <v>#N/A</v>
      </c>
    </row>
    <row r="315" spans="6:8" x14ac:dyDescent="0.3">
      <c r="F315" s="16"/>
      <c r="H315" s="74" t="e">
        <f>+VLOOKUP(Comuna[[#This Row],[Cod_comuna]],Codigos_comunas[],3,0)</f>
        <v>#N/A</v>
      </c>
    </row>
    <row r="316" spans="6:8" x14ac:dyDescent="0.3">
      <c r="F316" s="16"/>
      <c r="H316" s="74" t="e">
        <f>+VLOOKUP(Comuna[[#This Row],[Cod_comuna]],Codigos_comunas[],3,0)</f>
        <v>#N/A</v>
      </c>
    </row>
    <row r="317" spans="6:8" x14ac:dyDescent="0.3">
      <c r="F317" s="16"/>
      <c r="H317" s="74" t="e">
        <f>+VLOOKUP(Comuna[[#This Row],[Cod_comuna]],Codigos_comunas[],3,0)</f>
        <v>#N/A</v>
      </c>
    </row>
    <row r="318" spans="6:8" x14ac:dyDescent="0.3">
      <c r="F318" s="16"/>
      <c r="H318" s="74" t="e">
        <f>+VLOOKUP(Comuna[[#This Row],[Cod_comuna]],Codigos_comunas[],3,0)</f>
        <v>#N/A</v>
      </c>
    </row>
    <row r="319" spans="6:8" x14ac:dyDescent="0.3">
      <c r="F319" s="16"/>
      <c r="H319" s="74" t="e">
        <f>+VLOOKUP(Comuna[[#This Row],[Cod_comuna]],Codigos_comunas[],3,0)</f>
        <v>#N/A</v>
      </c>
    </row>
    <row r="320" spans="6:8" x14ac:dyDescent="0.3">
      <c r="F320" s="16"/>
      <c r="H320" s="74" t="e">
        <f>+VLOOKUP(Comuna[[#This Row],[Cod_comuna]],Codigos_comunas[],3,0)</f>
        <v>#N/A</v>
      </c>
    </row>
    <row r="321" spans="6:8" x14ac:dyDescent="0.3">
      <c r="F321" s="16"/>
      <c r="H321" s="74" t="e">
        <f>+VLOOKUP(Comuna[[#This Row],[Cod_comuna]],Codigos_comunas[],3,0)</f>
        <v>#N/A</v>
      </c>
    </row>
    <row r="322" spans="6:8" x14ac:dyDescent="0.3">
      <c r="F322" s="16"/>
      <c r="H322" s="74" t="e">
        <f>+VLOOKUP(Comuna[[#This Row],[Cod_comuna]],Codigos_comunas[],3,0)</f>
        <v>#N/A</v>
      </c>
    </row>
    <row r="323" spans="6:8" x14ac:dyDescent="0.3">
      <c r="F323" s="16"/>
      <c r="H323" s="74" t="e">
        <f>+VLOOKUP(Comuna[[#This Row],[Cod_comuna]],Codigos_comunas[],3,0)</f>
        <v>#N/A</v>
      </c>
    </row>
    <row r="324" spans="6:8" x14ac:dyDescent="0.3">
      <c r="F324" s="16"/>
      <c r="H324" s="74" t="e">
        <f>+VLOOKUP(Comuna[[#This Row],[Cod_comuna]],Codigos_comunas[],3,0)</f>
        <v>#N/A</v>
      </c>
    </row>
    <row r="325" spans="6:8" x14ac:dyDescent="0.3">
      <c r="F325" s="16"/>
      <c r="H325" s="74" t="e">
        <f>+VLOOKUP(Comuna[[#This Row],[Cod_comuna]],Codigos_comunas[],3,0)</f>
        <v>#N/A</v>
      </c>
    </row>
    <row r="326" spans="6:8" x14ac:dyDescent="0.3">
      <c r="F326" s="16"/>
      <c r="H326" s="74" t="e">
        <f>+VLOOKUP(Comuna[[#This Row],[Cod_comuna]],Codigos_comunas[],3,0)</f>
        <v>#N/A</v>
      </c>
    </row>
    <row r="327" spans="6:8" x14ac:dyDescent="0.3">
      <c r="F327" s="16"/>
      <c r="H327" s="74" t="e">
        <f>+VLOOKUP(Comuna[[#This Row],[Cod_comuna]],Codigos_comunas[],3,0)</f>
        <v>#N/A</v>
      </c>
    </row>
    <row r="328" spans="6:8" x14ac:dyDescent="0.3">
      <c r="F328" s="16"/>
      <c r="H328" s="74" t="e">
        <f>+VLOOKUP(Comuna[[#This Row],[Cod_comuna]],Codigos_comunas[],3,0)</f>
        <v>#N/A</v>
      </c>
    </row>
    <row r="329" spans="6:8" x14ac:dyDescent="0.3">
      <c r="F329" s="16"/>
      <c r="H329" s="74" t="e">
        <f>+VLOOKUP(Comuna[[#This Row],[Cod_comuna]],Codigos_comunas[],3,0)</f>
        <v>#N/A</v>
      </c>
    </row>
    <row r="330" spans="6:8" x14ac:dyDescent="0.3">
      <c r="F330" s="16"/>
      <c r="H330" s="74" t="e">
        <f>+VLOOKUP(Comuna[[#This Row],[Cod_comuna]],Codigos_comunas[],3,0)</f>
        <v>#N/A</v>
      </c>
    </row>
    <row r="331" spans="6:8" x14ac:dyDescent="0.3">
      <c r="F331" s="16"/>
      <c r="H331" s="74" t="e">
        <f>+VLOOKUP(Comuna[[#This Row],[Cod_comuna]],Codigos_comunas[],3,0)</f>
        <v>#N/A</v>
      </c>
    </row>
    <row r="332" spans="6:8" x14ac:dyDescent="0.3">
      <c r="F332" s="16"/>
      <c r="H332" s="74" t="e">
        <f>+VLOOKUP(Comuna[[#This Row],[Cod_comuna]],Codigos_comunas[],3,0)</f>
        <v>#N/A</v>
      </c>
    </row>
    <row r="333" spans="6:8" x14ac:dyDescent="0.3">
      <c r="F333" s="16"/>
      <c r="H333" s="74" t="e">
        <f>+VLOOKUP(Comuna[[#This Row],[Cod_comuna]],Codigos_comunas[],3,0)</f>
        <v>#N/A</v>
      </c>
    </row>
    <row r="334" spans="6:8" x14ac:dyDescent="0.3">
      <c r="F334" s="16"/>
      <c r="H334" s="74" t="e">
        <f>+VLOOKUP(Comuna[[#This Row],[Cod_comuna]],Codigos_comunas[],3,0)</f>
        <v>#N/A</v>
      </c>
    </row>
    <row r="335" spans="6:8" x14ac:dyDescent="0.3">
      <c r="F335" s="16"/>
      <c r="H335" s="74" t="e">
        <f>+VLOOKUP(Comuna[[#This Row],[Cod_comuna]],Codigos_comunas[],3,0)</f>
        <v>#N/A</v>
      </c>
    </row>
    <row r="336" spans="6:8" x14ac:dyDescent="0.3">
      <c r="F336" s="16"/>
      <c r="H336" s="74" t="e">
        <f>+VLOOKUP(Comuna[[#This Row],[Cod_comuna]],Codigos_comunas[],3,0)</f>
        <v>#N/A</v>
      </c>
    </row>
    <row r="337" spans="6:8" x14ac:dyDescent="0.3">
      <c r="F337" s="16"/>
      <c r="H337" s="74" t="e">
        <f>+VLOOKUP(Comuna[[#This Row],[Cod_comuna]],Codigos_comunas[],3,0)</f>
        <v>#N/A</v>
      </c>
    </row>
    <row r="338" spans="6:8" x14ac:dyDescent="0.3">
      <c r="F338" s="16"/>
      <c r="H338" s="74" t="e">
        <f>+VLOOKUP(Comuna[[#This Row],[Cod_comuna]],Codigos_comunas[],3,0)</f>
        <v>#N/A</v>
      </c>
    </row>
    <row r="339" spans="6:8" x14ac:dyDescent="0.3">
      <c r="F339" s="16"/>
      <c r="H339" s="74" t="e">
        <f>+VLOOKUP(Comuna[[#This Row],[Cod_comuna]],Codigos_comunas[],3,0)</f>
        <v>#N/A</v>
      </c>
    </row>
    <row r="340" spans="6:8" x14ac:dyDescent="0.3">
      <c r="F340" s="16"/>
      <c r="H340" s="74" t="e">
        <f>+VLOOKUP(Comuna[[#This Row],[Cod_comuna]],Codigos_comunas[],3,0)</f>
        <v>#N/A</v>
      </c>
    </row>
    <row r="341" spans="6:8" x14ac:dyDescent="0.3">
      <c r="F341" s="16"/>
      <c r="H341" s="74" t="e">
        <f>+VLOOKUP(Comuna[[#This Row],[Cod_comuna]],Codigos_comunas[],3,0)</f>
        <v>#N/A</v>
      </c>
    </row>
    <row r="342" spans="6:8" x14ac:dyDescent="0.3">
      <c r="F342" s="16"/>
      <c r="H342" s="74" t="e">
        <f>+VLOOKUP(Comuna[[#This Row],[Cod_comuna]],Codigos_comunas[],3,0)</f>
        <v>#N/A</v>
      </c>
    </row>
    <row r="343" spans="6:8" x14ac:dyDescent="0.3">
      <c r="F343" s="16"/>
      <c r="H343" s="74" t="e">
        <f>+VLOOKUP(Comuna[[#This Row],[Cod_comuna]],Codigos_comunas[],3,0)</f>
        <v>#N/A</v>
      </c>
    </row>
    <row r="344" spans="6:8" x14ac:dyDescent="0.3">
      <c r="F344" s="16"/>
      <c r="H344" s="74" t="e">
        <f>+VLOOKUP(Comuna[[#This Row],[Cod_comuna]],Codigos_comunas[],3,0)</f>
        <v>#N/A</v>
      </c>
    </row>
    <row r="345" spans="6:8" x14ac:dyDescent="0.3">
      <c r="F345" s="16"/>
      <c r="H345" s="74" t="e">
        <f>+VLOOKUP(Comuna[[#This Row],[Cod_comuna]],Codigos_comunas[],3,0)</f>
        <v>#N/A</v>
      </c>
    </row>
    <row r="346" spans="6:8" x14ac:dyDescent="0.3">
      <c r="F346" s="16"/>
      <c r="H346" s="74" t="e">
        <f>+VLOOKUP(Comuna[[#This Row],[Cod_comuna]],Codigos_comunas[],3,0)</f>
        <v>#N/A</v>
      </c>
    </row>
    <row r="347" spans="6:8" x14ac:dyDescent="0.3">
      <c r="F347" s="16"/>
      <c r="H347" s="74" t="e">
        <f>+VLOOKUP(Comuna[[#This Row],[Cod_comuna]],Codigos_comunas[],3,0)</f>
        <v>#N/A</v>
      </c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283" workbookViewId="0">
      <selection activeCell="F15" sqref="F15"/>
    </sheetView>
  </sheetViews>
  <sheetFormatPr baseColWidth="10" defaultRowHeight="14.4" x14ac:dyDescent="0.3"/>
  <sheetData>
    <row r="1" spans="1:11" x14ac:dyDescent="0.3">
      <c r="A1" s="33" t="s">
        <v>7612</v>
      </c>
      <c r="B1" s="8" t="s">
        <v>715</v>
      </c>
      <c r="C1" s="34" t="s">
        <v>7613</v>
      </c>
      <c r="E1" s="35" t="s">
        <v>7572</v>
      </c>
      <c r="F1" s="5" t="s">
        <v>516</v>
      </c>
      <c r="G1" s="36" t="s">
        <v>7613</v>
      </c>
      <c r="I1" s="37" t="s">
        <v>7614</v>
      </c>
      <c r="J1" s="7" t="s">
        <v>546</v>
      </c>
      <c r="K1" s="7" t="s">
        <v>7613</v>
      </c>
    </row>
    <row r="2" spans="1:11" x14ac:dyDescent="0.3">
      <c r="A2">
        <v>1101</v>
      </c>
      <c r="B2" t="s">
        <v>713</v>
      </c>
      <c r="C2">
        <v>343</v>
      </c>
      <c r="E2">
        <v>11</v>
      </c>
      <c r="F2" t="s">
        <v>7611</v>
      </c>
      <c r="G2">
        <v>238</v>
      </c>
      <c r="I2">
        <v>11</v>
      </c>
      <c r="J2" t="s">
        <v>713</v>
      </c>
      <c r="K2">
        <v>3102</v>
      </c>
    </row>
    <row r="3" spans="1:11" x14ac:dyDescent="0.3">
      <c r="A3">
        <v>1107</v>
      </c>
      <c r="B3" t="s">
        <v>717</v>
      </c>
      <c r="C3">
        <v>344</v>
      </c>
      <c r="E3">
        <v>2</v>
      </c>
      <c r="F3" t="s">
        <v>517</v>
      </c>
      <c r="G3">
        <v>239</v>
      </c>
      <c r="I3">
        <v>14</v>
      </c>
      <c r="J3" t="s">
        <v>7615</v>
      </c>
      <c r="K3">
        <v>3103</v>
      </c>
    </row>
    <row r="4" spans="1:11" x14ac:dyDescent="0.3">
      <c r="A4">
        <v>1401</v>
      </c>
      <c r="B4" t="s">
        <v>719</v>
      </c>
      <c r="C4">
        <v>345</v>
      </c>
      <c r="E4">
        <v>15</v>
      </c>
      <c r="F4" t="s">
        <v>519</v>
      </c>
      <c r="G4">
        <v>240</v>
      </c>
      <c r="I4">
        <v>21</v>
      </c>
      <c r="J4" t="s">
        <v>517</v>
      </c>
      <c r="K4">
        <v>3104</v>
      </c>
    </row>
    <row r="5" spans="1:11" x14ac:dyDescent="0.3">
      <c r="A5">
        <v>1402</v>
      </c>
      <c r="B5" t="s">
        <v>721</v>
      </c>
      <c r="C5">
        <v>346</v>
      </c>
      <c r="E5">
        <v>9</v>
      </c>
      <c r="F5" t="s">
        <v>521</v>
      </c>
      <c r="G5">
        <v>241</v>
      </c>
      <c r="I5">
        <v>22</v>
      </c>
      <c r="J5" t="s">
        <v>7616</v>
      </c>
      <c r="K5">
        <v>3105</v>
      </c>
    </row>
    <row r="6" spans="1:11" x14ac:dyDescent="0.3">
      <c r="A6">
        <v>1403</v>
      </c>
      <c r="B6" t="s">
        <v>723</v>
      </c>
      <c r="C6">
        <v>347</v>
      </c>
      <c r="E6">
        <v>3</v>
      </c>
      <c r="F6" t="s">
        <v>523</v>
      </c>
      <c r="G6">
        <v>242</v>
      </c>
      <c r="I6">
        <v>23</v>
      </c>
      <c r="J6" t="s">
        <v>742</v>
      </c>
      <c r="K6">
        <v>3106</v>
      </c>
    </row>
    <row r="7" spans="1:11" x14ac:dyDescent="0.3">
      <c r="A7">
        <v>1404</v>
      </c>
      <c r="B7" t="s">
        <v>725</v>
      </c>
      <c r="C7">
        <v>348</v>
      </c>
      <c r="E7">
        <v>8</v>
      </c>
      <c r="F7" t="s">
        <v>525</v>
      </c>
      <c r="G7">
        <v>243</v>
      </c>
      <c r="I7">
        <v>31</v>
      </c>
      <c r="J7" t="s">
        <v>746</v>
      </c>
      <c r="K7">
        <v>3107</v>
      </c>
    </row>
    <row r="8" spans="1:11" x14ac:dyDescent="0.3">
      <c r="A8">
        <v>1405</v>
      </c>
      <c r="B8" t="s">
        <v>727</v>
      </c>
      <c r="C8">
        <v>349</v>
      </c>
      <c r="E8">
        <v>4</v>
      </c>
      <c r="F8" t="s">
        <v>527</v>
      </c>
      <c r="G8">
        <v>244</v>
      </c>
      <c r="I8">
        <v>32</v>
      </c>
      <c r="J8" t="s">
        <v>752</v>
      </c>
      <c r="K8">
        <v>3108</v>
      </c>
    </row>
    <row r="9" spans="1:11" x14ac:dyDescent="0.3">
      <c r="A9">
        <v>2101</v>
      </c>
      <c r="B9" t="s">
        <v>517</v>
      </c>
      <c r="C9">
        <v>350</v>
      </c>
      <c r="E9">
        <v>6</v>
      </c>
      <c r="F9" t="s">
        <v>7617</v>
      </c>
      <c r="G9">
        <v>245</v>
      </c>
      <c r="I9">
        <v>33</v>
      </c>
      <c r="J9" t="s">
        <v>762</v>
      </c>
      <c r="K9">
        <v>3109</v>
      </c>
    </row>
    <row r="10" spans="1:11" x14ac:dyDescent="0.3">
      <c r="A10">
        <v>2102</v>
      </c>
      <c r="B10" t="s">
        <v>730</v>
      </c>
      <c r="C10">
        <v>351</v>
      </c>
      <c r="E10">
        <v>10</v>
      </c>
      <c r="F10" t="s">
        <v>530</v>
      </c>
      <c r="G10">
        <v>246</v>
      </c>
      <c r="I10">
        <v>41</v>
      </c>
      <c r="J10" t="s">
        <v>7618</v>
      </c>
      <c r="K10">
        <v>3110</v>
      </c>
    </row>
    <row r="11" spans="1:11" x14ac:dyDescent="0.3">
      <c r="A11">
        <v>2103</v>
      </c>
      <c r="B11" t="s">
        <v>732</v>
      </c>
      <c r="C11">
        <v>352</v>
      </c>
      <c r="E11">
        <v>14</v>
      </c>
      <c r="F11" t="s">
        <v>532</v>
      </c>
      <c r="G11">
        <v>247</v>
      </c>
      <c r="I11">
        <v>42</v>
      </c>
      <c r="J11" t="s">
        <v>7619</v>
      </c>
      <c r="K11">
        <v>3111</v>
      </c>
    </row>
    <row r="12" spans="1:11" x14ac:dyDescent="0.3">
      <c r="A12">
        <v>2104</v>
      </c>
      <c r="B12" t="s">
        <v>734</v>
      </c>
      <c r="C12">
        <v>353</v>
      </c>
      <c r="E12">
        <v>12</v>
      </c>
      <c r="F12" t="s">
        <v>7609</v>
      </c>
      <c r="G12">
        <v>248</v>
      </c>
      <c r="I12">
        <v>43</v>
      </c>
      <c r="J12" t="s">
        <v>7620</v>
      </c>
      <c r="K12">
        <v>3112</v>
      </c>
    </row>
    <row r="13" spans="1:11" x14ac:dyDescent="0.3">
      <c r="A13">
        <v>2201</v>
      </c>
      <c r="B13" t="s">
        <v>736</v>
      </c>
      <c r="C13">
        <v>354</v>
      </c>
      <c r="E13">
        <v>7</v>
      </c>
      <c r="F13" t="s">
        <v>535</v>
      </c>
      <c r="G13">
        <v>249</v>
      </c>
      <c r="I13">
        <v>51</v>
      </c>
      <c r="J13" t="s">
        <v>542</v>
      </c>
      <c r="K13">
        <v>3113</v>
      </c>
    </row>
    <row r="14" spans="1:11" x14ac:dyDescent="0.3">
      <c r="A14">
        <v>2202</v>
      </c>
      <c r="B14" t="s">
        <v>738</v>
      </c>
      <c r="C14">
        <v>355</v>
      </c>
      <c r="E14">
        <v>16</v>
      </c>
      <c r="F14" t="s">
        <v>537</v>
      </c>
      <c r="G14">
        <v>250</v>
      </c>
      <c r="I14">
        <v>52</v>
      </c>
      <c r="J14" t="s">
        <v>806</v>
      </c>
      <c r="K14">
        <v>3114</v>
      </c>
    </row>
    <row r="15" spans="1:11" x14ac:dyDescent="0.3">
      <c r="A15">
        <v>2203</v>
      </c>
      <c r="B15" t="s">
        <v>740</v>
      </c>
      <c r="C15">
        <v>356</v>
      </c>
      <c r="E15">
        <v>13</v>
      </c>
      <c r="F15" t="s">
        <v>7580</v>
      </c>
      <c r="G15">
        <v>251</v>
      </c>
      <c r="I15">
        <v>53</v>
      </c>
      <c r="J15" t="s">
        <v>808</v>
      </c>
      <c r="K15">
        <v>3115</v>
      </c>
    </row>
    <row r="16" spans="1:11" x14ac:dyDescent="0.3">
      <c r="A16">
        <v>2301</v>
      </c>
      <c r="B16" t="s">
        <v>742</v>
      </c>
      <c r="C16">
        <v>357</v>
      </c>
      <c r="E16">
        <v>1</v>
      </c>
      <c r="F16" t="s">
        <v>540</v>
      </c>
      <c r="G16">
        <v>252</v>
      </c>
      <c r="I16">
        <v>54</v>
      </c>
      <c r="J16" t="s">
        <v>822</v>
      </c>
      <c r="K16">
        <v>3116</v>
      </c>
    </row>
    <row r="17" spans="1:11" x14ac:dyDescent="0.3">
      <c r="A17">
        <v>2302</v>
      </c>
      <c r="B17" t="s">
        <v>744</v>
      </c>
      <c r="C17">
        <v>358</v>
      </c>
      <c r="E17">
        <v>5</v>
      </c>
      <c r="F17" t="s">
        <v>542</v>
      </c>
      <c r="G17">
        <v>253</v>
      </c>
      <c r="I17">
        <v>55</v>
      </c>
      <c r="J17" t="s">
        <v>826</v>
      </c>
      <c r="K17">
        <v>3117</v>
      </c>
    </row>
    <row r="18" spans="1:11" x14ac:dyDescent="0.3">
      <c r="A18">
        <v>3101</v>
      </c>
      <c r="B18" t="s">
        <v>746</v>
      </c>
      <c r="C18">
        <v>359</v>
      </c>
      <c r="I18">
        <v>56</v>
      </c>
      <c r="J18" t="s">
        <v>836</v>
      </c>
      <c r="K18">
        <v>3118</v>
      </c>
    </row>
    <row r="19" spans="1:11" x14ac:dyDescent="0.3">
      <c r="A19">
        <v>3102</v>
      </c>
      <c r="B19" t="s">
        <v>748</v>
      </c>
      <c r="C19">
        <v>360</v>
      </c>
      <c r="I19">
        <v>57</v>
      </c>
      <c r="J19" t="s">
        <v>7621</v>
      </c>
      <c r="K19">
        <v>3119</v>
      </c>
    </row>
    <row r="20" spans="1:11" x14ac:dyDescent="0.3">
      <c r="A20">
        <v>3103</v>
      </c>
      <c r="B20" t="s">
        <v>750</v>
      </c>
      <c r="C20">
        <v>361</v>
      </c>
      <c r="I20">
        <v>58</v>
      </c>
      <c r="J20" t="s">
        <v>7622</v>
      </c>
      <c r="K20">
        <v>3120</v>
      </c>
    </row>
    <row r="21" spans="1:11" x14ac:dyDescent="0.3">
      <c r="A21">
        <v>3201</v>
      </c>
      <c r="B21" t="s">
        <v>752</v>
      </c>
      <c r="C21">
        <v>362</v>
      </c>
      <c r="I21">
        <v>61</v>
      </c>
      <c r="J21" t="s">
        <v>7623</v>
      </c>
      <c r="K21">
        <v>3121</v>
      </c>
    </row>
    <row r="22" spans="1:11" x14ac:dyDescent="0.3">
      <c r="A22">
        <v>3202</v>
      </c>
      <c r="B22" t="s">
        <v>754</v>
      </c>
      <c r="C22">
        <v>363</v>
      </c>
      <c r="I22">
        <v>62</v>
      </c>
      <c r="J22" t="s">
        <v>7624</v>
      </c>
      <c r="K22">
        <v>3122</v>
      </c>
    </row>
    <row r="23" spans="1:11" x14ac:dyDescent="0.3">
      <c r="A23">
        <v>3301</v>
      </c>
      <c r="B23" t="s">
        <v>756</v>
      </c>
      <c r="C23">
        <v>364</v>
      </c>
      <c r="I23">
        <v>63</v>
      </c>
      <c r="J23" t="s">
        <v>7625</v>
      </c>
      <c r="K23">
        <v>3123</v>
      </c>
    </row>
    <row r="24" spans="1:11" x14ac:dyDescent="0.3">
      <c r="A24">
        <v>3302</v>
      </c>
      <c r="B24" t="s">
        <v>758</v>
      </c>
      <c r="C24">
        <v>365</v>
      </c>
      <c r="I24">
        <v>71</v>
      </c>
      <c r="J24" t="s">
        <v>933</v>
      </c>
      <c r="K24">
        <v>3124</v>
      </c>
    </row>
    <row r="25" spans="1:11" x14ac:dyDescent="0.3">
      <c r="A25">
        <v>3303</v>
      </c>
      <c r="B25" t="s">
        <v>760</v>
      </c>
      <c r="C25">
        <v>366</v>
      </c>
      <c r="I25">
        <v>72</v>
      </c>
      <c r="J25" t="s">
        <v>952</v>
      </c>
      <c r="K25">
        <v>3125</v>
      </c>
    </row>
    <row r="26" spans="1:11" x14ac:dyDescent="0.3">
      <c r="A26">
        <v>3304</v>
      </c>
      <c r="B26" t="s">
        <v>762</v>
      </c>
      <c r="C26">
        <v>367</v>
      </c>
      <c r="I26">
        <v>73</v>
      </c>
      <c r="J26" t="s">
        <v>958</v>
      </c>
      <c r="K26">
        <v>3126</v>
      </c>
    </row>
    <row r="27" spans="1:11" x14ac:dyDescent="0.3">
      <c r="A27">
        <v>4101</v>
      </c>
      <c r="B27" t="s">
        <v>764</v>
      </c>
      <c r="C27">
        <v>368</v>
      </c>
      <c r="I27">
        <v>74</v>
      </c>
      <c r="J27" t="s">
        <v>976</v>
      </c>
      <c r="K27">
        <v>3127</v>
      </c>
    </row>
    <row r="28" spans="1:11" x14ac:dyDescent="0.3">
      <c r="A28">
        <v>4102</v>
      </c>
      <c r="B28" t="s">
        <v>527</v>
      </c>
      <c r="C28">
        <v>369</v>
      </c>
      <c r="I28">
        <v>81</v>
      </c>
      <c r="J28" t="s">
        <v>992</v>
      </c>
      <c r="K28">
        <v>3128</v>
      </c>
    </row>
    <row r="29" spans="1:11" x14ac:dyDescent="0.3">
      <c r="A29">
        <v>4103</v>
      </c>
      <c r="B29" t="s">
        <v>767</v>
      </c>
      <c r="C29">
        <v>370</v>
      </c>
      <c r="I29">
        <v>82</v>
      </c>
      <c r="J29" t="s">
        <v>1018</v>
      </c>
      <c r="K29">
        <v>3129</v>
      </c>
    </row>
    <row r="30" spans="1:11" x14ac:dyDescent="0.3">
      <c r="A30">
        <v>4104</v>
      </c>
      <c r="B30" t="s">
        <v>769</v>
      </c>
      <c r="C30">
        <v>371</v>
      </c>
      <c r="I30">
        <v>83</v>
      </c>
      <c r="J30" t="s">
        <v>7626</v>
      </c>
      <c r="K30">
        <v>3130</v>
      </c>
    </row>
    <row r="31" spans="1:11" x14ac:dyDescent="0.3">
      <c r="A31">
        <v>4105</v>
      </c>
      <c r="B31" t="s">
        <v>771</v>
      </c>
      <c r="C31">
        <v>372</v>
      </c>
      <c r="I31">
        <v>91</v>
      </c>
      <c r="J31" t="s">
        <v>7627</v>
      </c>
      <c r="K31">
        <v>3131</v>
      </c>
    </row>
    <row r="32" spans="1:11" x14ac:dyDescent="0.3">
      <c r="A32">
        <v>4106</v>
      </c>
      <c r="B32" t="s">
        <v>773</v>
      </c>
      <c r="C32">
        <v>373</v>
      </c>
      <c r="I32">
        <v>92</v>
      </c>
      <c r="J32" t="s">
        <v>7628</v>
      </c>
      <c r="K32">
        <v>3132</v>
      </c>
    </row>
    <row r="33" spans="1:11" x14ac:dyDescent="0.3">
      <c r="A33">
        <v>4201</v>
      </c>
      <c r="B33" t="s">
        <v>775</v>
      </c>
      <c r="C33">
        <v>374</v>
      </c>
      <c r="I33">
        <v>101</v>
      </c>
      <c r="J33" t="s">
        <v>1133</v>
      </c>
      <c r="K33">
        <v>3133</v>
      </c>
    </row>
    <row r="34" spans="1:11" x14ac:dyDescent="0.3">
      <c r="A34">
        <v>4202</v>
      </c>
      <c r="B34" t="s">
        <v>777</v>
      </c>
      <c r="C34">
        <v>375</v>
      </c>
      <c r="I34">
        <v>102</v>
      </c>
      <c r="J34" t="s">
        <v>7629</v>
      </c>
      <c r="K34">
        <v>3134</v>
      </c>
    </row>
    <row r="35" spans="1:11" x14ac:dyDescent="0.3">
      <c r="A35">
        <v>4203</v>
      </c>
      <c r="B35" t="s">
        <v>779</v>
      </c>
      <c r="C35">
        <v>376</v>
      </c>
      <c r="I35">
        <v>103</v>
      </c>
      <c r="J35" t="s">
        <v>1159</v>
      </c>
      <c r="K35">
        <v>3135</v>
      </c>
    </row>
    <row r="36" spans="1:11" x14ac:dyDescent="0.3">
      <c r="A36">
        <v>4204</v>
      </c>
      <c r="B36" t="s">
        <v>781</v>
      </c>
      <c r="C36">
        <v>377</v>
      </c>
      <c r="I36">
        <v>104</v>
      </c>
      <c r="J36" t="s">
        <v>1179</v>
      </c>
      <c r="K36">
        <v>3136</v>
      </c>
    </row>
    <row r="37" spans="1:11" x14ac:dyDescent="0.3">
      <c r="A37">
        <v>4301</v>
      </c>
      <c r="B37" t="s">
        <v>783</v>
      </c>
      <c r="C37">
        <v>378</v>
      </c>
      <c r="I37">
        <v>111</v>
      </c>
      <c r="J37" t="s">
        <v>7610</v>
      </c>
      <c r="K37">
        <v>3137</v>
      </c>
    </row>
    <row r="38" spans="1:11" x14ac:dyDescent="0.3">
      <c r="A38">
        <v>4302</v>
      </c>
      <c r="B38" t="s">
        <v>785</v>
      </c>
      <c r="C38">
        <v>379</v>
      </c>
      <c r="I38">
        <v>112</v>
      </c>
      <c r="J38" t="s">
        <v>7611</v>
      </c>
      <c r="K38">
        <v>3138</v>
      </c>
    </row>
    <row r="39" spans="1:11" x14ac:dyDescent="0.3">
      <c r="A39">
        <v>4303</v>
      </c>
      <c r="B39" t="s">
        <v>787</v>
      </c>
      <c r="C39">
        <v>380</v>
      </c>
      <c r="I39">
        <v>113</v>
      </c>
      <c r="J39" t="s">
        <v>7630</v>
      </c>
      <c r="K39">
        <v>3139</v>
      </c>
    </row>
    <row r="40" spans="1:11" x14ac:dyDescent="0.3">
      <c r="A40">
        <v>4304</v>
      </c>
      <c r="B40" t="s">
        <v>789</v>
      </c>
      <c r="C40">
        <v>381</v>
      </c>
      <c r="I40">
        <v>114</v>
      </c>
      <c r="J40" t="s">
        <v>7631</v>
      </c>
      <c r="K40">
        <v>3140</v>
      </c>
    </row>
    <row r="41" spans="1:11" x14ac:dyDescent="0.3">
      <c r="A41">
        <v>4305</v>
      </c>
      <c r="B41" t="s">
        <v>791</v>
      </c>
      <c r="C41">
        <v>382</v>
      </c>
      <c r="I41">
        <v>121</v>
      </c>
      <c r="J41" t="s">
        <v>7609</v>
      </c>
      <c r="K41">
        <v>3141</v>
      </c>
    </row>
    <row r="42" spans="1:11" x14ac:dyDescent="0.3">
      <c r="A42">
        <v>5101</v>
      </c>
      <c r="B42" t="s">
        <v>542</v>
      </c>
      <c r="C42">
        <v>383</v>
      </c>
      <c r="I42">
        <v>122</v>
      </c>
      <c r="J42" t="s">
        <v>7632</v>
      </c>
      <c r="K42">
        <v>3142</v>
      </c>
    </row>
    <row r="43" spans="1:11" x14ac:dyDescent="0.3">
      <c r="A43">
        <v>5102</v>
      </c>
      <c r="B43" t="s">
        <v>794</v>
      </c>
      <c r="C43">
        <v>384</v>
      </c>
      <c r="I43">
        <v>123</v>
      </c>
      <c r="J43" t="s">
        <v>7633</v>
      </c>
      <c r="K43">
        <v>3143</v>
      </c>
    </row>
    <row r="44" spans="1:11" x14ac:dyDescent="0.3">
      <c r="A44">
        <v>5103</v>
      </c>
      <c r="B44" t="s">
        <v>796</v>
      </c>
      <c r="C44">
        <v>385</v>
      </c>
      <c r="I44">
        <v>124</v>
      </c>
      <c r="J44" t="s">
        <v>7634</v>
      </c>
      <c r="K44">
        <v>3144</v>
      </c>
    </row>
    <row r="45" spans="1:11" x14ac:dyDescent="0.3">
      <c r="A45">
        <v>5104</v>
      </c>
      <c r="B45" t="s">
        <v>798</v>
      </c>
      <c r="C45">
        <v>386</v>
      </c>
      <c r="I45">
        <v>131</v>
      </c>
      <c r="J45" t="s">
        <v>605</v>
      </c>
      <c r="K45">
        <v>3145</v>
      </c>
    </row>
    <row r="46" spans="1:11" x14ac:dyDescent="0.3">
      <c r="A46">
        <v>5105</v>
      </c>
      <c r="B46" t="s">
        <v>800</v>
      </c>
      <c r="C46">
        <v>387</v>
      </c>
      <c r="I46">
        <v>132</v>
      </c>
      <c r="J46" t="s">
        <v>3440</v>
      </c>
      <c r="K46">
        <v>3146</v>
      </c>
    </row>
    <row r="47" spans="1:11" x14ac:dyDescent="0.3">
      <c r="A47">
        <v>5107</v>
      </c>
      <c r="B47" t="s">
        <v>802</v>
      </c>
      <c r="C47">
        <v>388</v>
      </c>
      <c r="I47">
        <v>133</v>
      </c>
      <c r="J47" t="s">
        <v>7635</v>
      </c>
      <c r="K47">
        <v>3147</v>
      </c>
    </row>
    <row r="48" spans="1:11" x14ac:dyDescent="0.3">
      <c r="A48">
        <v>5109</v>
      </c>
      <c r="B48" t="s">
        <v>804</v>
      </c>
      <c r="C48">
        <v>389</v>
      </c>
      <c r="I48">
        <v>134</v>
      </c>
      <c r="J48" t="s">
        <v>7636</v>
      </c>
      <c r="K48">
        <v>3148</v>
      </c>
    </row>
    <row r="49" spans="1:11" x14ac:dyDescent="0.3">
      <c r="A49">
        <v>5201</v>
      </c>
      <c r="B49" t="s">
        <v>806</v>
      </c>
      <c r="C49">
        <v>390</v>
      </c>
      <c r="I49">
        <v>135</v>
      </c>
      <c r="J49" t="s">
        <v>1303</v>
      </c>
      <c r="K49">
        <v>3149</v>
      </c>
    </row>
    <row r="50" spans="1:11" x14ac:dyDescent="0.3">
      <c r="A50">
        <v>5301</v>
      </c>
      <c r="B50" t="s">
        <v>808</v>
      </c>
      <c r="C50">
        <v>391</v>
      </c>
      <c r="I50">
        <v>136</v>
      </c>
      <c r="J50" t="s">
        <v>1313</v>
      </c>
      <c r="K50">
        <v>3150</v>
      </c>
    </row>
    <row r="51" spans="1:11" x14ac:dyDescent="0.3">
      <c r="A51">
        <v>5302</v>
      </c>
      <c r="B51" t="s">
        <v>810</v>
      </c>
      <c r="C51">
        <v>392</v>
      </c>
      <c r="I51">
        <v>141</v>
      </c>
      <c r="J51" t="s">
        <v>7637</v>
      </c>
      <c r="K51">
        <v>3151</v>
      </c>
    </row>
    <row r="52" spans="1:11" x14ac:dyDescent="0.3">
      <c r="A52">
        <v>5303</v>
      </c>
      <c r="B52" t="s">
        <v>812</v>
      </c>
      <c r="C52">
        <v>393</v>
      </c>
      <c r="I52">
        <v>141</v>
      </c>
      <c r="J52" t="s">
        <v>1323</v>
      </c>
      <c r="K52">
        <v>3152</v>
      </c>
    </row>
    <row r="53" spans="1:11" x14ac:dyDescent="0.3">
      <c r="A53">
        <v>5304</v>
      </c>
      <c r="B53" t="s">
        <v>814</v>
      </c>
      <c r="C53">
        <v>394</v>
      </c>
      <c r="I53">
        <v>142</v>
      </c>
      <c r="J53" t="s">
        <v>7637</v>
      </c>
      <c r="K53">
        <v>3153</v>
      </c>
    </row>
    <row r="54" spans="1:11" x14ac:dyDescent="0.3">
      <c r="A54">
        <v>5401</v>
      </c>
      <c r="B54" t="s">
        <v>816</v>
      </c>
      <c r="C54">
        <v>395</v>
      </c>
      <c r="I54">
        <v>151</v>
      </c>
      <c r="J54" t="s">
        <v>1345</v>
      </c>
      <c r="K54">
        <v>3154</v>
      </c>
    </row>
    <row r="55" spans="1:11" x14ac:dyDescent="0.3">
      <c r="A55">
        <v>5402</v>
      </c>
      <c r="B55" t="s">
        <v>818</v>
      </c>
      <c r="C55">
        <v>396</v>
      </c>
      <c r="I55">
        <v>152</v>
      </c>
      <c r="J55" t="s">
        <v>7638</v>
      </c>
      <c r="K55">
        <v>3155</v>
      </c>
    </row>
    <row r="56" spans="1:11" x14ac:dyDescent="0.3">
      <c r="A56">
        <v>5403</v>
      </c>
      <c r="B56" t="s">
        <v>820</v>
      </c>
      <c r="C56">
        <v>397</v>
      </c>
      <c r="I56">
        <v>161</v>
      </c>
      <c r="J56" t="s">
        <v>7639</v>
      </c>
      <c r="K56">
        <v>3156</v>
      </c>
    </row>
    <row r="57" spans="1:11" x14ac:dyDescent="0.3">
      <c r="A57">
        <v>5404</v>
      </c>
      <c r="B57" t="s">
        <v>822</v>
      </c>
      <c r="C57">
        <v>398</v>
      </c>
      <c r="I57">
        <v>162</v>
      </c>
      <c r="J57" t="s">
        <v>7640</v>
      </c>
      <c r="K57">
        <v>3157</v>
      </c>
    </row>
    <row r="58" spans="1:11" x14ac:dyDescent="0.3">
      <c r="A58">
        <v>5405</v>
      </c>
      <c r="B58" t="s">
        <v>824</v>
      </c>
      <c r="C58">
        <v>399</v>
      </c>
      <c r="I58">
        <v>163</v>
      </c>
      <c r="J58" t="s">
        <v>7641</v>
      </c>
      <c r="K58">
        <v>3158</v>
      </c>
    </row>
    <row r="59" spans="1:11" x14ac:dyDescent="0.3">
      <c r="A59">
        <v>5501</v>
      </c>
      <c r="B59" t="s">
        <v>826</v>
      </c>
      <c r="C59">
        <v>400</v>
      </c>
    </row>
    <row r="60" spans="1:11" x14ac:dyDescent="0.3">
      <c r="A60">
        <v>5502</v>
      </c>
      <c r="B60" t="s">
        <v>828</v>
      </c>
      <c r="C60">
        <v>401</v>
      </c>
    </row>
    <row r="61" spans="1:11" x14ac:dyDescent="0.3">
      <c r="A61">
        <v>5503</v>
      </c>
      <c r="B61" t="s">
        <v>830</v>
      </c>
      <c r="C61">
        <v>402</v>
      </c>
    </row>
    <row r="62" spans="1:11" x14ac:dyDescent="0.3">
      <c r="A62">
        <v>5504</v>
      </c>
      <c r="B62" t="s">
        <v>832</v>
      </c>
      <c r="C62">
        <v>403</v>
      </c>
    </row>
    <row r="63" spans="1:11" x14ac:dyDescent="0.3">
      <c r="A63">
        <v>5506</v>
      </c>
      <c r="B63" t="s">
        <v>834</v>
      </c>
      <c r="C63">
        <v>404</v>
      </c>
    </row>
    <row r="64" spans="1:11" x14ac:dyDescent="0.3">
      <c r="A64">
        <v>5601</v>
      </c>
      <c r="B64" t="s">
        <v>836</v>
      </c>
      <c r="C64">
        <v>405</v>
      </c>
    </row>
    <row r="65" spans="1:3" x14ac:dyDescent="0.3">
      <c r="A65">
        <v>5602</v>
      </c>
      <c r="B65" t="s">
        <v>838</v>
      </c>
      <c r="C65">
        <v>406</v>
      </c>
    </row>
    <row r="66" spans="1:3" x14ac:dyDescent="0.3">
      <c r="A66">
        <v>5603</v>
      </c>
      <c r="B66" t="s">
        <v>840</v>
      </c>
      <c r="C66">
        <v>407</v>
      </c>
    </row>
    <row r="67" spans="1:3" x14ac:dyDescent="0.3">
      <c r="A67">
        <v>5604</v>
      </c>
      <c r="B67" t="s">
        <v>842</v>
      </c>
      <c r="C67">
        <v>408</v>
      </c>
    </row>
    <row r="68" spans="1:3" x14ac:dyDescent="0.3">
      <c r="A68">
        <v>5605</v>
      </c>
      <c r="B68" t="s">
        <v>844</v>
      </c>
      <c r="C68">
        <v>409</v>
      </c>
    </row>
    <row r="69" spans="1:3" x14ac:dyDescent="0.3">
      <c r="A69">
        <v>5606</v>
      </c>
      <c r="B69" t="s">
        <v>846</v>
      </c>
      <c r="C69">
        <v>410</v>
      </c>
    </row>
    <row r="70" spans="1:3" x14ac:dyDescent="0.3">
      <c r="A70">
        <v>5701</v>
      </c>
      <c r="B70" t="s">
        <v>848</v>
      </c>
      <c r="C70">
        <v>411</v>
      </c>
    </row>
    <row r="71" spans="1:3" x14ac:dyDescent="0.3">
      <c r="A71">
        <v>5702</v>
      </c>
      <c r="B71" t="s">
        <v>850</v>
      </c>
      <c r="C71">
        <v>412</v>
      </c>
    </row>
    <row r="72" spans="1:3" x14ac:dyDescent="0.3">
      <c r="A72">
        <v>5703</v>
      </c>
      <c r="B72" t="s">
        <v>852</v>
      </c>
      <c r="C72">
        <v>413</v>
      </c>
    </row>
    <row r="73" spans="1:3" x14ac:dyDescent="0.3">
      <c r="A73">
        <v>5704</v>
      </c>
      <c r="B73" t="s">
        <v>854</v>
      </c>
      <c r="C73">
        <v>414</v>
      </c>
    </row>
    <row r="74" spans="1:3" x14ac:dyDescent="0.3">
      <c r="A74">
        <v>5705</v>
      </c>
      <c r="B74" t="s">
        <v>856</v>
      </c>
      <c r="C74">
        <v>415</v>
      </c>
    </row>
    <row r="75" spans="1:3" x14ac:dyDescent="0.3">
      <c r="A75">
        <v>5706</v>
      </c>
      <c r="B75" t="s">
        <v>858</v>
      </c>
      <c r="C75">
        <v>416</v>
      </c>
    </row>
    <row r="76" spans="1:3" x14ac:dyDescent="0.3">
      <c r="A76">
        <v>5801</v>
      </c>
      <c r="B76" t="s">
        <v>860</v>
      </c>
      <c r="C76">
        <v>417</v>
      </c>
    </row>
    <row r="77" spans="1:3" x14ac:dyDescent="0.3">
      <c r="A77">
        <v>5802</v>
      </c>
      <c r="B77" t="s">
        <v>862</v>
      </c>
      <c r="C77">
        <v>418</v>
      </c>
    </row>
    <row r="78" spans="1:3" x14ac:dyDescent="0.3">
      <c r="A78">
        <v>5803</v>
      </c>
      <c r="B78" t="s">
        <v>864</v>
      </c>
      <c r="C78">
        <v>419</v>
      </c>
    </row>
    <row r="79" spans="1:3" x14ac:dyDescent="0.3">
      <c r="A79">
        <v>5804</v>
      </c>
      <c r="B79" t="s">
        <v>866</v>
      </c>
      <c r="C79">
        <v>420</v>
      </c>
    </row>
    <row r="80" spans="1:3" x14ac:dyDescent="0.3">
      <c r="A80">
        <v>6101</v>
      </c>
      <c r="B80" t="s">
        <v>868</v>
      </c>
      <c r="C80">
        <v>421</v>
      </c>
    </row>
    <row r="81" spans="1:3" x14ac:dyDescent="0.3">
      <c r="A81">
        <v>6102</v>
      </c>
      <c r="B81" t="s">
        <v>870</v>
      </c>
      <c r="C81">
        <v>422</v>
      </c>
    </row>
    <row r="82" spans="1:3" x14ac:dyDescent="0.3">
      <c r="A82">
        <v>6103</v>
      </c>
      <c r="B82" t="s">
        <v>872</v>
      </c>
      <c r="C82">
        <v>423</v>
      </c>
    </row>
    <row r="83" spans="1:3" x14ac:dyDescent="0.3">
      <c r="A83">
        <v>6104</v>
      </c>
      <c r="B83" t="s">
        <v>874</v>
      </c>
      <c r="C83">
        <v>424</v>
      </c>
    </row>
    <row r="84" spans="1:3" x14ac:dyDescent="0.3">
      <c r="A84">
        <v>6105</v>
      </c>
      <c r="B84" t="s">
        <v>876</v>
      </c>
      <c r="C84">
        <v>425</v>
      </c>
    </row>
    <row r="85" spans="1:3" x14ac:dyDescent="0.3">
      <c r="A85">
        <v>6106</v>
      </c>
      <c r="B85" t="s">
        <v>878</v>
      </c>
      <c r="C85">
        <v>426</v>
      </c>
    </row>
    <row r="86" spans="1:3" x14ac:dyDescent="0.3">
      <c r="A86">
        <v>6107</v>
      </c>
      <c r="B86" t="s">
        <v>880</v>
      </c>
      <c r="C86">
        <v>427</v>
      </c>
    </row>
    <row r="87" spans="1:3" x14ac:dyDescent="0.3">
      <c r="A87">
        <v>6108</v>
      </c>
      <c r="B87" t="s">
        <v>882</v>
      </c>
      <c r="C87">
        <v>428</v>
      </c>
    </row>
    <row r="88" spans="1:3" x14ac:dyDescent="0.3">
      <c r="A88">
        <v>6109</v>
      </c>
      <c r="B88" t="s">
        <v>884</v>
      </c>
      <c r="C88">
        <v>429</v>
      </c>
    </row>
    <row r="89" spans="1:3" x14ac:dyDescent="0.3">
      <c r="A89">
        <v>6110</v>
      </c>
      <c r="B89" t="s">
        <v>886</v>
      </c>
      <c r="C89">
        <v>430</v>
      </c>
    </row>
    <row r="90" spans="1:3" x14ac:dyDescent="0.3">
      <c r="A90">
        <v>6111</v>
      </c>
      <c r="B90" t="s">
        <v>888</v>
      </c>
      <c r="C90">
        <v>431</v>
      </c>
    </row>
    <row r="91" spans="1:3" x14ac:dyDescent="0.3">
      <c r="A91">
        <v>6112</v>
      </c>
      <c r="B91" t="s">
        <v>890</v>
      </c>
      <c r="C91">
        <v>432</v>
      </c>
    </row>
    <row r="92" spans="1:3" x14ac:dyDescent="0.3">
      <c r="A92">
        <v>6113</v>
      </c>
      <c r="B92" t="s">
        <v>892</v>
      </c>
      <c r="C92">
        <v>433</v>
      </c>
    </row>
    <row r="93" spans="1:3" x14ac:dyDescent="0.3">
      <c r="A93">
        <v>6114</v>
      </c>
      <c r="B93" t="s">
        <v>894</v>
      </c>
      <c r="C93">
        <v>434</v>
      </c>
    </row>
    <row r="94" spans="1:3" x14ac:dyDescent="0.3">
      <c r="A94">
        <v>6115</v>
      </c>
      <c r="B94" t="s">
        <v>896</v>
      </c>
      <c r="C94">
        <v>435</v>
      </c>
    </row>
    <row r="95" spans="1:3" x14ac:dyDescent="0.3">
      <c r="A95">
        <v>6116</v>
      </c>
      <c r="B95" t="s">
        <v>898</v>
      </c>
      <c r="C95">
        <v>436</v>
      </c>
    </row>
    <row r="96" spans="1:3" x14ac:dyDescent="0.3">
      <c r="A96">
        <v>6117</v>
      </c>
      <c r="B96" t="s">
        <v>699</v>
      </c>
      <c r="C96">
        <v>437</v>
      </c>
    </row>
    <row r="97" spans="1:3" x14ac:dyDescent="0.3">
      <c r="A97">
        <v>6201</v>
      </c>
      <c r="B97" t="s">
        <v>901</v>
      </c>
      <c r="C97">
        <v>438</v>
      </c>
    </row>
    <row r="98" spans="1:3" x14ac:dyDescent="0.3">
      <c r="A98">
        <v>6202</v>
      </c>
      <c r="B98" t="s">
        <v>903</v>
      </c>
      <c r="C98">
        <v>439</v>
      </c>
    </row>
    <row r="99" spans="1:3" x14ac:dyDescent="0.3">
      <c r="A99">
        <v>6203</v>
      </c>
      <c r="B99" t="s">
        <v>905</v>
      </c>
      <c r="C99">
        <v>440</v>
      </c>
    </row>
    <row r="100" spans="1:3" x14ac:dyDescent="0.3">
      <c r="A100">
        <v>6204</v>
      </c>
      <c r="B100" t="s">
        <v>907</v>
      </c>
      <c r="C100">
        <v>441</v>
      </c>
    </row>
    <row r="101" spans="1:3" x14ac:dyDescent="0.3">
      <c r="A101">
        <v>6205</v>
      </c>
      <c r="B101" t="s">
        <v>909</v>
      </c>
      <c r="C101">
        <v>442</v>
      </c>
    </row>
    <row r="102" spans="1:3" x14ac:dyDescent="0.3">
      <c r="A102">
        <v>6206</v>
      </c>
      <c r="B102" t="s">
        <v>911</v>
      </c>
      <c r="C102">
        <v>443</v>
      </c>
    </row>
    <row r="103" spans="1:3" x14ac:dyDescent="0.3">
      <c r="A103">
        <v>6301</v>
      </c>
      <c r="B103" t="s">
        <v>913</v>
      </c>
      <c r="C103">
        <v>444</v>
      </c>
    </row>
    <row r="104" spans="1:3" x14ac:dyDescent="0.3">
      <c r="A104">
        <v>6302</v>
      </c>
      <c r="B104" t="s">
        <v>915</v>
      </c>
      <c r="C104">
        <v>445</v>
      </c>
    </row>
    <row r="105" spans="1:3" x14ac:dyDescent="0.3">
      <c r="A105">
        <v>6303</v>
      </c>
      <c r="B105" t="s">
        <v>917</v>
      </c>
      <c r="C105">
        <v>446</v>
      </c>
    </row>
    <row r="106" spans="1:3" x14ac:dyDescent="0.3">
      <c r="A106">
        <v>6304</v>
      </c>
      <c r="B106" t="s">
        <v>919</v>
      </c>
      <c r="C106">
        <v>447</v>
      </c>
    </row>
    <row r="107" spans="1:3" x14ac:dyDescent="0.3">
      <c r="A107">
        <v>6305</v>
      </c>
      <c r="B107" t="s">
        <v>921</v>
      </c>
      <c r="C107">
        <v>448</v>
      </c>
    </row>
    <row r="108" spans="1:3" x14ac:dyDescent="0.3">
      <c r="A108">
        <v>6306</v>
      </c>
      <c r="B108" t="s">
        <v>923</v>
      </c>
      <c r="C108">
        <v>449</v>
      </c>
    </row>
    <row r="109" spans="1:3" x14ac:dyDescent="0.3">
      <c r="A109">
        <v>6307</v>
      </c>
      <c r="B109" t="s">
        <v>925</v>
      </c>
      <c r="C109">
        <v>450</v>
      </c>
    </row>
    <row r="110" spans="1:3" x14ac:dyDescent="0.3">
      <c r="A110">
        <v>6308</v>
      </c>
      <c r="B110" t="s">
        <v>927</v>
      </c>
      <c r="C110">
        <v>451</v>
      </c>
    </row>
    <row r="111" spans="1:3" x14ac:dyDescent="0.3">
      <c r="A111">
        <v>6309</v>
      </c>
      <c r="B111" t="s">
        <v>929</v>
      </c>
      <c r="C111">
        <v>452</v>
      </c>
    </row>
    <row r="112" spans="1:3" x14ac:dyDescent="0.3">
      <c r="A112">
        <v>6310</v>
      </c>
      <c r="B112" t="s">
        <v>931</v>
      </c>
      <c r="C112">
        <v>453</v>
      </c>
    </row>
    <row r="113" spans="1:3" x14ac:dyDescent="0.3">
      <c r="A113">
        <v>7101</v>
      </c>
      <c r="B113" t="s">
        <v>933</v>
      </c>
      <c r="C113">
        <v>454</v>
      </c>
    </row>
    <row r="114" spans="1:3" x14ac:dyDescent="0.3">
      <c r="A114">
        <v>7102</v>
      </c>
      <c r="B114" t="s">
        <v>935</v>
      </c>
      <c r="C114">
        <v>455</v>
      </c>
    </row>
    <row r="115" spans="1:3" x14ac:dyDescent="0.3">
      <c r="A115">
        <v>7103</v>
      </c>
      <c r="B115" t="s">
        <v>937</v>
      </c>
      <c r="C115">
        <v>456</v>
      </c>
    </row>
    <row r="116" spans="1:3" x14ac:dyDescent="0.3">
      <c r="A116">
        <v>7104</v>
      </c>
      <c r="B116" t="s">
        <v>939</v>
      </c>
      <c r="C116">
        <v>457</v>
      </c>
    </row>
    <row r="117" spans="1:3" x14ac:dyDescent="0.3">
      <c r="A117">
        <v>7105</v>
      </c>
      <c r="B117" t="s">
        <v>535</v>
      </c>
      <c r="C117">
        <v>458</v>
      </c>
    </row>
    <row r="118" spans="1:3" x14ac:dyDescent="0.3">
      <c r="A118">
        <v>7106</v>
      </c>
      <c r="B118" t="s">
        <v>942</v>
      </c>
      <c r="C118">
        <v>459</v>
      </c>
    </row>
    <row r="119" spans="1:3" x14ac:dyDescent="0.3">
      <c r="A119">
        <v>7107</v>
      </c>
      <c r="B119" t="s">
        <v>944</v>
      </c>
      <c r="C119">
        <v>460</v>
      </c>
    </row>
    <row r="120" spans="1:3" x14ac:dyDescent="0.3">
      <c r="A120">
        <v>7108</v>
      </c>
      <c r="B120" t="s">
        <v>946</v>
      </c>
      <c r="C120">
        <v>461</v>
      </c>
    </row>
    <row r="121" spans="1:3" x14ac:dyDescent="0.3">
      <c r="A121">
        <v>7109</v>
      </c>
      <c r="B121" t="s">
        <v>948</v>
      </c>
      <c r="C121">
        <v>462</v>
      </c>
    </row>
    <row r="122" spans="1:3" x14ac:dyDescent="0.3">
      <c r="A122">
        <v>7110</v>
      </c>
      <c r="B122" t="s">
        <v>950</v>
      </c>
      <c r="C122">
        <v>463</v>
      </c>
    </row>
    <row r="123" spans="1:3" x14ac:dyDescent="0.3">
      <c r="A123">
        <v>7201</v>
      </c>
      <c r="B123" t="s">
        <v>952</v>
      </c>
      <c r="C123">
        <v>464</v>
      </c>
    </row>
    <row r="124" spans="1:3" x14ac:dyDescent="0.3">
      <c r="A124">
        <v>7202</v>
      </c>
      <c r="B124" t="s">
        <v>954</v>
      </c>
      <c r="C124">
        <v>465</v>
      </c>
    </row>
    <row r="125" spans="1:3" x14ac:dyDescent="0.3">
      <c r="A125">
        <v>7203</v>
      </c>
      <c r="B125" t="s">
        <v>956</v>
      </c>
      <c r="C125">
        <v>466</v>
      </c>
    </row>
    <row r="126" spans="1:3" x14ac:dyDescent="0.3">
      <c r="A126">
        <v>7301</v>
      </c>
      <c r="B126" t="s">
        <v>958</v>
      </c>
      <c r="C126">
        <v>467</v>
      </c>
    </row>
    <row r="127" spans="1:3" x14ac:dyDescent="0.3">
      <c r="A127">
        <v>7302</v>
      </c>
      <c r="B127" t="s">
        <v>960</v>
      </c>
      <c r="C127">
        <v>468</v>
      </c>
    </row>
    <row r="128" spans="1:3" x14ac:dyDescent="0.3">
      <c r="A128">
        <v>7303</v>
      </c>
      <c r="B128" t="s">
        <v>962</v>
      </c>
      <c r="C128">
        <v>469</v>
      </c>
    </row>
    <row r="129" spans="1:3" x14ac:dyDescent="0.3">
      <c r="A129">
        <v>7304</v>
      </c>
      <c r="B129" t="s">
        <v>964</v>
      </c>
      <c r="C129">
        <v>470</v>
      </c>
    </row>
    <row r="130" spans="1:3" x14ac:dyDescent="0.3">
      <c r="A130">
        <v>7305</v>
      </c>
      <c r="B130" t="s">
        <v>966</v>
      </c>
      <c r="C130">
        <v>471</v>
      </c>
    </row>
    <row r="131" spans="1:3" x14ac:dyDescent="0.3">
      <c r="A131">
        <v>7306</v>
      </c>
      <c r="B131" t="s">
        <v>968</v>
      </c>
      <c r="C131">
        <v>472</v>
      </c>
    </row>
    <row r="132" spans="1:3" x14ac:dyDescent="0.3">
      <c r="A132">
        <v>7307</v>
      </c>
      <c r="B132" t="s">
        <v>970</v>
      </c>
      <c r="C132">
        <v>473</v>
      </c>
    </row>
    <row r="133" spans="1:3" x14ac:dyDescent="0.3">
      <c r="A133">
        <v>7308</v>
      </c>
      <c r="B133" t="s">
        <v>972</v>
      </c>
      <c r="C133">
        <v>474</v>
      </c>
    </row>
    <row r="134" spans="1:3" x14ac:dyDescent="0.3">
      <c r="A134">
        <v>7309</v>
      </c>
      <c r="B134" t="s">
        <v>974</v>
      </c>
      <c r="C134">
        <v>475</v>
      </c>
    </row>
    <row r="135" spans="1:3" x14ac:dyDescent="0.3">
      <c r="A135">
        <v>7401</v>
      </c>
      <c r="B135" t="s">
        <v>976</v>
      </c>
      <c r="C135">
        <v>476</v>
      </c>
    </row>
    <row r="136" spans="1:3" x14ac:dyDescent="0.3">
      <c r="A136">
        <v>7402</v>
      </c>
      <c r="B136" t="s">
        <v>978</v>
      </c>
      <c r="C136">
        <v>477</v>
      </c>
    </row>
    <row r="137" spans="1:3" x14ac:dyDescent="0.3">
      <c r="A137">
        <v>7403</v>
      </c>
      <c r="B137" t="s">
        <v>980</v>
      </c>
      <c r="C137">
        <v>478</v>
      </c>
    </row>
    <row r="138" spans="1:3" x14ac:dyDescent="0.3">
      <c r="A138">
        <v>7404</v>
      </c>
      <c r="B138" t="s">
        <v>982</v>
      </c>
      <c r="C138">
        <v>479</v>
      </c>
    </row>
    <row r="139" spans="1:3" x14ac:dyDescent="0.3">
      <c r="A139">
        <v>7405</v>
      </c>
      <c r="B139" t="s">
        <v>984</v>
      </c>
      <c r="C139">
        <v>480</v>
      </c>
    </row>
    <row r="140" spans="1:3" x14ac:dyDescent="0.3">
      <c r="A140">
        <v>7406</v>
      </c>
      <c r="B140" t="s">
        <v>986</v>
      </c>
      <c r="C140">
        <v>481</v>
      </c>
    </row>
    <row r="141" spans="1:3" x14ac:dyDescent="0.3">
      <c r="A141">
        <v>7407</v>
      </c>
      <c r="B141" t="s">
        <v>988</v>
      </c>
      <c r="C141">
        <v>482</v>
      </c>
    </row>
    <row r="142" spans="1:3" x14ac:dyDescent="0.3">
      <c r="A142">
        <v>7408</v>
      </c>
      <c r="B142" t="s">
        <v>990</v>
      </c>
      <c r="C142">
        <v>483</v>
      </c>
    </row>
    <row r="143" spans="1:3" x14ac:dyDescent="0.3">
      <c r="A143">
        <v>8101</v>
      </c>
      <c r="B143" t="s">
        <v>992</v>
      </c>
      <c r="C143">
        <v>484</v>
      </c>
    </row>
    <row r="144" spans="1:3" x14ac:dyDescent="0.3">
      <c r="A144">
        <v>8102</v>
      </c>
      <c r="B144" t="s">
        <v>994</v>
      </c>
      <c r="C144">
        <v>485</v>
      </c>
    </row>
    <row r="145" spans="1:3" x14ac:dyDescent="0.3">
      <c r="A145">
        <v>8103</v>
      </c>
      <c r="B145" t="s">
        <v>996</v>
      </c>
      <c r="C145">
        <v>486</v>
      </c>
    </row>
    <row r="146" spans="1:3" x14ac:dyDescent="0.3">
      <c r="A146">
        <v>8104</v>
      </c>
      <c r="B146" t="s">
        <v>998</v>
      </c>
      <c r="C146">
        <v>487</v>
      </c>
    </row>
    <row r="147" spans="1:3" x14ac:dyDescent="0.3">
      <c r="A147">
        <v>8105</v>
      </c>
      <c r="B147" t="s">
        <v>1000</v>
      </c>
      <c r="C147">
        <v>488</v>
      </c>
    </row>
    <row r="148" spans="1:3" x14ac:dyDescent="0.3">
      <c r="A148">
        <v>8106</v>
      </c>
      <c r="B148" t="s">
        <v>1002</v>
      </c>
      <c r="C148">
        <v>489</v>
      </c>
    </row>
    <row r="149" spans="1:3" x14ac:dyDescent="0.3">
      <c r="A149">
        <v>8107</v>
      </c>
      <c r="B149" t="s">
        <v>1004</v>
      </c>
      <c r="C149">
        <v>490</v>
      </c>
    </row>
    <row r="150" spans="1:3" x14ac:dyDescent="0.3">
      <c r="A150">
        <v>8108</v>
      </c>
      <c r="B150" t="s">
        <v>1006</v>
      </c>
      <c r="C150">
        <v>491</v>
      </c>
    </row>
    <row r="151" spans="1:3" x14ac:dyDescent="0.3">
      <c r="A151">
        <v>8109</v>
      </c>
      <c r="B151" t="s">
        <v>1008</v>
      </c>
      <c r="C151">
        <v>492</v>
      </c>
    </row>
    <row r="152" spans="1:3" x14ac:dyDescent="0.3">
      <c r="A152">
        <v>8110</v>
      </c>
      <c r="B152" t="s">
        <v>1010</v>
      </c>
      <c r="C152">
        <v>493</v>
      </c>
    </row>
    <row r="153" spans="1:3" x14ac:dyDescent="0.3">
      <c r="A153">
        <v>8111</v>
      </c>
      <c r="B153" t="s">
        <v>1012</v>
      </c>
      <c r="C153">
        <v>494</v>
      </c>
    </row>
    <row r="154" spans="1:3" x14ac:dyDescent="0.3">
      <c r="A154">
        <v>8112</v>
      </c>
      <c r="B154" t="s">
        <v>1014</v>
      </c>
      <c r="C154">
        <v>495</v>
      </c>
    </row>
    <row r="155" spans="1:3" x14ac:dyDescent="0.3">
      <c r="A155">
        <v>8201</v>
      </c>
      <c r="B155" t="s">
        <v>1016</v>
      </c>
      <c r="C155">
        <v>496</v>
      </c>
    </row>
    <row r="156" spans="1:3" x14ac:dyDescent="0.3">
      <c r="A156">
        <v>8202</v>
      </c>
      <c r="B156" t="s">
        <v>1018</v>
      </c>
      <c r="C156">
        <v>497</v>
      </c>
    </row>
    <row r="157" spans="1:3" x14ac:dyDescent="0.3">
      <c r="A157">
        <v>8203</v>
      </c>
      <c r="B157" t="s">
        <v>1020</v>
      </c>
      <c r="C157">
        <v>498</v>
      </c>
    </row>
    <row r="158" spans="1:3" x14ac:dyDescent="0.3">
      <c r="A158">
        <v>8204</v>
      </c>
      <c r="B158" t="s">
        <v>1022</v>
      </c>
      <c r="C158">
        <v>499</v>
      </c>
    </row>
    <row r="159" spans="1:3" x14ac:dyDescent="0.3">
      <c r="A159">
        <v>8205</v>
      </c>
      <c r="B159" t="s">
        <v>1024</v>
      </c>
      <c r="C159">
        <v>500</v>
      </c>
    </row>
    <row r="160" spans="1:3" x14ac:dyDescent="0.3">
      <c r="A160">
        <v>8206</v>
      </c>
      <c r="B160" t="s">
        <v>1026</v>
      </c>
      <c r="C160">
        <v>501</v>
      </c>
    </row>
    <row r="161" spans="1:3" x14ac:dyDescent="0.3">
      <c r="A161">
        <v>8207</v>
      </c>
      <c r="B161" t="s">
        <v>1028</v>
      </c>
      <c r="C161">
        <v>502</v>
      </c>
    </row>
    <row r="162" spans="1:3" x14ac:dyDescent="0.3">
      <c r="A162">
        <v>8301</v>
      </c>
      <c r="B162" t="s">
        <v>1030</v>
      </c>
      <c r="C162">
        <v>503</v>
      </c>
    </row>
    <row r="163" spans="1:3" x14ac:dyDescent="0.3">
      <c r="A163">
        <v>8302</v>
      </c>
      <c r="B163" t="s">
        <v>1032</v>
      </c>
      <c r="C163">
        <v>504</v>
      </c>
    </row>
    <row r="164" spans="1:3" x14ac:dyDescent="0.3">
      <c r="A164">
        <v>8303</v>
      </c>
      <c r="B164" t="s">
        <v>1034</v>
      </c>
      <c r="C164">
        <v>505</v>
      </c>
    </row>
    <row r="165" spans="1:3" x14ac:dyDescent="0.3">
      <c r="A165">
        <v>8304</v>
      </c>
      <c r="B165" t="s">
        <v>1036</v>
      </c>
      <c r="C165">
        <v>506</v>
      </c>
    </row>
    <row r="166" spans="1:3" x14ac:dyDescent="0.3">
      <c r="A166">
        <v>8305</v>
      </c>
      <c r="B166" t="s">
        <v>1038</v>
      </c>
      <c r="C166">
        <v>507</v>
      </c>
    </row>
    <row r="167" spans="1:3" x14ac:dyDescent="0.3">
      <c r="A167">
        <v>8306</v>
      </c>
      <c r="B167" t="s">
        <v>1040</v>
      </c>
      <c r="C167">
        <v>508</v>
      </c>
    </row>
    <row r="168" spans="1:3" x14ac:dyDescent="0.3">
      <c r="A168">
        <v>8307</v>
      </c>
      <c r="B168" t="s">
        <v>1042</v>
      </c>
      <c r="C168">
        <v>509</v>
      </c>
    </row>
    <row r="169" spans="1:3" x14ac:dyDescent="0.3">
      <c r="A169">
        <v>8308</v>
      </c>
      <c r="B169" t="s">
        <v>1044</v>
      </c>
      <c r="C169">
        <v>510</v>
      </c>
    </row>
    <row r="170" spans="1:3" x14ac:dyDescent="0.3">
      <c r="A170">
        <v>8309</v>
      </c>
      <c r="B170" t="s">
        <v>1046</v>
      </c>
      <c r="C170">
        <v>511</v>
      </c>
    </row>
    <row r="171" spans="1:3" x14ac:dyDescent="0.3">
      <c r="A171">
        <v>8310</v>
      </c>
      <c r="B171" t="s">
        <v>1048</v>
      </c>
      <c r="C171">
        <v>512</v>
      </c>
    </row>
    <row r="172" spans="1:3" x14ac:dyDescent="0.3">
      <c r="A172">
        <v>8311</v>
      </c>
      <c r="B172" t="s">
        <v>466</v>
      </c>
      <c r="C172">
        <v>513</v>
      </c>
    </row>
    <row r="173" spans="1:3" x14ac:dyDescent="0.3">
      <c r="A173">
        <v>8312</v>
      </c>
      <c r="B173" t="s">
        <v>1051</v>
      </c>
      <c r="C173">
        <v>514</v>
      </c>
    </row>
    <row r="174" spans="1:3" x14ac:dyDescent="0.3">
      <c r="A174">
        <v>8313</v>
      </c>
      <c r="B174" t="s">
        <v>1053</v>
      </c>
      <c r="C174">
        <v>515</v>
      </c>
    </row>
    <row r="175" spans="1:3" x14ac:dyDescent="0.3">
      <c r="A175">
        <v>8314</v>
      </c>
      <c r="B175" t="s">
        <v>1055</v>
      </c>
      <c r="C175">
        <v>516</v>
      </c>
    </row>
    <row r="176" spans="1:3" x14ac:dyDescent="0.3">
      <c r="A176">
        <v>9101</v>
      </c>
      <c r="B176" t="s">
        <v>1057</v>
      </c>
      <c r="C176">
        <v>517</v>
      </c>
    </row>
    <row r="177" spans="1:3" x14ac:dyDescent="0.3">
      <c r="A177">
        <v>9102</v>
      </c>
      <c r="B177" t="s">
        <v>1059</v>
      </c>
      <c r="C177">
        <v>518</v>
      </c>
    </row>
    <row r="178" spans="1:3" x14ac:dyDescent="0.3">
      <c r="A178">
        <v>9103</v>
      </c>
      <c r="B178" t="s">
        <v>1061</v>
      </c>
      <c r="C178">
        <v>519</v>
      </c>
    </row>
    <row r="179" spans="1:3" x14ac:dyDescent="0.3">
      <c r="A179">
        <v>9104</v>
      </c>
      <c r="B179" t="s">
        <v>1063</v>
      </c>
      <c r="C179">
        <v>520</v>
      </c>
    </row>
    <row r="180" spans="1:3" x14ac:dyDescent="0.3">
      <c r="A180">
        <v>9105</v>
      </c>
      <c r="B180" t="s">
        <v>1065</v>
      </c>
      <c r="C180">
        <v>521</v>
      </c>
    </row>
    <row r="181" spans="1:3" x14ac:dyDescent="0.3">
      <c r="A181">
        <v>9106</v>
      </c>
      <c r="B181" t="s">
        <v>1067</v>
      </c>
      <c r="C181">
        <v>522</v>
      </c>
    </row>
    <row r="182" spans="1:3" x14ac:dyDescent="0.3">
      <c r="A182">
        <v>9107</v>
      </c>
      <c r="B182" t="s">
        <v>1069</v>
      </c>
      <c r="C182">
        <v>523</v>
      </c>
    </row>
    <row r="183" spans="1:3" x14ac:dyDescent="0.3">
      <c r="A183">
        <v>9108</v>
      </c>
      <c r="B183" t="s">
        <v>1071</v>
      </c>
      <c r="C183">
        <v>524</v>
      </c>
    </row>
    <row r="184" spans="1:3" x14ac:dyDescent="0.3">
      <c r="A184">
        <v>9109</v>
      </c>
      <c r="B184" t="s">
        <v>1073</v>
      </c>
      <c r="C184">
        <v>525</v>
      </c>
    </row>
    <row r="185" spans="1:3" x14ac:dyDescent="0.3">
      <c r="A185">
        <v>9110</v>
      </c>
      <c r="B185" t="s">
        <v>1075</v>
      </c>
      <c r="C185">
        <v>526</v>
      </c>
    </row>
    <row r="186" spans="1:3" x14ac:dyDescent="0.3">
      <c r="A186">
        <v>9111</v>
      </c>
      <c r="B186" t="s">
        <v>1077</v>
      </c>
      <c r="C186">
        <v>527</v>
      </c>
    </row>
    <row r="187" spans="1:3" x14ac:dyDescent="0.3">
      <c r="A187">
        <v>9112</v>
      </c>
      <c r="B187" t="s">
        <v>1079</v>
      </c>
      <c r="C187">
        <v>528</v>
      </c>
    </row>
    <row r="188" spans="1:3" x14ac:dyDescent="0.3">
      <c r="A188">
        <v>9113</v>
      </c>
      <c r="B188" t="s">
        <v>1081</v>
      </c>
      <c r="C188">
        <v>529</v>
      </c>
    </row>
    <row r="189" spans="1:3" x14ac:dyDescent="0.3">
      <c r="A189">
        <v>9114</v>
      </c>
      <c r="B189" t="s">
        <v>1083</v>
      </c>
      <c r="C189">
        <v>530</v>
      </c>
    </row>
    <row r="190" spans="1:3" x14ac:dyDescent="0.3">
      <c r="A190">
        <v>9115</v>
      </c>
      <c r="B190" t="s">
        <v>1085</v>
      </c>
      <c r="C190">
        <v>531</v>
      </c>
    </row>
    <row r="191" spans="1:3" x14ac:dyDescent="0.3">
      <c r="A191">
        <v>9116</v>
      </c>
      <c r="B191" t="s">
        <v>1087</v>
      </c>
      <c r="C191">
        <v>532</v>
      </c>
    </row>
    <row r="192" spans="1:3" x14ac:dyDescent="0.3">
      <c r="A192">
        <v>9117</v>
      </c>
      <c r="B192" t="s">
        <v>1089</v>
      </c>
      <c r="C192">
        <v>533</v>
      </c>
    </row>
    <row r="193" spans="1:3" x14ac:dyDescent="0.3">
      <c r="A193">
        <v>9118</v>
      </c>
      <c r="B193" t="s">
        <v>1091</v>
      </c>
      <c r="C193">
        <v>534</v>
      </c>
    </row>
    <row r="194" spans="1:3" x14ac:dyDescent="0.3">
      <c r="A194">
        <v>9119</v>
      </c>
      <c r="B194" t="s">
        <v>1093</v>
      </c>
      <c r="C194">
        <v>535</v>
      </c>
    </row>
    <row r="195" spans="1:3" x14ac:dyDescent="0.3">
      <c r="A195">
        <v>9120</v>
      </c>
      <c r="B195" t="s">
        <v>1095</v>
      </c>
      <c r="C195">
        <v>536</v>
      </c>
    </row>
    <row r="196" spans="1:3" x14ac:dyDescent="0.3">
      <c r="A196">
        <v>9121</v>
      </c>
      <c r="B196" t="s">
        <v>1097</v>
      </c>
      <c r="C196">
        <v>537</v>
      </c>
    </row>
    <row r="197" spans="1:3" x14ac:dyDescent="0.3">
      <c r="A197">
        <v>9201</v>
      </c>
      <c r="B197" t="s">
        <v>1099</v>
      </c>
      <c r="C197">
        <v>538</v>
      </c>
    </row>
    <row r="198" spans="1:3" x14ac:dyDescent="0.3">
      <c r="A198">
        <v>9202</v>
      </c>
      <c r="B198" t="s">
        <v>1101</v>
      </c>
      <c r="C198">
        <v>539</v>
      </c>
    </row>
    <row r="199" spans="1:3" x14ac:dyDescent="0.3">
      <c r="A199">
        <v>9203</v>
      </c>
      <c r="B199" t="s">
        <v>1103</v>
      </c>
      <c r="C199">
        <v>540</v>
      </c>
    </row>
    <row r="200" spans="1:3" x14ac:dyDescent="0.3">
      <c r="A200">
        <v>9204</v>
      </c>
      <c r="B200" t="s">
        <v>1105</v>
      </c>
      <c r="C200">
        <v>541</v>
      </c>
    </row>
    <row r="201" spans="1:3" x14ac:dyDescent="0.3">
      <c r="A201">
        <v>9205</v>
      </c>
      <c r="B201" t="s">
        <v>1107</v>
      </c>
      <c r="C201">
        <v>542</v>
      </c>
    </row>
    <row r="202" spans="1:3" x14ac:dyDescent="0.3">
      <c r="A202">
        <v>9206</v>
      </c>
      <c r="B202" t="s">
        <v>1109</v>
      </c>
      <c r="C202">
        <v>543</v>
      </c>
    </row>
    <row r="203" spans="1:3" x14ac:dyDescent="0.3">
      <c r="A203">
        <v>9207</v>
      </c>
      <c r="B203" t="s">
        <v>1111</v>
      </c>
      <c r="C203">
        <v>544</v>
      </c>
    </row>
    <row r="204" spans="1:3" x14ac:dyDescent="0.3">
      <c r="A204">
        <v>9208</v>
      </c>
      <c r="B204" t="s">
        <v>1113</v>
      </c>
      <c r="C204">
        <v>545</v>
      </c>
    </row>
    <row r="205" spans="1:3" x14ac:dyDescent="0.3">
      <c r="A205">
        <v>9209</v>
      </c>
      <c r="B205" t="s">
        <v>1115</v>
      </c>
      <c r="C205">
        <v>546</v>
      </c>
    </row>
    <row r="206" spans="1:3" x14ac:dyDescent="0.3">
      <c r="A206">
        <v>9210</v>
      </c>
      <c r="B206" t="s">
        <v>1117</v>
      </c>
      <c r="C206">
        <v>547</v>
      </c>
    </row>
    <row r="207" spans="1:3" x14ac:dyDescent="0.3">
      <c r="A207">
        <v>9211</v>
      </c>
      <c r="B207" t="s">
        <v>1119</v>
      </c>
      <c r="C207">
        <v>548</v>
      </c>
    </row>
    <row r="208" spans="1:3" x14ac:dyDescent="0.3">
      <c r="A208">
        <v>10101</v>
      </c>
      <c r="B208" t="s">
        <v>1121</v>
      </c>
      <c r="C208">
        <v>549</v>
      </c>
    </row>
    <row r="209" spans="1:3" x14ac:dyDescent="0.3">
      <c r="A209">
        <v>10102</v>
      </c>
      <c r="B209" t="s">
        <v>1123</v>
      </c>
      <c r="C209">
        <v>550</v>
      </c>
    </row>
    <row r="210" spans="1:3" x14ac:dyDescent="0.3">
      <c r="A210">
        <v>10103</v>
      </c>
      <c r="B210" t="s">
        <v>1125</v>
      </c>
      <c r="C210">
        <v>551</v>
      </c>
    </row>
    <row r="211" spans="1:3" x14ac:dyDescent="0.3">
      <c r="A211">
        <v>10104</v>
      </c>
      <c r="B211" t="s">
        <v>1127</v>
      </c>
      <c r="C211">
        <v>552</v>
      </c>
    </row>
    <row r="212" spans="1:3" x14ac:dyDescent="0.3">
      <c r="A212">
        <v>10105</v>
      </c>
      <c r="B212" t="s">
        <v>1129</v>
      </c>
      <c r="C212">
        <v>553</v>
      </c>
    </row>
    <row r="213" spans="1:3" x14ac:dyDescent="0.3">
      <c r="A213">
        <v>10106</v>
      </c>
      <c r="B213" t="s">
        <v>1131</v>
      </c>
      <c r="C213">
        <v>554</v>
      </c>
    </row>
    <row r="214" spans="1:3" x14ac:dyDescent="0.3">
      <c r="A214">
        <v>10107</v>
      </c>
      <c r="B214" t="s">
        <v>1133</v>
      </c>
      <c r="C214">
        <v>555</v>
      </c>
    </row>
    <row r="215" spans="1:3" x14ac:dyDescent="0.3">
      <c r="A215">
        <v>10108</v>
      </c>
      <c r="B215" t="s">
        <v>1135</v>
      </c>
      <c r="C215">
        <v>556</v>
      </c>
    </row>
    <row r="216" spans="1:3" x14ac:dyDescent="0.3">
      <c r="A216">
        <v>10109</v>
      </c>
      <c r="B216" t="s">
        <v>1137</v>
      </c>
      <c r="C216">
        <v>557</v>
      </c>
    </row>
    <row r="217" spans="1:3" x14ac:dyDescent="0.3">
      <c r="A217">
        <v>10201</v>
      </c>
      <c r="B217" t="s">
        <v>1139</v>
      </c>
      <c r="C217">
        <v>558</v>
      </c>
    </row>
    <row r="218" spans="1:3" x14ac:dyDescent="0.3">
      <c r="A218">
        <v>10202</v>
      </c>
      <c r="B218" t="s">
        <v>1141</v>
      </c>
      <c r="C218">
        <v>559</v>
      </c>
    </row>
    <row r="219" spans="1:3" x14ac:dyDescent="0.3">
      <c r="A219">
        <v>10203</v>
      </c>
      <c r="B219" t="s">
        <v>1143</v>
      </c>
      <c r="C219">
        <v>560</v>
      </c>
    </row>
    <row r="220" spans="1:3" x14ac:dyDescent="0.3">
      <c r="A220">
        <v>10204</v>
      </c>
      <c r="B220" t="s">
        <v>1145</v>
      </c>
      <c r="C220">
        <v>561</v>
      </c>
    </row>
    <row r="221" spans="1:3" x14ac:dyDescent="0.3">
      <c r="A221">
        <v>10205</v>
      </c>
      <c r="B221" t="s">
        <v>1147</v>
      </c>
      <c r="C221">
        <v>562</v>
      </c>
    </row>
    <row r="222" spans="1:3" x14ac:dyDescent="0.3">
      <c r="A222">
        <v>10206</v>
      </c>
      <c r="B222" t="s">
        <v>1149</v>
      </c>
      <c r="C222">
        <v>563</v>
      </c>
    </row>
    <row r="223" spans="1:3" x14ac:dyDescent="0.3">
      <c r="A223">
        <v>10207</v>
      </c>
      <c r="B223" t="s">
        <v>1151</v>
      </c>
      <c r="C223">
        <v>564</v>
      </c>
    </row>
    <row r="224" spans="1:3" x14ac:dyDescent="0.3">
      <c r="A224">
        <v>10208</v>
      </c>
      <c r="B224" t="s">
        <v>1153</v>
      </c>
      <c r="C224">
        <v>565</v>
      </c>
    </row>
    <row r="225" spans="1:3" x14ac:dyDescent="0.3">
      <c r="A225">
        <v>10209</v>
      </c>
      <c r="B225" t="s">
        <v>1155</v>
      </c>
      <c r="C225">
        <v>566</v>
      </c>
    </row>
    <row r="226" spans="1:3" x14ac:dyDescent="0.3">
      <c r="A226">
        <v>10210</v>
      </c>
      <c r="B226" t="s">
        <v>1157</v>
      </c>
      <c r="C226">
        <v>567</v>
      </c>
    </row>
    <row r="227" spans="1:3" x14ac:dyDescent="0.3">
      <c r="A227">
        <v>10301</v>
      </c>
      <c r="B227" t="s">
        <v>1159</v>
      </c>
      <c r="C227">
        <v>568</v>
      </c>
    </row>
    <row r="228" spans="1:3" x14ac:dyDescent="0.3">
      <c r="A228">
        <v>10302</v>
      </c>
      <c r="B228" t="s">
        <v>1161</v>
      </c>
      <c r="C228">
        <v>569</v>
      </c>
    </row>
    <row r="229" spans="1:3" x14ac:dyDescent="0.3">
      <c r="A229">
        <v>10303</v>
      </c>
      <c r="B229" t="s">
        <v>1163</v>
      </c>
      <c r="C229">
        <v>570</v>
      </c>
    </row>
    <row r="230" spans="1:3" x14ac:dyDescent="0.3">
      <c r="A230">
        <v>10304</v>
      </c>
      <c r="B230" t="s">
        <v>1165</v>
      </c>
      <c r="C230">
        <v>571</v>
      </c>
    </row>
    <row r="231" spans="1:3" x14ac:dyDescent="0.3">
      <c r="A231">
        <v>10305</v>
      </c>
      <c r="B231" t="s">
        <v>1167</v>
      </c>
      <c r="C231">
        <v>572</v>
      </c>
    </row>
    <row r="232" spans="1:3" x14ac:dyDescent="0.3">
      <c r="A232">
        <v>10306</v>
      </c>
      <c r="B232" t="s">
        <v>1169</v>
      </c>
      <c r="C232">
        <v>573</v>
      </c>
    </row>
    <row r="233" spans="1:3" x14ac:dyDescent="0.3">
      <c r="A233">
        <v>10307</v>
      </c>
      <c r="B233" t="s">
        <v>1171</v>
      </c>
      <c r="C233">
        <v>574</v>
      </c>
    </row>
    <row r="234" spans="1:3" x14ac:dyDescent="0.3">
      <c r="A234">
        <v>10401</v>
      </c>
      <c r="B234" t="s">
        <v>1173</v>
      </c>
      <c r="C234">
        <v>575</v>
      </c>
    </row>
    <row r="235" spans="1:3" x14ac:dyDescent="0.3">
      <c r="A235">
        <v>10402</v>
      </c>
      <c r="B235" t="s">
        <v>1175</v>
      </c>
      <c r="C235">
        <v>576</v>
      </c>
    </row>
    <row r="236" spans="1:3" x14ac:dyDescent="0.3">
      <c r="A236">
        <v>10403</v>
      </c>
      <c r="B236" t="s">
        <v>1177</v>
      </c>
      <c r="C236">
        <v>577</v>
      </c>
    </row>
    <row r="237" spans="1:3" x14ac:dyDescent="0.3">
      <c r="A237">
        <v>10404</v>
      </c>
      <c r="B237" t="s">
        <v>1179</v>
      </c>
      <c r="C237">
        <v>578</v>
      </c>
    </row>
    <row r="238" spans="1:3" x14ac:dyDescent="0.3">
      <c r="A238">
        <v>11101</v>
      </c>
      <c r="B238" t="s">
        <v>1181</v>
      </c>
      <c r="C238">
        <v>579</v>
      </c>
    </row>
    <row r="239" spans="1:3" x14ac:dyDescent="0.3">
      <c r="A239">
        <v>11102</v>
      </c>
      <c r="B239" t="s">
        <v>1183</v>
      </c>
      <c r="C239">
        <v>580</v>
      </c>
    </row>
    <row r="240" spans="1:3" x14ac:dyDescent="0.3">
      <c r="A240">
        <v>11201</v>
      </c>
      <c r="B240" t="s">
        <v>1185</v>
      </c>
      <c r="C240">
        <v>581</v>
      </c>
    </row>
    <row r="241" spans="1:3" x14ac:dyDescent="0.3">
      <c r="A241">
        <v>11202</v>
      </c>
      <c r="B241" t="s">
        <v>1187</v>
      </c>
      <c r="C241">
        <v>582</v>
      </c>
    </row>
    <row r="242" spans="1:3" x14ac:dyDescent="0.3">
      <c r="A242">
        <v>11203</v>
      </c>
      <c r="B242" t="s">
        <v>1189</v>
      </c>
      <c r="C242">
        <v>583</v>
      </c>
    </row>
    <row r="243" spans="1:3" x14ac:dyDescent="0.3">
      <c r="A243">
        <v>11301</v>
      </c>
      <c r="B243" t="s">
        <v>1191</v>
      </c>
      <c r="C243">
        <v>584</v>
      </c>
    </row>
    <row r="244" spans="1:3" x14ac:dyDescent="0.3">
      <c r="A244">
        <v>11302</v>
      </c>
      <c r="B244" t="s">
        <v>1193</v>
      </c>
      <c r="C244">
        <v>585</v>
      </c>
    </row>
    <row r="245" spans="1:3" x14ac:dyDescent="0.3">
      <c r="A245">
        <v>11303</v>
      </c>
      <c r="B245" t="s">
        <v>1195</v>
      </c>
      <c r="C245">
        <v>586</v>
      </c>
    </row>
    <row r="246" spans="1:3" x14ac:dyDescent="0.3">
      <c r="A246">
        <v>11401</v>
      </c>
      <c r="B246" t="s">
        <v>1197</v>
      </c>
      <c r="C246">
        <v>587</v>
      </c>
    </row>
    <row r="247" spans="1:3" x14ac:dyDescent="0.3">
      <c r="A247">
        <v>11402</v>
      </c>
      <c r="B247" t="s">
        <v>1199</v>
      </c>
      <c r="C247">
        <v>588</v>
      </c>
    </row>
    <row r="248" spans="1:3" x14ac:dyDescent="0.3">
      <c r="A248">
        <v>12101</v>
      </c>
      <c r="B248" t="s">
        <v>1201</v>
      </c>
      <c r="C248">
        <v>589</v>
      </c>
    </row>
    <row r="249" spans="1:3" x14ac:dyDescent="0.3">
      <c r="A249">
        <v>12102</v>
      </c>
      <c r="B249" t="s">
        <v>1203</v>
      </c>
      <c r="C249">
        <v>590</v>
      </c>
    </row>
    <row r="250" spans="1:3" x14ac:dyDescent="0.3">
      <c r="A250">
        <v>12103</v>
      </c>
      <c r="B250" t="s">
        <v>1205</v>
      </c>
      <c r="C250">
        <v>591</v>
      </c>
    </row>
    <row r="251" spans="1:3" x14ac:dyDescent="0.3">
      <c r="A251">
        <v>12104</v>
      </c>
      <c r="B251" t="s">
        <v>1207</v>
      </c>
      <c r="C251">
        <v>592</v>
      </c>
    </row>
    <row r="252" spans="1:3" x14ac:dyDescent="0.3">
      <c r="A252">
        <v>12201</v>
      </c>
      <c r="B252" t="s">
        <v>1209</v>
      </c>
      <c r="C252">
        <v>593</v>
      </c>
    </row>
    <row r="253" spans="1:3" x14ac:dyDescent="0.3">
      <c r="A253">
        <v>12201</v>
      </c>
      <c r="B253" t="s">
        <v>1211</v>
      </c>
      <c r="C253">
        <v>594</v>
      </c>
    </row>
    <row r="254" spans="1:3" x14ac:dyDescent="0.3">
      <c r="A254">
        <v>12301</v>
      </c>
      <c r="B254" t="s">
        <v>1212</v>
      </c>
      <c r="C254">
        <v>595</v>
      </c>
    </row>
    <row r="255" spans="1:3" x14ac:dyDescent="0.3">
      <c r="A255">
        <v>12302</v>
      </c>
      <c r="B255" t="s">
        <v>1214</v>
      </c>
      <c r="C255">
        <v>596</v>
      </c>
    </row>
    <row r="256" spans="1:3" x14ac:dyDescent="0.3">
      <c r="A256">
        <v>12303</v>
      </c>
      <c r="B256" t="s">
        <v>1216</v>
      </c>
      <c r="C256">
        <v>597</v>
      </c>
    </row>
    <row r="257" spans="1:3" x14ac:dyDescent="0.3">
      <c r="A257">
        <v>12401</v>
      </c>
      <c r="B257" t="s">
        <v>1218</v>
      </c>
      <c r="C257">
        <v>598</v>
      </c>
    </row>
    <row r="258" spans="1:3" x14ac:dyDescent="0.3">
      <c r="A258">
        <v>12402</v>
      </c>
      <c r="B258" t="s">
        <v>1220</v>
      </c>
      <c r="C258">
        <v>599</v>
      </c>
    </row>
    <row r="259" spans="1:3" x14ac:dyDescent="0.3">
      <c r="A259">
        <v>13101</v>
      </c>
      <c r="B259" t="s">
        <v>605</v>
      </c>
      <c r="C259">
        <v>600</v>
      </c>
    </row>
    <row r="260" spans="1:3" x14ac:dyDescent="0.3">
      <c r="A260">
        <v>13102</v>
      </c>
      <c r="B260" t="s">
        <v>1223</v>
      </c>
      <c r="C260">
        <v>601</v>
      </c>
    </row>
    <row r="261" spans="1:3" x14ac:dyDescent="0.3">
      <c r="A261">
        <v>13103</v>
      </c>
      <c r="B261" t="s">
        <v>1225</v>
      </c>
      <c r="C261">
        <v>602</v>
      </c>
    </row>
    <row r="262" spans="1:3" x14ac:dyDescent="0.3">
      <c r="A262">
        <v>13104</v>
      </c>
      <c r="B262" t="s">
        <v>1227</v>
      </c>
      <c r="C262">
        <v>603</v>
      </c>
    </row>
    <row r="263" spans="1:3" x14ac:dyDescent="0.3">
      <c r="A263">
        <v>13105</v>
      </c>
      <c r="B263" t="s">
        <v>1229</v>
      </c>
      <c r="C263">
        <v>604</v>
      </c>
    </row>
    <row r="264" spans="1:3" x14ac:dyDescent="0.3">
      <c r="A264">
        <v>13106</v>
      </c>
      <c r="B264" t="s">
        <v>1231</v>
      </c>
      <c r="C264">
        <v>605</v>
      </c>
    </row>
    <row r="265" spans="1:3" x14ac:dyDescent="0.3">
      <c r="A265">
        <v>13107</v>
      </c>
      <c r="B265" t="s">
        <v>1233</v>
      </c>
      <c r="C265">
        <v>606</v>
      </c>
    </row>
    <row r="266" spans="1:3" x14ac:dyDescent="0.3">
      <c r="A266">
        <v>13108</v>
      </c>
      <c r="B266" t="s">
        <v>575</v>
      </c>
      <c r="C266">
        <v>607</v>
      </c>
    </row>
    <row r="267" spans="1:3" x14ac:dyDescent="0.3">
      <c r="A267">
        <v>13109</v>
      </c>
      <c r="B267" t="s">
        <v>1236</v>
      </c>
      <c r="C267">
        <v>608</v>
      </c>
    </row>
    <row r="268" spans="1:3" x14ac:dyDescent="0.3">
      <c r="A268">
        <v>13110</v>
      </c>
      <c r="B268" t="s">
        <v>1238</v>
      </c>
      <c r="C268">
        <v>609</v>
      </c>
    </row>
    <row r="269" spans="1:3" x14ac:dyDescent="0.3">
      <c r="A269">
        <v>13111</v>
      </c>
      <c r="B269" t="s">
        <v>1240</v>
      </c>
      <c r="C269">
        <v>610</v>
      </c>
    </row>
    <row r="270" spans="1:3" x14ac:dyDescent="0.3">
      <c r="A270">
        <v>13112</v>
      </c>
      <c r="B270" t="s">
        <v>1242</v>
      </c>
      <c r="C270">
        <v>611</v>
      </c>
    </row>
    <row r="271" spans="1:3" x14ac:dyDescent="0.3">
      <c r="A271">
        <v>13113</v>
      </c>
      <c r="B271" t="s">
        <v>1244</v>
      </c>
      <c r="C271">
        <v>612</v>
      </c>
    </row>
    <row r="272" spans="1:3" x14ac:dyDescent="0.3">
      <c r="A272">
        <v>13114</v>
      </c>
      <c r="B272" t="s">
        <v>1246</v>
      </c>
      <c r="C272">
        <v>613</v>
      </c>
    </row>
    <row r="273" spans="1:3" x14ac:dyDescent="0.3">
      <c r="A273">
        <v>13115</v>
      </c>
      <c r="B273" t="s">
        <v>1248</v>
      </c>
      <c r="C273">
        <v>614</v>
      </c>
    </row>
    <row r="274" spans="1:3" x14ac:dyDescent="0.3">
      <c r="A274">
        <v>13116</v>
      </c>
      <c r="B274" t="s">
        <v>1250</v>
      </c>
      <c r="C274">
        <v>615</v>
      </c>
    </row>
    <row r="275" spans="1:3" x14ac:dyDescent="0.3">
      <c r="A275">
        <v>13117</v>
      </c>
      <c r="B275" t="s">
        <v>1252</v>
      </c>
      <c r="C275">
        <v>616</v>
      </c>
    </row>
    <row r="276" spans="1:3" x14ac:dyDescent="0.3">
      <c r="A276">
        <v>13118</v>
      </c>
      <c r="B276" t="s">
        <v>1254</v>
      </c>
      <c r="C276">
        <v>617</v>
      </c>
    </row>
    <row r="277" spans="1:3" x14ac:dyDescent="0.3">
      <c r="A277">
        <v>13119</v>
      </c>
      <c r="B277" t="s">
        <v>1256</v>
      </c>
      <c r="C277">
        <v>618</v>
      </c>
    </row>
    <row r="278" spans="1:3" x14ac:dyDescent="0.3">
      <c r="A278">
        <v>13120</v>
      </c>
      <c r="B278" t="s">
        <v>1258</v>
      </c>
      <c r="C278">
        <v>619</v>
      </c>
    </row>
    <row r="279" spans="1:3" x14ac:dyDescent="0.3">
      <c r="A279">
        <v>13121</v>
      </c>
      <c r="B279" t="s">
        <v>1260</v>
      </c>
      <c r="C279">
        <v>620</v>
      </c>
    </row>
    <row r="280" spans="1:3" x14ac:dyDescent="0.3">
      <c r="A280">
        <v>13122</v>
      </c>
      <c r="B280" t="s">
        <v>1262</v>
      </c>
      <c r="C280">
        <v>621</v>
      </c>
    </row>
    <row r="281" spans="1:3" x14ac:dyDescent="0.3">
      <c r="A281">
        <v>13123</v>
      </c>
      <c r="B281" t="s">
        <v>1264</v>
      </c>
      <c r="C281">
        <v>622</v>
      </c>
    </row>
    <row r="282" spans="1:3" x14ac:dyDescent="0.3">
      <c r="A282">
        <v>13124</v>
      </c>
      <c r="B282" t="s">
        <v>1266</v>
      </c>
      <c r="C282">
        <v>623</v>
      </c>
    </row>
    <row r="283" spans="1:3" x14ac:dyDescent="0.3">
      <c r="A283">
        <v>13125</v>
      </c>
      <c r="B283" t="s">
        <v>1268</v>
      </c>
      <c r="C283">
        <v>624</v>
      </c>
    </row>
    <row r="284" spans="1:3" x14ac:dyDescent="0.3">
      <c r="A284">
        <v>13126</v>
      </c>
      <c r="B284" t="s">
        <v>1270</v>
      </c>
      <c r="C284">
        <v>625</v>
      </c>
    </row>
    <row r="285" spans="1:3" x14ac:dyDescent="0.3">
      <c r="A285">
        <v>13127</v>
      </c>
      <c r="B285" t="s">
        <v>1272</v>
      </c>
      <c r="C285">
        <v>626</v>
      </c>
    </row>
    <row r="286" spans="1:3" x14ac:dyDescent="0.3">
      <c r="A286">
        <v>13128</v>
      </c>
      <c r="B286" t="s">
        <v>1274</v>
      </c>
      <c r="C286">
        <v>627</v>
      </c>
    </row>
    <row r="287" spans="1:3" x14ac:dyDescent="0.3">
      <c r="A287">
        <v>13129</v>
      </c>
      <c r="B287" t="s">
        <v>1276</v>
      </c>
      <c r="C287">
        <v>628</v>
      </c>
    </row>
    <row r="288" spans="1:3" x14ac:dyDescent="0.3">
      <c r="A288">
        <v>13130</v>
      </c>
      <c r="B288" t="s">
        <v>695</v>
      </c>
      <c r="C288">
        <v>629</v>
      </c>
    </row>
    <row r="289" spans="1:3" x14ac:dyDescent="0.3">
      <c r="A289">
        <v>13131</v>
      </c>
      <c r="B289" t="s">
        <v>1279</v>
      </c>
      <c r="C289">
        <v>630</v>
      </c>
    </row>
    <row r="290" spans="1:3" x14ac:dyDescent="0.3">
      <c r="A290">
        <v>13132</v>
      </c>
      <c r="B290" t="s">
        <v>1281</v>
      </c>
      <c r="C290">
        <v>631</v>
      </c>
    </row>
    <row r="291" spans="1:3" x14ac:dyDescent="0.3">
      <c r="A291">
        <v>13201</v>
      </c>
      <c r="B291" t="s">
        <v>1283</v>
      </c>
      <c r="C291">
        <v>632</v>
      </c>
    </row>
    <row r="292" spans="1:3" x14ac:dyDescent="0.3">
      <c r="A292">
        <v>13202</v>
      </c>
      <c r="B292" t="s">
        <v>1285</v>
      </c>
      <c r="C292">
        <v>633</v>
      </c>
    </row>
    <row r="293" spans="1:3" x14ac:dyDescent="0.3">
      <c r="A293">
        <v>13203</v>
      </c>
      <c r="B293" t="s">
        <v>1287</v>
      </c>
      <c r="C293">
        <v>634</v>
      </c>
    </row>
    <row r="294" spans="1:3" x14ac:dyDescent="0.3">
      <c r="A294">
        <v>13301</v>
      </c>
      <c r="B294" t="s">
        <v>1289</v>
      </c>
      <c r="C294">
        <v>635</v>
      </c>
    </row>
    <row r="295" spans="1:3" x14ac:dyDescent="0.3">
      <c r="A295">
        <v>13302</v>
      </c>
      <c r="B295" t="s">
        <v>1291</v>
      </c>
      <c r="C295">
        <v>636</v>
      </c>
    </row>
    <row r="296" spans="1:3" x14ac:dyDescent="0.3">
      <c r="A296">
        <v>13303</v>
      </c>
      <c r="B296" t="s">
        <v>1293</v>
      </c>
      <c r="C296">
        <v>637</v>
      </c>
    </row>
    <row r="297" spans="1:3" x14ac:dyDescent="0.3">
      <c r="A297">
        <v>13401</v>
      </c>
      <c r="B297" t="s">
        <v>1295</v>
      </c>
      <c r="C297">
        <v>638</v>
      </c>
    </row>
    <row r="298" spans="1:3" x14ac:dyDescent="0.3">
      <c r="A298">
        <v>13402</v>
      </c>
      <c r="B298" t="s">
        <v>1297</v>
      </c>
      <c r="C298">
        <v>639</v>
      </c>
    </row>
    <row r="299" spans="1:3" x14ac:dyDescent="0.3">
      <c r="A299">
        <v>13403</v>
      </c>
      <c r="B299" t="s">
        <v>1299</v>
      </c>
      <c r="C299">
        <v>640</v>
      </c>
    </row>
    <row r="300" spans="1:3" x14ac:dyDescent="0.3">
      <c r="A300">
        <v>13404</v>
      </c>
      <c r="B300" t="s">
        <v>1301</v>
      </c>
      <c r="C300">
        <v>641</v>
      </c>
    </row>
    <row r="301" spans="1:3" x14ac:dyDescent="0.3">
      <c r="A301">
        <v>13501</v>
      </c>
      <c r="B301" t="s">
        <v>1303</v>
      </c>
      <c r="C301">
        <v>642</v>
      </c>
    </row>
    <row r="302" spans="1:3" x14ac:dyDescent="0.3">
      <c r="A302">
        <v>13502</v>
      </c>
      <c r="B302" t="s">
        <v>1305</v>
      </c>
      <c r="C302">
        <v>643</v>
      </c>
    </row>
    <row r="303" spans="1:3" x14ac:dyDescent="0.3">
      <c r="A303">
        <v>13503</v>
      </c>
      <c r="B303" t="s">
        <v>1307</v>
      </c>
      <c r="C303">
        <v>644</v>
      </c>
    </row>
    <row r="304" spans="1:3" x14ac:dyDescent="0.3">
      <c r="A304">
        <v>13504</v>
      </c>
      <c r="B304" t="s">
        <v>1309</v>
      </c>
      <c r="C304">
        <v>645</v>
      </c>
    </row>
    <row r="305" spans="1:3" x14ac:dyDescent="0.3">
      <c r="A305">
        <v>13505</v>
      </c>
      <c r="B305" t="s">
        <v>1311</v>
      </c>
      <c r="C305">
        <v>646</v>
      </c>
    </row>
    <row r="306" spans="1:3" x14ac:dyDescent="0.3">
      <c r="A306">
        <v>13601</v>
      </c>
      <c r="B306" t="s">
        <v>1313</v>
      </c>
      <c r="C306">
        <v>647</v>
      </c>
    </row>
    <row r="307" spans="1:3" x14ac:dyDescent="0.3">
      <c r="A307">
        <v>13602</v>
      </c>
      <c r="B307" t="s">
        <v>1315</v>
      </c>
      <c r="C307">
        <v>648</v>
      </c>
    </row>
    <row r="308" spans="1:3" x14ac:dyDescent="0.3">
      <c r="A308">
        <v>13603</v>
      </c>
      <c r="B308" t="s">
        <v>1317</v>
      </c>
      <c r="C308">
        <v>649</v>
      </c>
    </row>
    <row r="309" spans="1:3" x14ac:dyDescent="0.3">
      <c r="A309">
        <v>13604</v>
      </c>
      <c r="B309" t="s">
        <v>1319</v>
      </c>
      <c r="C309">
        <v>650</v>
      </c>
    </row>
    <row r="310" spans="1:3" x14ac:dyDescent="0.3">
      <c r="A310">
        <v>13605</v>
      </c>
      <c r="B310" t="s">
        <v>1321</v>
      </c>
      <c r="C310">
        <v>651</v>
      </c>
    </row>
    <row r="311" spans="1:3" x14ac:dyDescent="0.3">
      <c r="A311">
        <v>14101</v>
      </c>
      <c r="B311" t="s">
        <v>1323</v>
      </c>
      <c r="C311">
        <v>652</v>
      </c>
    </row>
    <row r="312" spans="1:3" x14ac:dyDescent="0.3">
      <c r="A312">
        <v>14102</v>
      </c>
      <c r="B312" t="s">
        <v>1325</v>
      </c>
      <c r="C312">
        <v>653</v>
      </c>
    </row>
    <row r="313" spans="1:3" x14ac:dyDescent="0.3">
      <c r="A313">
        <v>14103</v>
      </c>
      <c r="B313" t="s">
        <v>1327</v>
      </c>
      <c r="C313">
        <v>654</v>
      </c>
    </row>
    <row r="314" spans="1:3" x14ac:dyDescent="0.3">
      <c r="A314">
        <v>14104</v>
      </c>
      <c r="B314" t="s">
        <v>530</v>
      </c>
      <c r="C314">
        <v>655</v>
      </c>
    </row>
    <row r="315" spans="1:3" x14ac:dyDescent="0.3">
      <c r="A315">
        <v>14105</v>
      </c>
      <c r="B315" t="s">
        <v>1330</v>
      </c>
      <c r="C315">
        <v>656</v>
      </c>
    </row>
    <row r="316" spans="1:3" x14ac:dyDescent="0.3">
      <c r="A316">
        <v>14106</v>
      </c>
      <c r="B316" t="s">
        <v>1332</v>
      </c>
      <c r="C316">
        <v>657</v>
      </c>
    </row>
    <row r="317" spans="1:3" x14ac:dyDescent="0.3">
      <c r="A317">
        <v>14107</v>
      </c>
      <c r="B317" t="s">
        <v>1334</v>
      </c>
      <c r="C317">
        <v>658</v>
      </c>
    </row>
    <row r="318" spans="1:3" x14ac:dyDescent="0.3">
      <c r="A318">
        <v>14108</v>
      </c>
      <c r="B318" t="s">
        <v>1336</v>
      </c>
      <c r="C318">
        <v>659</v>
      </c>
    </row>
    <row r="319" spans="1:3" x14ac:dyDescent="0.3">
      <c r="A319">
        <v>14201</v>
      </c>
      <c r="B319" t="s">
        <v>691</v>
      </c>
      <c r="C319">
        <v>660</v>
      </c>
    </row>
    <row r="320" spans="1:3" x14ac:dyDescent="0.3">
      <c r="A320">
        <v>14202</v>
      </c>
      <c r="B320" t="s">
        <v>1339</v>
      </c>
      <c r="C320">
        <v>661</v>
      </c>
    </row>
    <row r="321" spans="1:3" x14ac:dyDescent="0.3">
      <c r="A321">
        <v>14203</v>
      </c>
      <c r="B321" t="s">
        <v>1341</v>
      </c>
      <c r="C321">
        <v>662</v>
      </c>
    </row>
    <row r="322" spans="1:3" x14ac:dyDescent="0.3">
      <c r="A322">
        <v>14204</v>
      </c>
      <c r="B322" t="s">
        <v>1343</v>
      </c>
      <c r="C322">
        <v>663</v>
      </c>
    </row>
    <row r="323" spans="1:3" x14ac:dyDescent="0.3">
      <c r="A323">
        <v>15101</v>
      </c>
      <c r="B323" t="s">
        <v>1345</v>
      </c>
      <c r="C323">
        <v>664</v>
      </c>
    </row>
    <row r="324" spans="1:3" x14ac:dyDescent="0.3">
      <c r="A324">
        <v>15102</v>
      </c>
      <c r="B324" t="s">
        <v>1347</v>
      </c>
      <c r="C324">
        <v>665</v>
      </c>
    </row>
    <row r="325" spans="1:3" x14ac:dyDescent="0.3">
      <c r="A325">
        <v>15201</v>
      </c>
      <c r="B325" t="s">
        <v>1349</v>
      </c>
      <c r="C325">
        <v>666</v>
      </c>
    </row>
    <row r="326" spans="1:3" x14ac:dyDescent="0.3">
      <c r="A326">
        <v>15202</v>
      </c>
      <c r="B326" t="s">
        <v>1351</v>
      </c>
      <c r="C326">
        <v>667</v>
      </c>
    </row>
    <row r="327" spans="1:3" x14ac:dyDescent="0.3">
      <c r="A327">
        <v>16101</v>
      </c>
      <c r="B327" t="s">
        <v>1353</v>
      </c>
      <c r="C327">
        <v>668</v>
      </c>
    </row>
    <row r="328" spans="1:3" x14ac:dyDescent="0.3">
      <c r="A328">
        <v>16102</v>
      </c>
      <c r="B328" t="s">
        <v>1355</v>
      </c>
      <c r="C328">
        <v>669</v>
      </c>
    </row>
    <row r="329" spans="1:3" x14ac:dyDescent="0.3">
      <c r="A329">
        <v>16103</v>
      </c>
      <c r="B329" t="s">
        <v>1357</v>
      </c>
      <c r="C329">
        <v>670</v>
      </c>
    </row>
    <row r="330" spans="1:3" x14ac:dyDescent="0.3">
      <c r="A330">
        <v>16104</v>
      </c>
      <c r="B330" t="s">
        <v>1359</v>
      </c>
      <c r="C330">
        <v>671</v>
      </c>
    </row>
    <row r="331" spans="1:3" x14ac:dyDescent="0.3">
      <c r="A331">
        <v>16105</v>
      </c>
      <c r="B331" t="s">
        <v>1361</v>
      </c>
      <c r="C331">
        <v>672</v>
      </c>
    </row>
    <row r="332" spans="1:3" x14ac:dyDescent="0.3">
      <c r="A332">
        <v>16106</v>
      </c>
      <c r="B332" t="s">
        <v>1363</v>
      </c>
      <c r="C332">
        <v>673</v>
      </c>
    </row>
    <row r="333" spans="1:3" x14ac:dyDescent="0.3">
      <c r="A333">
        <v>16107</v>
      </c>
      <c r="B333" t="s">
        <v>1365</v>
      </c>
      <c r="C333">
        <v>674</v>
      </c>
    </row>
    <row r="334" spans="1:3" x14ac:dyDescent="0.3">
      <c r="A334">
        <v>16108</v>
      </c>
      <c r="B334" t="s">
        <v>1367</v>
      </c>
      <c r="C334">
        <v>675</v>
      </c>
    </row>
    <row r="335" spans="1:3" x14ac:dyDescent="0.3">
      <c r="A335">
        <v>16109</v>
      </c>
      <c r="B335" t="s">
        <v>1369</v>
      </c>
      <c r="C335">
        <v>676</v>
      </c>
    </row>
    <row r="336" spans="1:3" x14ac:dyDescent="0.3">
      <c r="A336">
        <v>16201</v>
      </c>
      <c r="B336" t="s">
        <v>1371</v>
      </c>
      <c r="C336">
        <v>677</v>
      </c>
    </row>
    <row r="337" spans="1:3" x14ac:dyDescent="0.3">
      <c r="A337">
        <v>16202</v>
      </c>
      <c r="B337" t="s">
        <v>1373</v>
      </c>
      <c r="C337">
        <v>678</v>
      </c>
    </row>
    <row r="338" spans="1:3" x14ac:dyDescent="0.3">
      <c r="A338">
        <v>16203</v>
      </c>
      <c r="B338" t="s">
        <v>1375</v>
      </c>
      <c r="C338">
        <v>679</v>
      </c>
    </row>
    <row r="339" spans="1:3" x14ac:dyDescent="0.3">
      <c r="A339">
        <v>16204</v>
      </c>
      <c r="B339" t="s">
        <v>1377</v>
      </c>
      <c r="C339">
        <v>680</v>
      </c>
    </row>
    <row r="340" spans="1:3" x14ac:dyDescent="0.3">
      <c r="A340">
        <v>16205</v>
      </c>
      <c r="B340" t="s">
        <v>1379</v>
      </c>
      <c r="C340">
        <v>681</v>
      </c>
    </row>
    <row r="341" spans="1:3" x14ac:dyDescent="0.3">
      <c r="A341">
        <v>16206</v>
      </c>
      <c r="B341" t="s">
        <v>1381</v>
      </c>
      <c r="C341">
        <v>682</v>
      </c>
    </row>
    <row r="342" spans="1:3" x14ac:dyDescent="0.3">
      <c r="A342">
        <v>16207</v>
      </c>
      <c r="B342" t="s">
        <v>1383</v>
      </c>
      <c r="C342">
        <v>683</v>
      </c>
    </row>
    <row r="343" spans="1:3" x14ac:dyDescent="0.3">
      <c r="A343">
        <v>16301</v>
      </c>
      <c r="B343" t="s">
        <v>1385</v>
      </c>
      <c r="C343">
        <v>684</v>
      </c>
    </row>
    <row r="344" spans="1:3" x14ac:dyDescent="0.3">
      <c r="A344">
        <v>16302</v>
      </c>
      <c r="B344" t="s">
        <v>1387</v>
      </c>
      <c r="C344">
        <v>685</v>
      </c>
    </row>
    <row r="345" spans="1:3" x14ac:dyDescent="0.3">
      <c r="A345">
        <v>16303</v>
      </c>
      <c r="B345" t="s">
        <v>1389</v>
      </c>
      <c r="C345">
        <v>686</v>
      </c>
    </row>
    <row r="346" spans="1:3" x14ac:dyDescent="0.3">
      <c r="A346">
        <v>16304</v>
      </c>
      <c r="B346" t="s">
        <v>1391</v>
      </c>
      <c r="C346">
        <v>687</v>
      </c>
    </row>
    <row r="347" spans="1:3" x14ac:dyDescent="0.3">
      <c r="A347">
        <v>16305</v>
      </c>
      <c r="B347" t="s">
        <v>1393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A6F7C-95C7-426B-93F4-0F0B741757CB}">
  <sheetPr>
    <tabColor rgb="FF0070C0"/>
  </sheetPr>
  <dimension ref="A3:B85"/>
  <sheetViews>
    <sheetView workbookViewId="0">
      <selection activeCell="C78" sqref="C78"/>
    </sheetView>
  </sheetViews>
  <sheetFormatPr baseColWidth="10" defaultRowHeight="14.4" x14ac:dyDescent="0.3"/>
  <cols>
    <col min="1" max="1" width="13.6640625" bestFit="1" customWidth="1"/>
    <col min="2" max="2" width="35.6640625" bestFit="1" customWidth="1"/>
    <col min="3" max="4" width="48.44140625" bestFit="1" customWidth="1"/>
  </cols>
  <sheetData>
    <row r="3" spans="1:2" x14ac:dyDescent="0.3">
      <c r="A3" s="4" t="s">
        <v>10551</v>
      </c>
      <c r="B3" s="4" t="s">
        <v>10552</v>
      </c>
    </row>
    <row r="4" spans="1:2" x14ac:dyDescent="0.3">
      <c r="A4" s="3">
        <v>1</v>
      </c>
      <c r="B4" t="s">
        <v>14074</v>
      </c>
    </row>
    <row r="5" spans="1:2" x14ac:dyDescent="0.3">
      <c r="A5" s="3">
        <v>2</v>
      </c>
      <c r="B5" t="s">
        <v>14077</v>
      </c>
    </row>
    <row r="6" spans="1:2" x14ac:dyDescent="0.3">
      <c r="A6" s="3">
        <v>3</v>
      </c>
      <c r="B6" t="s">
        <v>14078</v>
      </c>
    </row>
    <row r="7" spans="1:2" x14ac:dyDescent="0.3">
      <c r="A7" s="3">
        <v>4</v>
      </c>
      <c r="B7" t="s">
        <v>14079</v>
      </c>
    </row>
    <row r="8" spans="1:2" x14ac:dyDescent="0.3">
      <c r="A8" s="3">
        <v>5</v>
      </c>
      <c r="B8" t="s">
        <v>14080</v>
      </c>
    </row>
    <row r="9" spans="1:2" x14ac:dyDescent="0.3">
      <c r="A9" s="3">
        <v>6</v>
      </c>
      <c r="B9" t="s">
        <v>14081</v>
      </c>
    </row>
    <row r="10" spans="1:2" x14ac:dyDescent="0.3">
      <c r="A10" s="3">
        <v>7</v>
      </c>
      <c r="B10" t="s">
        <v>14082</v>
      </c>
    </row>
    <row r="11" spans="1:2" x14ac:dyDescent="0.3">
      <c r="A11" s="3">
        <v>8</v>
      </c>
      <c r="B11" t="s">
        <v>14083</v>
      </c>
    </row>
    <row r="12" spans="1:2" x14ac:dyDescent="0.3">
      <c r="A12" s="3">
        <v>9</v>
      </c>
      <c r="B12" t="s">
        <v>14084</v>
      </c>
    </row>
    <row r="13" spans="1:2" x14ac:dyDescent="0.3">
      <c r="A13" s="3">
        <v>10</v>
      </c>
      <c r="B13" t="s">
        <v>14085</v>
      </c>
    </row>
    <row r="14" spans="1:2" x14ac:dyDescent="0.3">
      <c r="A14" s="3">
        <v>11</v>
      </c>
      <c r="B14" t="s">
        <v>14086</v>
      </c>
    </row>
    <row r="15" spans="1:2" x14ac:dyDescent="0.3">
      <c r="A15" s="3">
        <v>12</v>
      </c>
      <c r="B15" t="s">
        <v>14087</v>
      </c>
    </row>
    <row r="16" spans="1:2" x14ac:dyDescent="0.3">
      <c r="A16" s="3">
        <v>13</v>
      </c>
      <c r="B16" t="s">
        <v>14088</v>
      </c>
    </row>
    <row r="17" spans="1:2" x14ac:dyDescent="0.3">
      <c r="A17" s="3">
        <v>14</v>
      </c>
      <c r="B17" t="s">
        <v>14089</v>
      </c>
    </row>
    <row r="18" spans="1:2" x14ac:dyDescent="0.3">
      <c r="A18" s="3">
        <v>15</v>
      </c>
      <c r="B18" t="s">
        <v>14090</v>
      </c>
    </row>
    <row r="19" spans="1:2" x14ac:dyDescent="0.3">
      <c r="A19" s="3">
        <v>16</v>
      </c>
      <c r="B19" t="s">
        <v>14091</v>
      </c>
    </row>
    <row r="20" spans="1:2" x14ac:dyDescent="0.3">
      <c r="A20" s="3">
        <v>17</v>
      </c>
      <c r="B20" t="s">
        <v>14092</v>
      </c>
    </row>
    <row r="21" spans="1:2" x14ac:dyDescent="0.3">
      <c r="A21" s="3">
        <v>18</v>
      </c>
      <c r="B21" t="s">
        <v>14093</v>
      </c>
    </row>
    <row r="22" spans="1:2" x14ac:dyDescent="0.3">
      <c r="A22" s="3">
        <v>19</v>
      </c>
      <c r="B22" t="s">
        <v>14094</v>
      </c>
    </row>
    <row r="23" spans="1:2" x14ac:dyDescent="0.3">
      <c r="A23" s="3">
        <v>20</v>
      </c>
      <c r="B23" t="s">
        <v>14095</v>
      </c>
    </row>
    <row r="24" spans="1:2" x14ac:dyDescent="0.3">
      <c r="A24" s="3">
        <v>21</v>
      </c>
      <c r="B24" t="s">
        <v>14096</v>
      </c>
    </row>
    <row r="25" spans="1:2" x14ac:dyDescent="0.3">
      <c r="A25" s="3">
        <v>22</v>
      </c>
      <c r="B25" t="s">
        <v>14097</v>
      </c>
    </row>
    <row r="26" spans="1:2" x14ac:dyDescent="0.3">
      <c r="A26" s="3">
        <v>23</v>
      </c>
      <c r="B26" t="s">
        <v>14098</v>
      </c>
    </row>
    <row r="27" spans="1:2" x14ac:dyDescent="0.3">
      <c r="A27" s="3">
        <v>24</v>
      </c>
      <c r="B27" t="s">
        <v>14099</v>
      </c>
    </row>
    <row r="28" spans="1:2" x14ac:dyDescent="0.3">
      <c r="A28" s="3">
        <v>25</v>
      </c>
      <c r="B28" t="s">
        <v>14100</v>
      </c>
    </row>
    <row r="29" spans="1:2" x14ac:dyDescent="0.3">
      <c r="A29" s="3">
        <v>26</v>
      </c>
      <c r="B29" t="s">
        <v>14101</v>
      </c>
    </row>
    <row r="30" spans="1:2" x14ac:dyDescent="0.3">
      <c r="A30" s="3">
        <v>27</v>
      </c>
      <c r="B30" t="s">
        <v>14102</v>
      </c>
    </row>
    <row r="31" spans="1:2" x14ac:dyDescent="0.3">
      <c r="A31" s="3">
        <v>28</v>
      </c>
      <c r="B31" t="s">
        <v>14103</v>
      </c>
    </row>
    <row r="32" spans="1:2" x14ac:dyDescent="0.3">
      <c r="A32" s="3">
        <v>29</v>
      </c>
      <c r="B32" t="s">
        <v>14104</v>
      </c>
    </row>
    <row r="33" spans="1:2" x14ac:dyDescent="0.3">
      <c r="A33" s="3">
        <v>30</v>
      </c>
      <c r="B33" t="s">
        <v>14105</v>
      </c>
    </row>
    <row r="34" spans="1:2" x14ac:dyDescent="0.3">
      <c r="A34" s="3">
        <v>31</v>
      </c>
      <c r="B34" t="s">
        <v>14106</v>
      </c>
    </row>
    <row r="35" spans="1:2" x14ac:dyDescent="0.3">
      <c r="A35" s="3">
        <v>32</v>
      </c>
      <c r="B35" t="s">
        <v>14107</v>
      </c>
    </row>
    <row r="36" spans="1:2" x14ac:dyDescent="0.3">
      <c r="A36" s="3">
        <v>33</v>
      </c>
      <c r="B36" t="s">
        <v>14108</v>
      </c>
    </row>
    <row r="37" spans="1:2" x14ac:dyDescent="0.3">
      <c r="A37" s="3">
        <v>34</v>
      </c>
      <c r="B37" t="s">
        <v>14109</v>
      </c>
    </row>
    <row r="38" spans="1:2" x14ac:dyDescent="0.3">
      <c r="A38" s="3">
        <v>35</v>
      </c>
      <c r="B38" t="s">
        <v>14110</v>
      </c>
    </row>
    <row r="39" spans="1:2" x14ac:dyDescent="0.3">
      <c r="A39" s="3">
        <v>36</v>
      </c>
      <c r="B39" t="s">
        <v>14111</v>
      </c>
    </row>
    <row r="40" spans="1:2" x14ac:dyDescent="0.3">
      <c r="A40" s="3">
        <v>37</v>
      </c>
      <c r="B40" t="s">
        <v>14112</v>
      </c>
    </row>
    <row r="41" spans="1:2" x14ac:dyDescent="0.3">
      <c r="A41" s="3">
        <v>38</v>
      </c>
      <c r="B41" t="s">
        <v>14113</v>
      </c>
    </row>
    <row r="42" spans="1:2" x14ac:dyDescent="0.3">
      <c r="A42" s="3">
        <v>39</v>
      </c>
      <c r="B42" t="s">
        <v>14114</v>
      </c>
    </row>
    <row r="43" spans="1:2" x14ac:dyDescent="0.3">
      <c r="A43" s="3">
        <v>40</v>
      </c>
      <c r="B43" t="s">
        <v>14115</v>
      </c>
    </row>
    <row r="44" spans="1:2" x14ac:dyDescent="0.3">
      <c r="A44" s="3">
        <v>41</v>
      </c>
      <c r="B44" t="s">
        <v>14116</v>
      </c>
    </row>
    <row r="45" spans="1:2" x14ac:dyDescent="0.3">
      <c r="A45" s="3">
        <v>42</v>
      </c>
      <c r="B45" t="s">
        <v>14117</v>
      </c>
    </row>
    <row r="46" spans="1:2" x14ac:dyDescent="0.3">
      <c r="A46" s="3">
        <v>43</v>
      </c>
      <c r="B46" t="s">
        <v>14118</v>
      </c>
    </row>
    <row r="47" spans="1:2" x14ac:dyDescent="0.3">
      <c r="A47" s="3">
        <v>44</v>
      </c>
      <c r="B47" t="s">
        <v>14119</v>
      </c>
    </row>
    <row r="48" spans="1:2" x14ac:dyDescent="0.3">
      <c r="A48" s="3">
        <v>45</v>
      </c>
      <c r="B48" t="s">
        <v>14120</v>
      </c>
    </row>
    <row r="49" spans="1:2" x14ac:dyDescent="0.3">
      <c r="A49" s="3">
        <v>46</v>
      </c>
      <c r="B49" t="s">
        <v>14121</v>
      </c>
    </row>
    <row r="50" spans="1:2" x14ac:dyDescent="0.3">
      <c r="A50" s="3">
        <v>47</v>
      </c>
      <c r="B50" t="s">
        <v>14122</v>
      </c>
    </row>
    <row r="51" spans="1:2" x14ac:dyDescent="0.3">
      <c r="A51" s="3">
        <v>48</v>
      </c>
      <c r="B51" t="s">
        <v>14123</v>
      </c>
    </row>
    <row r="52" spans="1:2" x14ac:dyDescent="0.3">
      <c r="A52" s="3">
        <v>49</v>
      </c>
      <c r="B52" t="s">
        <v>14124</v>
      </c>
    </row>
    <row r="53" spans="1:2" x14ac:dyDescent="0.3">
      <c r="A53" s="3">
        <v>50</v>
      </c>
      <c r="B53" t="s">
        <v>14125</v>
      </c>
    </row>
    <row r="54" spans="1:2" x14ac:dyDescent="0.3">
      <c r="A54" s="3">
        <v>51</v>
      </c>
      <c r="B54" t="s">
        <v>14126</v>
      </c>
    </row>
    <row r="55" spans="1:2" x14ac:dyDescent="0.3">
      <c r="A55" s="3">
        <v>52</v>
      </c>
      <c r="B55" t="s">
        <v>14127</v>
      </c>
    </row>
    <row r="56" spans="1:2" x14ac:dyDescent="0.3">
      <c r="A56" s="3">
        <v>53</v>
      </c>
      <c r="B56" t="s">
        <v>14128</v>
      </c>
    </row>
    <row r="57" spans="1:2" x14ac:dyDescent="0.3">
      <c r="A57" s="3">
        <v>54</v>
      </c>
      <c r="B57" t="s">
        <v>14129</v>
      </c>
    </row>
    <row r="58" spans="1:2" x14ac:dyDescent="0.3">
      <c r="A58" s="3">
        <v>55</v>
      </c>
      <c r="B58" t="s">
        <v>14130</v>
      </c>
    </row>
    <row r="59" spans="1:2" x14ac:dyDescent="0.3">
      <c r="A59" s="3">
        <v>56</v>
      </c>
      <c r="B59" t="s">
        <v>14131</v>
      </c>
    </row>
    <row r="60" spans="1:2" x14ac:dyDescent="0.3">
      <c r="A60" s="3">
        <v>57</v>
      </c>
      <c r="B60" t="s">
        <v>14132</v>
      </c>
    </row>
    <row r="61" spans="1:2" x14ac:dyDescent="0.3">
      <c r="A61" s="3">
        <v>58</v>
      </c>
      <c r="B61" t="s">
        <v>14133</v>
      </c>
    </row>
    <row r="62" spans="1:2" x14ac:dyDescent="0.3">
      <c r="A62" s="3">
        <v>59</v>
      </c>
      <c r="B62" t="s">
        <v>14134</v>
      </c>
    </row>
    <row r="63" spans="1:2" x14ac:dyDescent="0.3">
      <c r="A63" s="3">
        <v>60</v>
      </c>
      <c r="B63" t="s">
        <v>14135</v>
      </c>
    </row>
    <row r="64" spans="1:2" x14ac:dyDescent="0.3">
      <c r="A64" s="3">
        <v>61</v>
      </c>
      <c r="B64" t="s">
        <v>14136</v>
      </c>
    </row>
    <row r="65" spans="1:2" x14ac:dyDescent="0.3">
      <c r="A65" s="3">
        <v>62</v>
      </c>
      <c r="B65" t="s">
        <v>14137</v>
      </c>
    </row>
    <row r="66" spans="1:2" x14ac:dyDescent="0.3">
      <c r="A66" s="3">
        <v>63</v>
      </c>
      <c r="B66" t="s">
        <v>14138</v>
      </c>
    </row>
    <row r="67" spans="1:2" x14ac:dyDescent="0.3">
      <c r="A67" s="3">
        <v>64</v>
      </c>
      <c r="B67" t="s">
        <v>14139</v>
      </c>
    </row>
    <row r="68" spans="1:2" x14ac:dyDescent="0.3">
      <c r="A68" s="3">
        <v>65</v>
      </c>
      <c r="B68" t="s">
        <v>14140</v>
      </c>
    </row>
    <row r="69" spans="1:2" x14ac:dyDescent="0.3">
      <c r="A69" s="3">
        <v>66</v>
      </c>
      <c r="B69" t="s">
        <v>14141</v>
      </c>
    </row>
    <row r="70" spans="1:2" x14ac:dyDescent="0.3">
      <c r="A70" s="3">
        <v>67</v>
      </c>
      <c r="B70" t="s">
        <v>14142</v>
      </c>
    </row>
    <row r="71" spans="1:2" x14ac:dyDescent="0.3">
      <c r="A71" s="3">
        <v>68</v>
      </c>
      <c r="B71" t="s">
        <v>14143</v>
      </c>
    </row>
    <row r="72" spans="1:2" x14ac:dyDescent="0.3">
      <c r="A72" s="3">
        <v>69</v>
      </c>
      <c r="B72" t="s">
        <v>14144</v>
      </c>
    </row>
    <row r="73" spans="1:2" x14ac:dyDescent="0.3">
      <c r="A73" s="3">
        <v>70</v>
      </c>
      <c r="B73" t="s">
        <v>14145</v>
      </c>
    </row>
    <row r="74" spans="1:2" x14ac:dyDescent="0.3">
      <c r="A74" s="3">
        <v>71</v>
      </c>
      <c r="B74" t="s">
        <v>14146</v>
      </c>
    </row>
    <row r="75" spans="1:2" x14ac:dyDescent="0.3">
      <c r="A75" s="3">
        <v>72</v>
      </c>
      <c r="B75" t="s">
        <v>14147</v>
      </c>
    </row>
    <row r="76" spans="1:2" x14ac:dyDescent="0.3">
      <c r="A76" s="3">
        <v>73</v>
      </c>
      <c r="B76" t="s">
        <v>14148</v>
      </c>
    </row>
    <row r="77" spans="1:2" x14ac:dyDescent="0.3">
      <c r="A77" s="3">
        <v>74</v>
      </c>
      <c r="B77" t="s">
        <v>14149</v>
      </c>
    </row>
    <row r="78" spans="1:2" x14ac:dyDescent="0.3">
      <c r="A78" s="3">
        <v>75</v>
      </c>
      <c r="B78" t="s">
        <v>14150</v>
      </c>
    </row>
    <row r="79" spans="1:2" x14ac:dyDescent="0.3">
      <c r="A79" s="3">
        <v>76</v>
      </c>
      <c r="B79" t="s">
        <v>14151</v>
      </c>
    </row>
    <row r="80" spans="1:2" x14ac:dyDescent="0.3">
      <c r="A80" s="3">
        <v>77</v>
      </c>
      <c r="B80" t="s">
        <v>14152</v>
      </c>
    </row>
    <row r="81" spans="1:2" x14ac:dyDescent="0.3">
      <c r="A81" s="3">
        <v>78</v>
      </c>
      <c r="B81" t="s">
        <v>14153</v>
      </c>
    </row>
    <row r="82" spans="1:2" x14ac:dyDescent="0.3">
      <c r="A82" s="3">
        <v>79</v>
      </c>
      <c r="B82" t="s">
        <v>14154</v>
      </c>
    </row>
    <row r="83" spans="1:2" x14ac:dyDescent="0.3">
      <c r="A83" s="3">
        <v>80</v>
      </c>
      <c r="B83" t="s">
        <v>14155</v>
      </c>
    </row>
    <row r="84" spans="1:2" x14ac:dyDescent="0.3">
      <c r="A84" s="3">
        <v>81</v>
      </c>
      <c r="B84" t="s">
        <v>14156</v>
      </c>
    </row>
    <row r="85" spans="1:2" x14ac:dyDescent="0.3">
      <c r="A85" s="3">
        <v>82</v>
      </c>
      <c r="B85" t="s">
        <v>14157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CP1179"/>
  <sheetViews>
    <sheetView tabSelected="1" workbookViewId="0">
      <selection activeCell="E4" sqref="E4"/>
    </sheetView>
  </sheetViews>
  <sheetFormatPr baseColWidth="10" defaultRowHeight="14.4" x14ac:dyDescent="0.3"/>
  <cols>
    <col min="1" max="1" width="10.109375" bestFit="1" customWidth="1"/>
    <col min="2" max="2" width="26.109375" bestFit="1" customWidth="1"/>
    <col min="3" max="3" width="11.44140625" bestFit="1" customWidth="1"/>
    <col min="4" max="4" width="11" bestFit="1" customWidth="1"/>
    <col min="5" max="5" width="19.109375" bestFit="1" customWidth="1"/>
    <col min="6" max="6" width="32.88671875" customWidth="1"/>
    <col min="7" max="7" width="11.44140625" bestFit="1" customWidth="1"/>
    <col min="8" max="8" width="11" bestFit="1" customWidth="1"/>
    <col min="9" max="9" width="14.109375" bestFit="1" customWidth="1"/>
    <col min="10" max="11" width="9.21875" bestFit="1" customWidth="1"/>
    <col min="12" max="24" width="16.109375" bestFit="1" customWidth="1"/>
    <col min="25" max="37" width="16.5546875" bestFit="1" customWidth="1"/>
    <col min="38" max="50" width="16.109375" bestFit="1" customWidth="1"/>
    <col min="51" max="63" width="16.21875" bestFit="1" customWidth="1"/>
  </cols>
  <sheetData>
    <row r="1" spans="1:94" x14ac:dyDescent="0.3">
      <c r="A1" s="3" t="s">
        <v>7572</v>
      </c>
      <c r="B1" t="s">
        <v>516</v>
      </c>
      <c r="C1" s="3" t="s">
        <v>14072</v>
      </c>
      <c r="D1" t="s">
        <v>14073</v>
      </c>
      <c r="E1" s="3" t="s">
        <v>6342</v>
      </c>
      <c r="F1" t="s">
        <v>6345</v>
      </c>
      <c r="G1" s="3" t="s">
        <v>10551</v>
      </c>
      <c r="H1" t="s">
        <v>10552</v>
      </c>
      <c r="I1" s="3" t="s">
        <v>10553</v>
      </c>
      <c r="J1" t="s">
        <v>10529</v>
      </c>
      <c r="K1" s="3">
        <v>41365</v>
      </c>
      <c r="L1" s="91">
        <v>41487</v>
      </c>
      <c r="M1" s="3">
        <v>41609</v>
      </c>
      <c r="N1" s="91">
        <v>41275</v>
      </c>
      <c r="O1" s="3">
        <v>41306</v>
      </c>
      <c r="P1" s="91">
        <v>41456</v>
      </c>
      <c r="Q1" s="3">
        <v>41426</v>
      </c>
      <c r="R1" s="91">
        <v>41334</v>
      </c>
      <c r="S1" s="27">
        <v>41395</v>
      </c>
      <c r="T1" s="3">
        <v>41579</v>
      </c>
      <c r="U1" s="91">
        <v>41548</v>
      </c>
      <c r="V1" s="91">
        <v>41518</v>
      </c>
      <c r="W1" s="91">
        <v>41730</v>
      </c>
      <c r="X1" s="91">
        <v>41852</v>
      </c>
      <c r="Y1" s="91">
        <v>41974</v>
      </c>
      <c r="Z1" s="91">
        <v>41640</v>
      </c>
      <c r="AA1" s="91">
        <v>41671</v>
      </c>
      <c r="AB1" s="91">
        <v>41821</v>
      </c>
      <c r="AC1" s="91">
        <v>41791</v>
      </c>
      <c r="AD1" s="91">
        <v>41699</v>
      </c>
      <c r="AE1" s="91">
        <v>41760</v>
      </c>
      <c r="AF1" s="91">
        <v>41944</v>
      </c>
      <c r="AG1" s="91">
        <v>41913</v>
      </c>
      <c r="AH1" s="91">
        <v>41883</v>
      </c>
      <c r="AI1" s="91">
        <v>42095</v>
      </c>
      <c r="AJ1" s="91">
        <v>42217</v>
      </c>
      <c r="AK1" s="91">
        <v>42339</v>
      </c>
      <c r="AL1" s="91">
        <v>42005</v>
      </c>
      <c r="AM1" s="91">
        <v>42036</v>
      </c>
      <c r="AN1" s="91">
        <v>42186</v>
      </c>
      <c r="AO1" s="91">
        <v>42156</v>
      </c>
      <c r="AP1" s="91">
        <v>42064</v>
      </c>
      <c r="AQ1" s="91">
        <v>42125</v>
      </c>
      <c r="AR1" s="91">
        <v>42309</v>
      </c>
      <c r="AS1" s="91">
        <v>42278</v>
      </c>
      <c r="AT1" s="91">
        <v>42248</v>
      </c>
      <c r="AU1" s="91">
        <v>42461</v>
      </c>
      <c r="AV1" s="91">
        <v>42583</v>
      </c>
      <c r="AW1" s="91">
        <v>42705</v>
      </c>
      <c r="AX1" s="91">
        <v>42370</v>
      </c>
      <c r="AY1" s="91">
        <v>42401</v>
      </c>
      <c r="AZ1" s="91">
        <v>42552</v>
      </c>
      <c r="BA1" s="91">
        <v>42522</v>
      </c>
      <c r="BB1" s="91">
        <v>42430</v>
      </c>
      <c r="BC1" s="91">
        <v>42491</v>
      </c>
      <c r="BD1" s="91">
        <v>42675</v>
      </c>
      <c r="BE1" s="91">
        <v>42644</v>
      </c>
      <c r="BF1" s="91">
        <v>42614</v>
      </c>
      <c r="BG1" s="91">
        <v>42826</v>
      </c>
      <c r="BH1" s="91">
        <v>42948</v>
      </c>
      <c r="BI1" s="91">
        <v>43070</v>
      </c>
      <c r="BJ1" s="91">
        <v>42736</v>
      </c>
      <c r="BK1" s="91">
        <v>42767</v>
      </c>
      <c r="BL1" s="91">
        <v>42917</v>
      </c>
      <c r="BM1" s="91">
        <v>42887</v>
      </c>
      <c r="BN1" s="91">
        <v>42795</v>
      </c>
      <c r="BO1" s="91">
        <v>42856</v>
      </c>
      <c r="BP1" s="91">
        <v>43040</v>
      </c>
      <c r="BQ1" s="91">
        <v>43009</v>
      </c>
      <c r="BR1" s="91">
        <v>42979</v>
      </c>
      <c r="BS1" s="91">
        <v>43191</v>
      </c>
      <c r="BT1" s="91">
        <v>43313</v>
      </c>
      <c r="BU1" s="91">
        <v>43435</v>
      </c>
      <c r="BV1" s="91">
        <v>43101</v>
      </c>
      <c r="BW1" s="91">
        <v>43132</v>
      </c>
      <c r="BX1" s="91">
        <v>43282</v>
      </c>
      <c r="BY1" s="91">
        <v>43252</v>
      </c>
      <c r="BZ1" s="91">
        <v>43160</v>
      </c>
      <c r="CA1" s="91">
        <v>43221</v>
      </c>
      <c r="CB1" s="91">
        <v>43405</v>
      </c>
      <c r="CC1" s="91">
        <v>43374</v>
      </c>
      <c r="CD1" s="91">
        <v>43344</v>
      </c>
      <c r="CE1" s="91">
        <v>43556</v>
      </c>
      <c r="CF1" s="91">
        <v>43678</v>
      </c>
      <c r="CG1" s="91">
        <v>43800</v>
      </c>
      <c r="CH1" s="91">
        <v>43466</v>
      </c>
      <c r="CI1" s="91">
        <v>43497</v>
      </c>
      <c r="CJ1" s="91">
        <v>43647</v>
      </c>
      <c r="CK1" s="91">
        <v>43617</v>
      </c>
      <c r="CL1" s="91">
        <v>43525</v>
      </c>
      <c r="CM1" s="91">
        <v>43586</v>
      </c>
      <c r="CN1" s="91">
        <v>43770</v>
      </c>
      <c r="CO1" s="91">
        <v>43739</v>
      </c>
      <c r="CP1" s="91">
        <v>43709</v>
      </c>
    </row>
    <row r="2" spans="1:94" x14ac:dyDescent="0.3">
      <c r="A2" s="3">
        <v>1</v>
      </c>
      <c r="B2" s="1" t="s">
        <v>540</v>
      </c>
      <c r="C2" s="3">
        <v>270105001</v>
      </c>
      <c r="D2">
        <v>270105</v>
      </c>
      <c r="E2" s="3" t="s">
        <v>7310</v>
      </c>
      <c r="F2" t="s">
        <v>7311</v>
      </c>
      <c r="G2" s="3">
        <v>1</v>
      </c>
      <c r="H2" t="s">
        <v>10600</v>
      </c>
      <c r="I2" s="3" t="s">
        <v>7311</v>
      </c>
      <c r="J2">
        <v>7</v>
      </c>
      <c r="K2" s="3">
        <v>0</v>
      </c>
      <c r="L2">
        <v>0</v>
      </c>
      <c r="M2" s="3">
        <v>0</v>
      </c>
      <c r="N2">
        <v>0</v>
      </c>
      <c r="O2" s="3">
        <v>0</v>
      </c>
      <c r="P2">
        <v>0</v>
      </c>
      <c r="Q2" s="3">
        <v>0</v>
      </c>
      <c r="R2">
        <v>0</v>
      </c>
      <c r="S2" s="3">
        <v>0</v>
      </c>
      <c r="T2" s="3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</row>
    <row r="3" spans="1:94" x14ac:dyDescent="0.3">
      <c r="A3" s="3">
        <v>1</v>
      </c>
      <c r="B3" s="1" t="s">
        <v>540</v>
      </c>
      <c r="C3" s="3">
        <v>270105002</v>
      </c>
      <c r="D3">
        <v>270105</v>
      </c>
      <c r="E3" s="3" t="s">
        <v>7310</v>
      </c>
      <c r="F3" t="s">
        <v>7312</v>
      </c>
      <c r="G3" s="3">
        <v>1</v>
      </c>
      <c r="H3" t="s">
        <v>10600</v>
      </c>
      <c r="I3" s="3" t="s">
        <v>7312</v>
      </c>
      <c r="J3">
        <v>8</v>
      </c>
      <c r="K3" s="3">
        <v>0</v>
      </c>
      <c r="L3">
        <v>0</v>
      </c>
      <c r="M3" s="3">
        <v>0</v>
      </c>
      <c r="N3">
        <v>0</v>
      </c>
      <c r="O3" s="3">
        <v>0</v>
      </c>
      <c r="P3">
        <v>1</v>
      </c>
      <c r="Q3" s="3">
        <v>0</v>
      </c>
      <c r="R3">
        <v>0</v>
      </c>
      <c r="S3" s="3">
        <v>0</v>
      </c>
      <c r="T3" s="3">
        <v>1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</row>
    <row r="4" spans="1:94" x14ac:dyDescent="0.3">
      <c r="A4" s="3">
        <v>1</v>
      </c>
      <c r="B4" s="1" t="s">
        <v>540</v>
      </c>
      <c r="C4" s="3">
        <v>270105003</v>
      </c>
      <c r="D4">
        <v>270105</v>
      </c>
      <c r="E4" s="3" t="s">
        <v>7310</v>
      </c>
      <c r="F4" t="s">
        <v>7313</v>
      </c>
      <c r="G4" s="3">
        <v>1</v>
      </c>
      <c r="H4" t="s">
        <v>10600</v>
      </c>
      <c r="I4" s="3" t="s">
        <v>7313</v>
      </c>
      <c r="J4">
        <v>9</v>
      </c>
      <c r="K4" s="3">
        <v>0</v>
      </c>
      <c r="L4">
        <v>0</v>
      </c>
      <c r="M4" s="3">
        <v>1</v>
      </c>
      <c r="N4">
        <v>0</v>
      </c>
      <c r="O4" s="3">
        <v>0</v>
      </c>
      <c r="P4">
        <v>0</v>
      </c>
      <c r="Q4" s="3">
        <v>0</v>
      </c>
      <c r="R4">
        <v>0</v>
      </c>
      <c r="S4" s="3">
        <v>0</v>
      </c>
      <c r="T4" s="3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</row>
    <row r="5" spans="1:94" x14ac:dyDescent="0.3">
      <c r="A5" s="3">
        <v>1</v>
      </c>
      <c r="B5" s="1" t="s">
        <v>540</v>
      </c>
      <c r="C5" s="3">
        <v>270102003</v>
      </c>
      <c r="D5">
        <v>270102</v>
      </c>
      <c r="E5" s="3" t="s">
        <v>14075</v>
      </c>
      <c r="F5" t="s">
        <v>7294</v>
      </c>
      <c r="G5" s="3">
        <v>1</v>
      </c>
      <c r="H5" t="s">
        <v>10600</v>
      </c>
      <c r="I5" s="3" t="s">
        <v>7294</v>
      </c>
      <c r="J5">
        <v>12</v>
      </c>
      <c r="K5" s="3">
        <v>0</v>
      </c>
      <c r="L5">
        <v>0</v>
      </c>
      <c r="M5" s="3">
        <v>0</v>
      </c>
      <c r="N5">
        <v>0</v>
      </c>
      <c r="O5" s="3">
        <v>0</v>
      </c>
      <c r="P5">
        <v>0</v>
      </c>
      <c r="Q5" s="3">
        <v>0</v>
      </c>
      <c r="R5">
        <v>0</v>
      </c>
      <c r="S5" s="3">
        <v>0</v>
      </c>
      <c r="T5" s="3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</row>
    <row r="6" spans="1:94" x14ac:dyDescent="0.3">
      <c r="A6" s="3">
        <v>1</v>
      </c>
      <c r="B6" s="1" t="s">
        <v>540</v>
      </c>
      <c r="C6" s="3">
        <v>270102004</v>
      </c>
      <c r="D6">
        <v>270102</v>
      </c>
      <c r="E6" s="3" t="s">
        <v>14075</v>
      </c>
      <c r="F6" t="s">
        <v>7295</v>
      </c>
      <c r="G6" s="3">
        <v>1</v>
      </c>
      <c r="H6" t="s">
        <v>10600</v>
      </c>
      <c r="I6" s="3" t="s">
        <v>7295</v>
      </c>
      <c r="J6">
        <v>13</v>
      </c>
      <c r="K6" s="3">
        <v>1</v>
      </c>
      <c r="L6">
        <v>0</v>
      </c>
      <c r="M6" s="3">
        <v>0</v>
      </c>
      <c r="N6">
        <v>0</v>
      </c>
      <c r="O6" s="3">
        <v>0</v>
      </c>
      <c r="P6">
        <v>0</v>
      </c>
      <c r="Q6" s="3">
        <v>0</v>
      </c>
      <c r="R6">
        <v>0</v>
      </c>
      <c r="S6" s="3">
        <v>0</v>
      </c>
      <c r="T6" s="3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</row>
    <row r="7" spans="1:94" x14ac:dyDescent="0.3">
      <c r="A7" s="3">
        <v>1</v>
      </c>
      <c r="B7" s="1" t="s">
        <v>540</v>
      </c>
      <c r="C7" s="3">
        <v>270102005</v>
      </c>
      <c r="D7">
        <v>270102</v>
      </c>
      <c r="E7" s="3" t="s">
        <v>14075</v>
      </c>
      <c r="F7" t="s">
        <v>7296</v>
      </c>
      <c r="G7" s="3">
        <v>1</v>
      </c>
      <c r="H7" t="s">
        <v>10600</v>
      </c>
      <c r="I7" s="3" t="s">
        <v>7296</v>
      </c>
      <c r="J7">
        <v>14</v>
      </c>
      <c r="K7" s="3">
        <v>0</v>
      </c>
      <c r="L7">
        <v>0</v>
      </c>
      <c r="M7" s="3">
        <v>0</v>
      </c>
      <c r="N7">
        <v>0</v>
      </c>
      <c r="O7" s="3">
        <v>0</v>
      </c>
      <c r="P7">
        <v>0</v>
      </c>
      <c r="Q7" s="3">
        <v>0</v>
      </c>
      <c r="R7">
        <v>0</v>
      </c>
      <c r="S7" s="3">
        <v>0</v>
      </c>
      <c r="T7" s="3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 x14ac:dyDescent="0.3">
      <c r="A8" s="3">
        <v>1</v>
      </c>
      <c r="B8" s="1" t="s">
        <v>540</v>
      </c>
      <c r="C8" s="3">
        <v>270102006</v>
      </c>
      <c r="D8">
        <v>270102</v>
      </c>
      <c r="E8" s="3" t="s">
        <v>14075</v>
      </c>
      <c r="F8" t="s">
        <v>7297</v>
      </c>
      <c r="G8" s="3">
        <v>1</v>
      </c>
      <c r="H8" t="s">
        <v>10600</v>
      </c>
      <c r="I8" s="3" t="s">
        <v>14159</v>
      </c>
      <c r="J8">
        <v>15</v>
      </c>
      <c r="K8" s="3">
        <v>12</v>
      </c>
      <c r="L8">
        <v>1</v>
      </c>
      <c r="M8" s="3">
        <v>5</v>
      </c>
      <c r="N8">
        <v>4</v>
      </c>
      <c r="O8" s="3">
        <v>2</v>
      </c>
      <c r="P8">
        <v>8</v>
      </c>
      <c r="Q8" s="3">
        <v>6</v>
      </c>
      <c r="R8">
        <v>3</v>
      </c>
      <c r="S8" s="3">
        <v>6</v>
      </c>
      <c r="T8" s="3">
        <v>2</v>
      </c>
      <c r="U8">
        <v>1</v>
      </c>
      <c r="V8">
        <v>6</v>
      </c>
      <c r="W8">
        <v>1</v>
      </c>
      <c r="X8">
        <v>0</v>
      </c>
      <c r="Y8">
        <v>2</v>
      </c>
      <c r="Z8">
        <v>3</v>
      </c>
      <c r="AA8">
        <v>4</v>
      </c>
      <c r="AB8">
        <v>4</v>
      </c>
      <c r="AC8">
        <v>2</v>
      </c>
      <c r="AD8">
        <v>1</v>
      </c>
      <c r="AE8">
        <v>3</v>
      </c>
      <c r="AF8">
        <v>2</v>
      </c>
      <c r="AG8">
        <v>5</v>
      </c>
      <c r="AH8">
        <v>2</v>
      </c>
      <c r="AI8">
        <v>8</v>
      </c>
      <c r="AJ8">
        <v>1</v>
      </c>
      <c r="AK8">
        <v>3</v>
      </c>
      <c r="AL8">
        <v>2</v>
      </c>
      <c r="AM8">
        <v>1</v>
      </c>
      <c r="AN8">
        <v>3</v>
      </c>
      <c r="AO8">
        <v>2</v>
      </c>
      <c r="AP8">
        <v>2</v>
      </c>
      <c r="AQ8">
        <v>0</v>
      </c>
      <c r="AR8">
        <v>3</v>
      </c>
      <c r="AS8">
        <v>0</v>
      </c>
      <c r="AT8">
        <v>2</v>
      </c>
      <c r="AU8">
        <v>0</v>
      </c>
      <c r="AV8">
        <v>2</v>
      </c>
      <c r="AW8">
        <v>2</v>
      </c>
      <c r="AX8">
        <v>1</v>
      </c>
      <c r="AY8">
        <v>3</v>
      </c>
      <c r="AZ8">
        <v>3</v>
      </c>
      <c r="BA8">
        <v>2</v>
      </c>
      <c r="BB8">
        <v>1</v>
      </c>
      <c r="BC8">
        <v>1</v>
      </c>
      <c r="BD8">
        <v>4</v>
      </c>
      <c r="BE8">
        <v>2</v>
      </c>
      <c r="BF8">
        <v>4</v>
      </c>
      <c r="BG8">
        <v>2</v>
      </c>
      <c r="BH8">
        <v>2</v>
      </c>
      <c r="BI8">
        <v>0</v>
      </c>
      <c r="BJ8">
        <v>2</v>
      </c>
      <c r="BK8">
        <v>3</v>
      </c>
      <c r="BL8">
        <v>1</v>
      </c>
      <c r="BM8">
        <v>3</v>
      </c>
      <c r="BN8">
        <v>0</v>
      </c>
      <c r="BO8">
        <v>2</v>
      </c>
      <c r="BP8">
        <v>4</v>
      </c>
      <c r="BQ8">
        <v>2</v>
      </c>
      <c r="BR8">
        <v>1</v>
      </c>
      <c r="BS8">
        <v>4</v>
      </c>
      <c r="BT8">
        <v>1</v>
      </c>
      <c r="BU8">
        <v>0</v>
      </c>
      <c r="BV8">
        <v>1</v>
      </c>
      <c r="BW8">
        <v>0</v>
      </c>
      <c r="BX8">
        <v>1</v>
      </c>
      <c r="BY8">
        <v>3</v>
      </c>
      <c r="BZ8">
        <v>5</v>
      </c>
      <c r="CA8">
        <v>2</v>
      </c>
      <c r="CB8">
        <v>3</v>
      </c>
      <c r="CC8">
        <v>0</v>
      </c>
      <c r="CD8">
        <v>4</v>
      </c>
      <c r="CE8">
        <v>0</v>
      </c>
      <c r="CF8">
        <v>4</v>
      </c>
      <c r="CG8">
        <v>3</v>
      </c>
      <c r="CH8">
        <v>1</v>
      </c>
      <c r="CI8">
        <v>1</v>
      </c>
      <c r="CJ8">
        <v>3</v>
      </c>
      <c r="CK8">
        <v>3</v>
      </c>
      <c r="CL8">
        <v>1</v>
      </c>
      <c r="CM8">
        <v>2</v>
      </c>
      <c r="CN8">
        <v>2</v>
      </c>
      <c r="CO8">
        <v>3</v>
      </c>
      <c r="CP8">
        <v>1</v>
      </c>
    </row>
    <row r="9" spans="1:94" x14ac:dyDescent="0.3">
      <c r="A9" s="3">
        <v>1</v>
      </c>
      <c r="B9" s="1" t="s">
        <v>540</v>
      </c>
      <c r="C9" s="3">
        <v>270102007</v>
      </c>
      <c r="D9">
        <v>270102</v>
      </c>
      <c r="E9" s="3" t="s">
        <v>14075</v>
      </c>
      <c r="F9" t="s">
        <v>7298</v>
      </c>
      <c r="G9" s="3">
        <v>1</v>
      </c>
      <c r="H9" t="s">
        <v>10600</v>
      </c>
      <c r="I9" s="3" t="s">
        <v>14160</v>
      </c>
      <c r="J9">
        <v>16</v>
      </c>
      <c r="K9" s="3">
        <v>0</v>
      </c>
      <c r="L9">
        <v>0</v>
      </c>
      <c r="M9" s="3">
        <v>1</v>
      </c>
      <c r="N9">
        <v>3</v>
      </c>
      <c r="O9" s="3">
        <v>0</v>
      </c>
      <c r="P9">
        <v>0</v>
      </c>
      <c r="Q9" s="3">
        <v>0</v>
      </c>
      <c r="R9">
        <v>2</v>
      </c>
      <c r="S9" s="3">
        <v>0</v>
      </c>
      <c r="T9" s="3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1</v>
      </c>
      <c r="AO9">
        <v>0</v>
      </c>
      <c r="AP9">
        <v>2</v>
      </c>
      <c r="AQ9">
        <v>0</v>
      </c>
      <c r="AR9">
        <v>0</v>
      </c>
      <c r="AS9">
        <v>0</v>
      </c>
      <c r="AT9">
        <v>1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1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</row>
    <row r="10" spans="1:94" x14ac:dyDescent="0.3">
      <c r="A10" s="3">
        <v>1</v>
      </c>
      <c r="B10" s="1" t="s">
        <v>540</v>
      </c>
      <c r="C10" s="3">
        <v>270102008</v>
      </c>
      <c r="D10">
        <v>270102</v>
      </c>
      <c r="E10" s="3" t="s">
        <v>14075</v>
      </c>
      <c r="F10" t="s">
        <v>7299</v>
      </c>
      <c r="G10" s="3">
        <v>1</v>
      </c>
      <c r="H10" t="s">
        <v>10600</v>
      </c>
      <c r="I10" s="3" t="s">
        <v>14161</v>
      </c>
      <c r="J10">
        <v>17</v>
      </c>
      <c r="K10" s="3">
        <v>0</v>
      </c>
      <c r="L10">
        <v>0</v>
      </c>
      <c r="M10" s="3">
        <v>0</v>
      </c>
      <c r="N10">
        <v>1</v>
      </c>
      <c r="O10" s="3">
        <v>0</v>
      </c>
      <c r="P10">
        <v>1</v>
      </c>
      <c r="Q10" s="3">
        <v>1</v>
      </c>
      <c r="R10">
        <v>2</v>
      </c>
      <c r="S10" s="3">
        <v>0</v>
      </c>
      <c r="T10" s="3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>
        <v>0</v>
      </c>
      <c r="AD10">
        <v>2</v>
      </c>
      <c r="AE10">
        <v>0</v>
      </c>
      <c r="AF10">
        <v>2</v>
      </c>
      <c r="AG10">
        <v>0</v>
      </c>
      <c r="AH10">
        <v>1</v>
      </c>
      <c r="AI10">
        <v>3</v>
      </c>
      <c r="AJ10">
        <v>0</v>
      </c>
      <c r="AK10">
        <v>3</v>
      </c>
      <c r="AL10">
        <v>0</v>
      </c>
      <c r="AM10">
        <v>0</v>
      </c>
      <c r="AN10">
        <v>0</v>
      </c>
      <c r="AO10">
        <v>2</v>
      </c>
      <c r="AP10">
        <v>2</v>
      </c>
      <c r="AQ10">
        <v>0</v>
      </c>
      <c r="AR10">
        <v>2</v>
      </c>
      <c r="AS10">
        <v>0</v>
      </c>
      <c r="AT10">
        <v>0</v>
      </c>
      <c r="AU10">
        <v>2</v>
      </c>
      <c r="AV10">
        <v>1</v>
      </c>
      <c r="AW10">
        <v>0</v>
      </c>
      <c r="AX10">
        <v>0</v>
      </c>
      <c r="AY10">
        <v>2</v>
      </c>
      <c r="AZ10">
        <v>1</v>
      </c>
      <c r="BA10">
        <v>2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2</v>
      </c>
      <c r="BX10">
        <v>2</v>
      </c>
      <c r="BY10">
        <v>0</v>
      </c>
      <c r="BZ10">
        <v>1</v>
      </c>
      <c r="CA10">
        <v>2</v>
      </c>
      <c r="CB10">
        <v>1</v>
      </c>
      <c r="CC10">
        <v>1</v>
      </c>
      <c r="CD10">
        <v>1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2</v>
      </c>
      <c r="CN10">
        <v>0</v>
      </c>
      <c r="CO10">
        <v>2</v>
      </c>
      <c r="CP10">
        <v>0</v>
      </c>
    </row>
    <row r="11" spans="1:94" x14ac:dyDescent="0.3">
      <c r="A11" s="3">
        <v>1</v>
      </c>
      <c r="B11" s="1" t="s">
        <v>540</v>
      </c>
      <c r="C11" s="3">
        <v>270102009</v>
      </c>
      <c r="D11">
        <v>270102</v>
      </c>
      <c r="E11" s="3" t="s">
        <v>14075</v>
      </c>
      <c r="F11" t="s">
        <v>7300</v>
      </c>
      <c r="G11" s="3">
        <v>1</v>
      </c>
      <c r="H11" t="s">
        <v>10600</v>
      </c>
      <c r="I11" s="3" t="s">
        <v>7300</v>
      </c>
      <c r="J11">
        <v>18</v>
      </c>
      <c r="K11" s="3">
        <v>0</v>
      </c>
      <c r="L11">
        <v>0</v>
      </c>
      <c r="M11" s="3">
        <v>0</v>
      </c>
      <c r="N11">
        <v>0</v>
      </c>
      <c r="O11" s="3">
        <v>0</v>
      </c>
      <c r="P11">
        <v>0</v>
      </c>
      <c r="Q11" s="3">
        <v>0</v>
      </c>
      <c r="R11">
        <v>0</v>
      </c>
      <c r="S11" s="3">
        <v>0</v>
      </c>
      <c r="T11" s="3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1</v>
      </c>
    </row>
    <row r="12" spans="1:94" x14ac:dyDescent="0.3">
      <c r="A12" s="3">
        <v>1</v>
      </c>
      <c r="B12" s="1" t="s">
        <v>540</v>
      </c>
      <c r="C12" s="3">
        <v>270102010</v>
      </c>
      <c r="D12">
        <v>270102</v>
      </c>
      <c r="E12" s="3" t="s">
        <v>14075</v>
      </c>
      <c r="F12" t="s">
        <v>7301</v>
      </c>
      <c r="G12" s="3">
        <v>1</v>
      </c>
      <c r="H12" t="s">
        <v>10600</v>
      </c>
      <c r="I12" s="3" t="s">
        <v>7301</v>
      </c>
      <c r="J12">
        <v>19</v>
      </c>
      <c r="K12" s="3">
        <v>1</v>
      </c>
      <c r="L12">
        <v>0</v>
      </c>
      <c r="M12" s="3">
        <v>1</v>
      </c>
      <c r="N12">
        <v>1</v>
      </c>
      <c r="O12" s="3">
        <v>0</v>
      </c>
      <c r="P12">
        <v>1</v>
      </c>
      <c r="Q12" s="3">
        <v>1</v>
      </c>
      <c r="R12">
        <v>2</v>
      </c>
      <c r="S12" s="3">
        <v>2</v>
      </c>
      <c r="T12" s="3">
        <v>1</v>
      </c>
      <c r="U12">
        <v>1</v>
      </c>
      <c r="V12">
        <v>2</v>
      </c>
      <c r="W12">
        <v>1</v>
      </c>
      <c r="X12">
        <v>0</v>
      </c>
      <c r="Y12">
        <v>1</v>
      </c>
      <c r="Z12">
        <v>4</v>
      </c>
      <c r="AA12">
        <v>1</v>
      </c>
      <c r="AB12">
        <v>2</v>
      </c>
      <c r="AC12">
        <v>3</v>
      </c>
      <c r="AD12">
        <v>0</v>
      </c>
      <c r="AE12">
        <v>2</v>
      </c>
      <c r="AF12">
        <v>0</v>
      </c>
      <c r="AG12">
        <v>2</v>
      </c>
      <c r="AH12">
        <v>1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3</v>
      </c>
      <c r="AO12">
        <v>1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7</v>
      </c>
      <c r="AW12">
        <v>3</v>
      </c>
      <c r="AX12">
        <v>1</v>
      </c>
      <c r="AY12">
        <v>4</v>
      </c>
      <c r="AZ12">
        <v>1</v>
      </c>
      <c r="BA12">
        <v>2</v>
      </c>
      <c r="BB12">
        <v>0</v>
      </c>
      <c r="BC12">
        <v>0</v>
      </c>
      <c r="BD12">
        <v>11</v>
      </c>
      <c r="BE12">
        <v>2</v>
      </c>
      <c r="BF12">
        <v>3</v>
      </c>
      <c r="BG12">
        <v>3</v>
      </c>
      <c r="BH12">
        <v>1</v>
      </c>
      <c r="BI12">
        <v>0</v>
      </c>
      <c r="BJ12">
        <v>4</v>
      </c>
      <c r="BK12">
        <v>2</v>
      </c>
      <c r="BL12">
        <v>2</v>
      </c>
      <c r="BM12">
        <v>0</v>
      </c>
      <c r="BN12">
        <v>1</v>
      </c>
      <c r="BO12">
        <v>0</v>
      </c>
      <c r="BP12">
        <v>2</v>
      </c>
      <c r="BQ12">
        <v>2</v>
      </c>
      <c r="BR12">
        <v>1</v>
      </c>
      <c r="BS12">
        <v>0</v>
      </c>
      <c r="BT12">
        <v>2</v>
      </c>
      <c r="BU12">
        <v>3</v>
      </c>
      <c r="BV12">
        <v>3</v>
      </c>
      <c r="BW12">
        <v>1</v>
      </c>
      <c r="BX12">
        <v>1</v>
      </c>
      <c r="BY12">
        <v>5</v>
      </c>
      <c r="BZ12">
        <v>0</v>
      </c>
      <c r="CA12">
        <v>0</v>
      </c>
      <c r="CB12">
        <v>4</v>
      </c>
      <c r="CC12">
        <v>1</v>
      </c>
      <c r="CD12">
        <v>2</v>
      </c>
      <c r="CE12">
        <v>0</v>
      </c>
      <c r="CF12">
        <v>4</v>
      </c>
      <c r="CG12">
        <v>2</v>
      </c>
      <c r="CH12">
        <v>1</v>
      </c>
      <c r="CI12">
        <v>1</v>
      </c>
      <c r="CJ12">
        <v>2</v>
      </c>
      <c r="CK12">
        <v>5</v>
      </c>
      <c r="CL12">
        <v>1</v>
      </c>
      <c r="CM12">
        <v>5</v>
      </c>
      <c r="CN12">
        <v>2</v>
      </c>
      <c r="CO12">
        <v>5</v>
      </c>
      <c r="CP12">
        <v>3</v>
      </c>
    </row>
    <row r="13" spans="1:94" x14ac:dyDescent="0.3">
      <c r="A13" s="3">
        <v>1</v>
      </c>
      <c r="B13" s="1" t="s">
        <v>540</v>
      </c>
      <c r="C13" s="3">
        <v>270102011</v>
      </c>
      <c r="D13">
        <v>270102</v>
      </c>
      <c r="E13" s="3" t="s">
        <v>14075</v>
      </c>
      <c r="F13" t="s">
        <v>7302</v>
      </c>
      <c r="G13" s="3">
        <v>1</v>
      </c>
      <c r="H13" t="s">
        <v>10600</v>
      </c>
      <c r="I13" s="3" t="s">
        <v>14162</v>
      </c>
      <c r="J13">
        <v>144</v>
      </c>
      <c r="K13" s="3">
        <v>0</v>
      </c>
      <c r="L13">
        <v>0</v>
      </c>
      <c r="M13" s="3">
        <v>0</v>
      </c>
      <c r="N13">
        <v>0</v>
      </c>
      <c r="O13" s="3">
        <v>0</v>
      </c>
      <c r="P13">
        <v>0</v>
      </c>
      <c r="Q13" s="3">
        <v>0</v>
      </c>
      <c r="R13">
        <v>0</v>
      </c>
      <c r="S13" s="3">
        <v>0</v>
      </c>
      <c r="T13" s="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 x14ac:dyDescent="0.3">
      <c r="A14" s="3">
        <v>1</v>
      </c>
      <c r="B14" s="1" t="s">
        <v>540</v>
      </c>
      <c r="C14" s="3">
        <v>270102001</v>
      </c>
      <c r="D14">
        <v>270102</v>
      </c>
      <c r="E14" s="3" t="s">
        <v>14075</v>
      </c>
      <c r="F14" t="s">
        <v>7292</v>
      </c>
      <c r="G14" s="3">
        <v>1</v>
      </c>
      <c r="H14" t="s">
        <v>10600</v>
      </c>
      <c r="I14" s="3" t="s">
        <v>7292</v>
      </c>
      <c r="J14">
        <v>176</v>
      </c>
      <c r="K14" s="3">
        <v>1</v>
      </c>
      <c r="L14">
        <v>0</v>
      </c>
      <c r="M14" s="3">
        <v>0</v>
      </c>
      <c r="N14">
        <v>0</v>
      </c>
      <c r="O14" s="3">
        <v>0</v>
      </c>
      <c r="P14">
        <v>0</v>
      </c>
      <c r="Q14" s="3">
        <v>0</v>
      </c>
      <c r="R14">
        <v>0</v>
      </c>
      <c r="S14" s="3">
        <v>1</v>
      </c>
      <c r="T14" s="3">
        <v>0</v>
      </c>
      <c r="U14">
        <v>1</v>
      </c>
      <c r="V14">
        <v>0</v>
      </c>
      <c r="W14">
        <v>2</v>
      </c>
      <c r="X14">
        <v>1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1</v>
      </c>
      <c r="CP14">
        <v>0</v>
      </c>
    </row>
    <row r="15" spans="1:94" x14ac:dyDescent="0.3">
      <c r="A15" s="3">
        <v>1</v>
      </c>
      <c r="B15" s="1" t="s">
        <v>540</v>
      </c>
      <c r="C15" s="3">
        <v>270103002</v>
      </c>
      <c r="D15">
        <v>270103</v>
      </c>
      <c r="E15" s="3" t="s">
        <v>14076</v>
      </c>
      <c r="F15" t="s">
        <v>7287</v>
      </c>
      <c r="G15" s="3">
        <v>1</v>
      </c>
      <c r="H15" t="s">
        <v>10600</v>
      </c>
      <c r="I15" s="3" t="s">
        <v>7287</v>
      </c>
      <c r="J15">
        <v>204</v>
      </c>
      <c r="K15" s="3">
        <v>0</v>
      </c>
      <c r="L15">
        <v>1</v>
      </c>
      <c r="M15" s="3">
        <v>0</v>
      </c>
      <c r="N15">
        <v>0</v>
      </c>
      <c r="O15" s="3">
        <v>0</v>
      </c>
      <c r="P15">
        <v>0</v>
      </c>
      <c r="Q15" s="3">
        <v>0</v>
      </c>
      <c r="R15">
        <v>0</v>
      </c>
      <c r="S15" s="3">
        <v>0</v>
      </c>
      <c r="T15" s="3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2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</v>
      </c>
      <c r="CN15">
        <v>0</v>
      </c>
      <c r="CO15">
        <v>0</v>
      </c>
      <c r="CP15">
        <v>0</v>
      </c>
    </row>
    <row r="16" spans="1:94" x14ac:dyDescent="0.3">
      <c r="A16" s="3">
        <v>1</v>
      </c>
      <c r="B16" s="1" t="s">
        <v>540</v>
      </c>
      <c r="C16" s="3">
        <v>270104001</v>
      </c>
      <c r="D16">
        <v>270104</v>
      </c>
      <c r="E16" s="3" t="s">
        <v>7318</v>
      </c>
      <c r="F16" t="s">
        <v>7319</v>
      </c>
      <c r="G16" s="3">
        <v>1</v>
      </c>
      <c r="H16" t="s">
        <v>10600</v>
      </c>
      <c r="I16" s="3" t="s">
        <v>7319</v>
      </c>
      <c r="J16">
        <v>298</v>
      </c>
      <c r="K16" s="3">
        <v>2</v>
      </c>
      <c r="L16">
        <v>14</v>
      </c>
      <c r="M16" s="3">
        <v>3</v>
      </c>
      <c r="N16">
        <v>10</v>
      </c>
      <c r="O16" s="3">
        <v>1</v>
      </c>
      <c r="P16">
        <v>7</v>
      </c>
      <c r="Q16" s="3">
        <v>7</v>
      </c>
      <c r="R16">
        <v>0</v>
      </c>
      <c r="S16" s="3">
        <v>3</v>
      </c>
      <c r="T16" s="3">
        <v>0</v>
      </c>
      <c r="U16">
        <v>1</v>
      </c>
      <c r="V16">
        <v>4</v>
      </c>
      <c r="W16">
        <v>4</v>
      </c>
      <c r="X16">
        <v>3</v>
      </c>
      <c r="Y16">
        <v>3</v>
      </c>
      <c r="Z16">
        <v>2</v>
      </c>
      <c r="AA16">
        <v>1</v>
      </c>
      <c r="AB16">
        <v>1</v>
      </c>
      <c r="AC16">
        <v>2</v>
      </c>
      <c r="AD16">
        <v>3</v>
      </c>
      <c r="AE16">
        <v>0</v>
      </c>
      <c r="AF16">
        <v>2</v>
      </c>
      <c r="AG16">
        <v>6</v>
      </c>
      <c r="AH16">
        <v>1</v>
      </c>
      <c r="AI16">
        <v>1</v>
      </c>
      <c r="AJ16">
        <v>1</v>
      </c>
      <c r="AK16">
        <v>0</v>
      </c>
      <c r="AL16">
        <v>3</v>
      </c>
      <c r="AM16">
        <v>1</v>
      </c>
      <c r="AN16">
        <v>1</v>
      </c>
      <c r="AO16">
        <v>0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1</v>
      </c>
      <c r="AY16">
        <v>2</v>
      </c>
      <c r="AZ16">
        <v>1</v>
      </c>
      <c r="BA16">
        <v>1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2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0</v>
      </c>
      <c r="BP16">
        <v>0</v>
      </c>
      <c r="BQ16">
        <v>2</v>
      </c>
      <c r="BR16">
        <v>0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2</v>
      </c>
      <c r="CF16">
        <v>0</v>
      </c>
      <c r="CG16">
        <v>1</v>
      </c>
      <c r="CH16">
        <v>1</v>
      </c>
      <c r="CI16">
        <v>1</v>
      </c>
      <c r="CJ16">
        <v>1</v>
      </c>
      <c r="CK16">
        <v>0</v>
      </c>
      <c r="CL16">
        <v>0</v>
      </c>
      <c r="CM16">
        <v>0</v>
      </c>
      <c r="CN16">
        <v>1</v>
      </c>
      <c r="CO16">
        <v>2</v>
      </c>
      <c r="CP16">
        <v>2</v>
      </c>
    </row>
    <row r="17" spans="1:94" x14ac:dyDescent="0.3">
      <c r="A17" s="3">
        <v>1</v>
      </c>
      <c r="B17" s="1" t="s">
        <v>540</v>
      </c>
      <c r="C17" s="3">
        <v>270102014</v>
      </c>
      <c r="D17">
        <v>270102</v>
      </c>
      <c r="E17" s="3" t="s">
        <v>14075</v>
      </c>
      <c r="F17" t="s">
        <v>7305</v>
      </c>
      <c r="G17" s="3">
        <v>1</v>
      </c>
      <c r="H17" t="s">
        <v>10600</v>
      </c>
      <c r="I17" s="3" t="s">
        <v>10639</v>
      </c>
      <c r="J17">
        <v>476</v>
      </c>
      <c r="K17" s="3">
        <v>2</v>
      </c>
      <c r="L17">
        <v>2</v>
      </c>
      <c r="M17" s="3">
        <v>0</v>
      </c>
      <c r="N17">
        <v>0</v>
      </c>
      <c r="O17" s="3">
        <v>0</v>
      </c>
      <c r="P17">
        <v>1</v>
      </c>
      <c r="Q17" s="3">
        <v>1</v>
      </c>
      <c r="R17">
        <v>1</v>
      </c>
      <c r="S17" s="3">
        <v>1</v>
      </c>
      <c r="T17" s="3">
        <v>1</v>
      </c>
      <c r="U17">
        <v>2</v>
      </c>
      <c r="V17">
        <v>0</v>
      </c>
      <c r="W17">
        <v>1</v>
      </c>
      <c r="X17">
        <v>1</v>
      </c>
      <c r="Y17">
        <v>0</v>
      </c>
      <c r="Z17">
        <v>0</v>
      </c>
      <c r="AA17">
        <v>2</v>
      </c>
      <c r="AB17">
        <v>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3</v>
      </c>
      <c r="AJ17">
        <v>2</v>
      </c>
      <c r="AK17">
        <v>0</v>
      </c>
      <c r="AL17">
        <v>0</v>
      </c>
      <c r="AM17">
        <v>2</v>
      </c>
      <c r="AN17">
        <v>1</v>
      </c>
      <c r="AO17">
        <v>3</v>
      </c>
      <c r="AP17">
        <v>0</v>
      </c>
      <c r="AQ17">
        <v>1</v>
      </c>
      <c r="AR17">
        <v>2</v>
      </c>
      <c r="AS17">
        <v>0</v>
      </c>
      <c r="AT17">
        <v>1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2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1</v>
      </c>
      <c r="BU17">
        <v>1</v>
      </c>
      <c r="BV17">
        <v>2</v>
      </c>
      <c r="BW17">
        <v>2</v>
      </c>
      <c r="BX17">
        <v>0</v>
      </c>
      <c r="BY17">
        <v>1</v>
      </c>
      <c r="BZ17">
        <v>1</v>
      </c>
      <c r="CA17">
        <v>1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1</v>
      </c>
      <c r="CP17">
        <v>0</v>
      </c>
    </row>
    <row r="18" spans="1:94" x14ac:dyDescent="0.3">
      <c r="A18" s="3">
        <v>1</v>
      </c>
      <c r="B18" s="1" t="s">
        <v>540</v>
      </c>
      <c r="C18" s="3">
        <v>270102015</v>
      </c>
      <c r="D18">
        <v>270102</v>
      </c>
      <c r="E18" s="3" t="s">
        <v>14075</v>
      </c>
      <c r="F18" t="s">
        <v>7306</v>
      </c>
      <c r="G18" s="3">
        <v>1</v>
      </c>
      <c r="H18" t="s">
        <v>10600</v>
      </c>
      <c r="I18" s="3" t="s">
        <v>10640</v>
      </c>
      <c r="J18">
        <v>477</v>
      </c>
      <c r="K18" s="3">
        <v>3</v>
      </c>
      <c r="L18">
        <v>1</v>
      </c>
      <c r="M18" s="3">
        <v>1</v>
      </c>
      <c r="N18">
        <v>2</v>
      </c>
      <c r="O18" s="3">
        <v>2</v>
      </c>
      <c r="P18">
        <v>2</v>
      </c>
      <c r="Q18" s="3">
        <v>4</v>
      </c>
      <c r="R18">
        <v>0</v>
      </c>
      <c r="S18" s="3">
        <v>5</v>
      </c>
      <c r="T18" s="3">
        <v>1</v>
      </c>
      <c r="U18">
        <v>1</v>
      </c>
      <c r="V18">
        <v>0</v>
      </c>
      <c r="W18">
        <v>2</v>
      </c>
      <c r="X18">
        <v>0</v>
      </c>
      <c r="Y18">
        <v>0</v>
      </c>
      <c r="Z18">
        <v>3</v>
      </c>
      <c r="AA18">
        <v>2</v>
      </c>
      <c r="AB18">
        <v>3</v>
      </c>
      <c r="AC18">
        <v>2</v>
      </c>
      <c r="AD18">
        <v>0</v>
      </c>
      <c r="AE18">
        <v>0</v>
      </c>
      <c r="AF18">
        <v>1</v>
      </c>
      <c r="AG18">
        <v>1</v>
      </c>
      <c r="AH18">
        <v>1</v>
      </c>
      <c r="AI18">
        <v>2</v>
      </c>
      <c r="AJ18">
        <v>1</v>
      </c>
      <c r="AK18">
        <v>0</v>
      </c>
      <c r="AL18">
        <v>1</v>
      </c>
      <c r="AM18">
        <v>2</v>
      </c>
      <c r="AN18">
        <v>0</v>
      </c>
      <c r="AO18">
        <v>3</v>
      </c>
      <c r="AP18">
        <v>0</v>
      </c>
      <c r="AQ18">
        <v>4</v>
      </c>
      <c r="AR18">
        <v>3</v>
      </c>
      <c r="AS18">
        <v>2</v>
      </c>
      <c r="AT18">
        <v>2</v>
      </c>
      <c r="AU18">
        <v>1</v>
      </c>
      <c r="AV18">
        <v>1</v>
      </c>
      <c r="AW18">
        <v>0</v>
      </c>
      <c r="AX18">
        <v>1</v>
      </c>
      <c r="AY18">
        <v>0</v>
      </c>
      <c r="AZ18">
        <v>3</v>
      </c>
      <c r="BA18">
        <v>0</v>
      </c>
      <c r="BB18">
        <v>0</v>
      </c>
      <c r="BC18">
        <v>0</v>
      </c>
      <c r="BD18">
        <v>2</v>
      </c>
      <c r="BE18">
        <v>1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2</v>
      </c>
      <c r="BL18">
        <v>0</v>
      </c>
      <c r="BM18">
        <v>0</v>
      </c>
      <c r="BN18">
        <v>1</v>
      </c>
      <c r="BO18">
        <v>2</v>
      </c>
      <c r="BP18">
        <v>2</v>
      </c>
      <c r="BQ18">
        <v>2</v>
      </c>
      <c r="BR18">
        <v>0</v>
      </c>
      <c r="BS18">
        <v>0</v>
      </c>
      <c r="BT18">
        <v>0</v>
      </c>
      <c r="BU18">
        <v>0</v>
      </c>
      <c r="BV18">
        <v>2</v>
      </c>
      <c r="BW18">
        <v>0</v>
      </c>
      <c r="BX18">
        <v>1</v>
      </c>
      <c r="BY18">
        <v>1</v>
      </c>
      <c r="BZ18">
        <v>0</v>
      </c>
      <c r="CA18">
        <v>2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2</v>
      </c>
      <c r="CH18">
        <v>0</v>
      </c>
      <c r="CI18">
        <v>1</v>
      </c>
      <c r="CJ18">
        <v>1</v>
      </c>
      <c r="CK18">
        <v>0</v>
      </c>
      <c r="CL18">
        <v>0</v>
      </c>
      <c r="CM18">
        <v>2</v>
      </c>
      <c r="CN18">
        <v>0</v>
      </c>
      <c r="CO18">
        <v>0</v>
      </c>
      <c r="CP18">
        <v>0</v>
      </c>
    </row>
    <row r="19" spans="1:94" x14ac:dyDescent="0.3">
      <c r="A19" s="3">
        <v>2</v>
      </c>
      <c r="B19" s="1" t="s">
        <v>517</v>
      </c>
      <c r="C19" s="3">
        <v>270105002</v>
      </c>
      <c r="D19">
        <v>270105</v>
      </c>
      <c r="E19" s="3" t="s">
        <v>7310</v>
      </c>
      <c r="F19" t="s">
        <v>7312</v>
      </c>
      <c r="G19" s="3">
        <v>2</v>
      </c>
      <c r="H19" t="s">
        <v>10587</v>
      </c>
      <c r="I19" s="3" t="s">
        <v>7312</v>
      </c>
      <c r="J19">
        <v>8</v>
      </c>
      <c r="K19" s="3">
        <v>0</v>
      </c>
      <c r="L19">
        <v>0</v>
      </c>
      <c r="M19" s="3">
        <v>0</v>
      </c>
      <c r="N19">
        <v>0</v>
      </c>
      <c r="O19" s="3">
        <v>1</v>
      </c>
      <c r="P19">
        <v>0</v>
      </c>
      <c r="Q19" s="3">
        <v>0</v>
      </c>
      <c r="R19">
        <v>0</v>
      </c>
      <c r="S19" s="3">
        <v>0</v>
      </c>
      <c r="T19" s="3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 x14ac:dyDescent="0.3">
      <c r="A20" s="3">
        <v>2</v>
      </c>
      <c r="B20" s="1" t="s">
        <v>517</v>
      </c>
      <c r="C20" s="3">
        <v>270105003</v>
      </c>
      <c r="D20">
        <v>270105</v>
      </c>
      <c r="E20" s="3" t="s">
        <v>7310</v>
      </c>
      <c r="F20" t="s">
        <v>7313</v>
      </c>
      <c r="G20" s="3">
        <v>2</v>
      </c>
      <c r="H20" t="s">
        <v>10587</v>
      </c>
      <c r="I20" s="3" t="s">
        <v>7313</v>
      </c>
      <c r="J20">
        <v>9</v>
      </c>
      <c r="K20" s="3">
        <v>0</v>
      </c>
      <c r="L20">
        <v>0</v>
      </c>
      <c r="M20" s="3">
        <v>0</v>
      </c>
      <c r="N20">
        <v>0</v>
      </c>
      <c r="O20" s="3">
        <v>0</v>
      </c>
      <c r="P20">
        <v>0</v>
      </c>
      <c r="Q20" s="3">
        <v>0</v>
      </c>
      <c r="R20">
        <v>0</v>
      </c>
      <c r="S20" s="3">
        <v>0</v>
      </c>
      <c r="T20" s="3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 x14ac:dyDescent="0.3">
      <c r="A21" s="3">
        <v>2</v>
      </c>
      <c r="B21" s="1" t="s">
        <v>517</v>
      </c>
      <c r="C21" s="3">
        <v>270102004</v>
      </c>
      <c r="D21">
        <v>270102</v>
      </c>
      <c r="E21" s="3" t="s">
        <v>14075</v>
      </c>
      <c r="F21" t="s">
        <v>7295</v>
      </c>
      <c r="G21" s="3">
        <v>2</v>
      </c>
      <c r="H21" t="s">
        <v>10587</v>
      </c>
      <c r="I21" s="3" t="s">
        <v>7295</v>
      </c>
      <c r="J21">
        <v>13</v>
      </c>
      <c r="K21" s="3">
        <v>0</v>
      </c>
      <c r="L21">
        <v>0</v>
      </c>
      <c r="M21" s="3">
        <v>0</v>
      </c>
      <c r="N21">
        <v>0</v>
      </c>
      <c r="O21" s="3">
        <v>0</v>
      </c>
      <c r="P21">
        <v>0</v>
      </c>
      <c r="Q21" s="3">
        <v>0</v>
      </c>
      <c r="R21">
        <v>0</v>
      </c>
      <c r="S21" s="3">
        <v>0</v>
      </c>
      <c r="T21" s="3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 x14ac:dyDescent="0.3">
      <c r="A22" s="3">
        <v>2</v>
      </c>
      <c r="B22" s="1" t="s">
        <v>517</v>
      </c>
      <c r="C22" s="3">
        <v>270102005</v>
      </c>
      <c r="D22">
        <v>270102</v>
      </c>
      <c r="E22" s="3" t="s">
        <v>14075</v>
      </c>
      <c r="F22" t="s">
        <v>7296</v>
      </c>
      <c r="G22" s="3">
        <v>2</v>
      </c>
      <c r="H22" t="s">
        <v>10587</v>
      </c>
      <c r="I22" s="3" t="s">
        <v>7296</v>
      </c>
      <c r="J22">
        <v>14</v>
      </c>
      <c r="K22" s="3">
        <v>0</v>
      </c>
      <c r="L22">
        <v>0</v>
      </c>
      <c r="M22" s="3">
        <v>0</v>
      </c>
      <c r="N22">
        <v>0</v>
      </c>
      <c r="O22" s="3">
        <v>0</v>
      </c>
      <c r="P22">
        <v>0</v>
      </c>
      <c r="Q22" s="3">
        <v>0</v>
      </c>
      <c r="R22">
        <v>0</v>
      </c>
      <c r="S22" s="3">
        <v>0</v>
      </c>
      <c r="T22" s="3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 x14ac:dyDescent="0.3">
      <c r="A23" s="3">
        <v>2</v>
      </c>
      <c r="B23" s="1" t="s">
        <v>517</v>
      </c>
      <c r="C23" s="3">
        <v>270102006</v>
      </c>
      <c r="D23">
        <v>270102</v>
      </c>
      <c r="E23" s="3" t="s">
        <v>14075</v>
      </c>
      <c r="F23" t="s">
        <v>7297</v>
      </c>
      <c r="G23" s="3">
        <v>2</v>
      </c>
      <c r="H23" t="s">
        <v>10587</v>
      </c>
      <c r="I23" s="3" t="s">
        <v>14159</v>
      </c>
      <c r="J23">
        <v>15</v>
      </c>
      <c r="K23" s="3">
        <v>2</v>
      </c>
      <c r="L23">
        <v>7</v>
      </c>
      <c r="M23" s="3">
        <v>1</v>
      </c>
      <c r="N23">
        <v>6</v>
      </c>
      <c r="O23" s="3">
        <v>3</v>
      </c>
      <c r="P23">
        <v>3</v>
      </c>
      <c r="Q23" s="3">
        <v>4</v>
      </c>
      <c r="R23">
        <v>1</v>
      </c>
      <c r="S23" s="3">
        <v>4</v>
      </c>
      <c r="T23" s="3">
        <v>2</v>
      </c>
      <c r="U23">
        <v>4</v>
      </c>
      <c r="V23">
        <v>3</v>
      </c>
      <c r="W23">
        <v>8</v>
      </c>
      <c r="X23">
        <v>4</v>
      </c>
      <c r="Y23">
        <v>2</v>
      </c>
      <c r="Z23">
        <v>2</v>
      </c>
      <c r="AA23">
        <v>2</v>
      </c>
      <c r="AB23">
        <v>2</v>
      </c>
      <c r="AC23">
        <v>1</v>
      </c>
      <c r="AD23">
        <v>4</v>
      </c>
      <c r="AE23">
        <v>6</v>
      </c>
      <c r="AF23">
        <v>1</v>
      </c>
      <c r="AG23">
        <v>2</v>
      </c>
      <c r="AH23">
        <v>4</v>
      </c>
      <c r="AI23">
        <v>2</v>
      </c>
      <c r="AJ23">
        <v>1</v>
      </c>
      <c r="AK23">
        <v>5</v>
      </c>
      <c r="AL23">
        <v>4</v>
      </c>
      <c r="AM23">
        <v>4</v>
      </c>
      <c r="AN23">
        <v>4</v>
      </c>
      <c r="AO23">
        <v>2</v>
      </c>
      <c r="AP23">
        <v>2</v>
      </c>
      <c r="AQ23">
        <v>3</v>
      </c>
      <c r="AR23">
        <v>4</v>
      </c>
      <c r="AS23">
        <v>6</v>
      </c>
      <c r="AT23">
        <v>2</v>
      </c>
      <c r="AU23">
        <v>4</v>
      </c>
      <c r="AV23">
        <v>3</v>
      </c>
      <c r="AW23">
        <v>3</v>
      </c>
      <c r="AX23">
        <v>2</v>
      </c>
      <c r="AY23">
        <v>5</v>
      </c>
      <c r="AZ23">
        <v>7</v>
      </c>
      <c r="BA23">
        <v>3</v>
      </c>
      <c r="BB23">
        <v>5</v>
      </c>
      <c r="BC23">
        <v>1</v>
      </c>
      <c r="BD23">
        <v>2</v>
      </c>
      <c r="BE23">
        <v>2</v>
      </c>
      <c r="BF23">
        <v>3</v>
      </c>
      <c r="BG23">
        <v>5</v>
      </c>
      <c r="BH23">
        <v>4</v>
      </c>
      <c r="BI23">
        <v>4</v>
      </c>
      <c r="BJ23">
        <v>9</v>
      </c>
      <c r="BK23">
        <v>0</v>
      </c>
      <c r="BL23">
        <v>5</v>
      </c>
      <c r="BM23">
        <v>2</v>
      </c>
      <c r="BN23">
        <v>1</v>
      </c>
      <c r="BO23">
        <v>16</v>
      </c>
      <c r="BP23">
        <v>3</v>
      </c>
      <c r="BQ23">
        <v>0</v>
      </c>
      <c r="BR23">
        <v>5</v>
      </c>
      <c r="BS23">
        <v>6</v>
      </c>
      <c r="BT23">
        <v>6</v>
      </c>
      <c r="BU23">
        <v>3</v>
      </c>
      <c r="BV23">
        <v>6</v>
      </c>
      <c r="BW23">
        <v>3</v>
      </c>
      <c r="BX23">
        <v>4</v>
      </c>
      <c r="BY23">
        <v>6</v>
      </c>
      <c r="BZ23">
        <v>5</v>
      </c>
      <c r="CA23">
        <v>4</v>
      </c>
      <c r="CB23">
        <v>3</v>
      </c>
      <c r="CC23">
        <v>5</v>
      </c>
      <c r="CD23">
        <v>5</v>
      </c>
      <c r="CE23">
        <v>7</v>
      </c>
      <c r="CF23">
        <v>2</v>
      </c>
      <c r="CG23">
        <v>6</v>
      </c>
      <c r="CH23">
        <v>4</v>
      </c>
      <c r="CI23">
        <v>4</v>
      </c>
      <c r="CJ23">
        <v>4</v>
      </c>
      <c r="CK23">
        <v>0</v>
      </c>
      <c r="CL23">
        <v>4</v>
      </c>
      <c r="CM23">
        <v>4</v>
      </c>
      <c r="CN23">
        <v>5</v>
      </c>
      <c r="CO23">
        <v>4</v>
      </c>
      <c r="CP23">
        <v>5</v>
      </c>
    </row>
    <row r="24" spans="1:94" x14ac:dyDescent="0.3">
      <c r="A24" s="3">
        <v>2</v>
      </c>
      <c r="B24" s="1" t="s">
        <v>517</v>
      </c>
      <c r="C24" s="3">
        <v>270102007</v>
      </c>
      <c r="D24">
        <v>270102</v>
      </c>
      <c r="E24" s="3" t="s">
        <v>14075</v>
      </c>
      <c r="F24" t="s">
        <v>7298</v>
      </c>
      <c r="G24" s="3">
        <v>2</v>
      </c>
      <c r="H24" t="s">
        <v>10587</v>
      </c>
      <c r="I24" s="3" t="s">
        <v>14160</v>
      </c>
      <c r="J24">
        <v>16</v>
      </c>
      <c r="K24" s="3">
        <v>0</v>
      </c>
      <c r="L24">
        <v>2</v>
      </c>
      <c r="M24" s="3">
        <v>0</v>
      </c>
      <c r="N24">
        <v>1</v>
      </c>
      <c r="O24" s="3">
        <v>0</v>
      </c>
      <c r="P24">
        <v>1</v>
      </c>
      <c r="Q24" s="3">
        <v>2</v>
      </c>
      <c r="R24">
        <v>0</v>
      </c>
      <c r="S24" s="3">
        <v>1</v>
      </c>
      <c r="T24" s="3">
        <v>1</v>
      </c>
      <c r="U24">
        <v>1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2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1</v>
      </c>
      <c r="BH24">
        <v>1</v>
      </c>
      <c r="BI24">
        <v>0</v>
      </c>
      <c r="BJ24">
        <v>1</v>
      </c>
      <c r="BK24">
        <v>1</v>
      </c>
      <c r="BL24">
        <v>0</v>
      </c>
      <c r="BM24">
        <v>0</v>
      </c>
      <c r="BN24">
        <v>1</v>
      </c>
      <c r="BO24">
        <v>3</v>
      </c>
      <c r="BP24">
        <v>0</v>
      </c>
      <c r="BQ24">
        <v>0</v>
      </c>
      <c r="BR24">
        <v>0</v>
      </c>
      <c r="BS24">
        <v>1</v>
      </c>
      <c r="BT24">
        <v>6</v>
      </c>
      <c r="BU24">
        <v>2</v>
      </c>
      <c r="BV24">
        <v>2</v>
      </c>
      <c r="BW24">
        <v>0</v>
      </c>
      <c r="BX24">
        <v>1</v>
      </c>
      <c r="BY24">
        <v>0</v>
      </c>
      <c r="BZ24">
        <v>3</v>
      </c>
      <c r="CA24">
        <v>2</v>
      </c>
      <c r="CB24">
        <v>2</v>
      </c>
      <c r="CC24">
        <v>4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4</v>
      </c>
      <c r="CO24">
        <v>4</v>
      </c>
      <c r="CP24">
        <v>1</v>
      </c>
    </row>
    <row r="25" spans="1:94" x14ac:dyDescent="0.3">
      <c r="A25" s="3">
        <v>2</v>
      </c>
      <c r="B25" s="1" t="s">
        <v>517</v>
      </c>
      <c r="C25" s="3">
        <v>270102008</v>
      </c>
      <c r="D25">
        <v>270102</v>
      </c>
      <c r="E25" s="3" t="s">
        <v>14075</v>
      </c>
      <c r="F25" t="s">
        <v>7299</v>
      </c>
      <c r="G25" s="3">
        <v>2</v>
      </c>
      <c r="H25" t="s">
        <v>10587</v>
      </c>
      <c r="I25" s="3" t="s">
        <v>14161</v>
      </c>
      <c r="J25">
        <v>17</v>
      </c>
      <c r="K25" s="3">
        <v>5</v>
      </c>
      <c r="L25">
        <v>1</v>
      </c>
      <c r="M25" s="3">
        <v>0</v>
      </c>
      <c r="N25">
        <v>4</v>
      </c>
      <c r="O25" s="3">
        <v>3</v>
      </c>
      <c r="P25">
        <v>2</v>
      </c>
      <c r="Q25" s="3">
        <v>1</v>
      </c>
      <c r="R25">
        <v>5</v>
      </c>
      <c r="S25" s="3">
        <v>4</v>
      </c>
      <c r="T25" s="3">
        <v>0</v>
      </c>
      <c r="U25">
        <v>1</v>
      </c>
      <c r="V25">
        <v>1</v>
      </c>
      <c r="W25">
        <v>1</v>
      </c>
      <c r="X25">
        <v>0</v>
      </c>
      <c r="Y25">
        <v>0</v>
      </c>
      <c r="Z25">
        <v>1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3</v>
      </c>
      <c r="AN25">
        <v>3</v>
      </c>
      <c r="AO25">
        <v>1</v>
      </c>
      <c r="AP25">
        <v>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1</v>
      </c>
      <c r="AY25">
        <v>3</v>
      </c>
      <c r="AZ25">
        <v>0</v>
      </c>
      <c r="BA25">
        <v>1</v>
      </c>
      <c r="BB25">
        <v>0</v>
      </c>
      <c r="BC25">
        <v>2</v>
      </c>
      <c r="BD25">
        <v>1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2</v>
      </c>
      <c r="BO25">
        <v>1</v>
      </c>
      <c r="BP25">
        <v>2</v>
      </c>
      <c r="BQ25">
        <v>1</v>
      </c>
      <c r="BR25">
        <v>2</v>
      </c>
      <c r="BS25">
        <v>4</v>
      </c>
      <c r="BT25">
        <v>3</v>
      </c>
      <c r="BU25">
        <v>0</v>
      </c>
      <c r="BV25">
        <v>2</v>
      </c>
      <c r="BW25">
        <v>3</v>
      </c>
      <c r="BX25">
        <v>2</v>
      </c>
      <c r="BY25">
        <v>1</v>
      </c>
      <c r="BZ25">
        <v>1</v>
      </c>
      <c r="CA25">
        <v>5</v>
      </c>
      <c r="CB25">
        <v>0</v>
      </c>
      <c r="CC25">
        <v>2</v>
      </c>
      <c r="CD25">
        <v>0</v>
      </c>
      <c r="CE25">
        <v>0</v>
      </c>
      <c r="CF25">
        <v>1</v>
      </c>
      <c r="CG25">
        <v>0</v>
      </c>
      <c r="CH25">
        <v>1</v>
      </c>
      <c r="CI25">
        <v>3</v>
      </c>
      <c r="CJ25">
        <v>0</v>
      </c>
      <c r="CK25">
        <v>1</v>
      </c>
      <c r="CL25">
        <v>1</v>
      </c>
      <c r="CM25">
        <v>2</v>
      </c>
      <c r="CN25">
        <v>0</v>
      </c>
      <c r="CO25">
        <v>0</v>
      </c>
      <c r="CP25">
        <v>0</v>
      </c>
    </row>
    <row r="26" spans="1:94" x14ac:dyDescent="0.3">
      <c r="A26" s="3">
        <v>2</v>
      </c>
      <c r="B26" s="1" t="s">
        <v>517</v>
      </c>
      <c r="C26" s="3">
        <v>270102009</v>
      </c>
      <c r="D26">
        <v>270102</v>
      </c>
      <c r="E26" s="3" t="s">
        <v>14075</v>
      </c>
      <c r="F26" t="s">
        <v>7300</v>
      </c>
      <c r="G26" s="3">
        <v>2</v>
      </c>
      <c r="H26" t="s">
        <v>10587</v>
      </c>
      <c r="I26" s="3" t="s">
        <v>7300</v>
      </c>
      <c r="J26">
        <v>18</v>
      </c>
      <c r="K26" s="3">
        <v>0</v>
      </c>
      <c r="L26">
        <v>0</v>
      </c>
      <c r="M26" s="3">
        <v>0</v>
      </c>
      <c r="N26">
        <v>0</v>
      </c>
      <c r="O26" s="3">
        <v>0</v>
      </c>
      <c r="P26">
        <v>0</v>
      </c>
      <c r="Q26" s="3">
        <v>0</v>
      </c>
      <c r="R26">
        <v>0</v>
      </c>
      <c r="S26" s="3">
        <v>0</v>
      </c>
      <c r="T26" s="3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</v>
      </c>
      <c r="CO26">
        <v>1</v>
      </c>
      <c r="CP26">
        <v>2</v>
      </c>
    </row>
    <row r="27" spans="1:94" x14ac:dyDescent="0.3">
      <c r="A27" s="3">
        <v>2</v>
      </c>
      <c r="B27" s="1" t="s">
        <v>517</v>
      </c>
      <c r="C27" s="3">
        <v>270102010</v>
      </c>
      <c r="D27">
        <v>270102</v>
      </c>
      <c r="E27" s="3" t="s">
        <v>14075</v>
      </c>
      <c r="F27" t="s">
        <v>7301</v>
      </c>
      <c r="G27" s="3">
        <v>2</v>
      </c>
      <c r="H27" t="s">
        <v>10587</v>
      </c>
      <c r="I27" s="3" t="s">
        <v>7301</v>
      </c>
      <c r="J27">
        <v>19</v>
      </c>
      <c r="K27" s="3">
        <v>7</v>
      </c>
      <c r="L27">
        <v>4</v>
      </c>
      <c r="M27" s="3">
        <v>6</v>
      </c>
      <c r="N27">
        <v>2</v>
      </c>
      <c r="O27" s="3">
        <v>1</v>
      </c>
      <c r="P27">
        <v>6</v>
      </c>
      <c r="Q27" s="3">
        <v>8</v>
      </c>
      <c r="R27">
        <v>3</v>
      </c>
      <c r="S27" s="3">
        <v>3</v>
      </c>
      <c r="T27" s="3">
        <v>5</v>
      </c>
      <c r="U27">
        <v>4</v>
      </c>
      <c r="V27">
        <v>5</v>
      </c>
      <c r="W27">
        <v>6</v>
      </c>
      <c r="X27">
        <v>2</v>
      </c>
      <c r="Y27">
        <v>5</v>
      </c>
      <c r="Z27">
        <v>6</v>
      </c>
      <c r="AA27">
        <v>3</v>
      </c>
      <c r="AB27">
        <v>5</v>
      </c>
      <c r="AC27">
        <v>8</v>
      </c>
      <c r="AD27">
        <v>2</v>
      </c>
      <c r="AE27">
        <v>5</v>
      </c>
      <c r="AF27">
        <v>6</v>
      </c>
      <c r="AG27">
        <v>4</v>
      </c>
      <c r="AH27">
        <v>1</v>
      </c>
      <c r="AI27">
        <v>2</v>
      </c>
      <c r="AJ27">
        <v>2</v>
      </c>
      <c r="AK27">
        <v>5</v>
      </c>
      <c r="AL27">
        <v>4</v>
      </c>
      <c r="AM27">
        <v>3</v>
      </c>
      <c r="AN27">
        <v>3</v>
      </c>
      <c r="AO27">
        <v>2</v>
      </c>
      <c r="AP27">
        <v>5</v>
      </c>
      <c r="AQ27">
        <v>4</v>
      </c>
      <c r="AR27">
        <v>4</v>
      </c>
      <c r="AS27">
        <v>4</v>
      </c>
      <c r="AT27">
        <v>1</v>
      </c>
      <c r="AU27">
        <v>4</v>
      </c>
      <c r="AV27">
        <v>2</v>
      </c>
      <c r="AW27">
        <v>4</v>
      </c>
      <c r="AX27">
        <v>2</v>
      </c>
      <c r="AY27">
        <v>3</v>
      </c>
      <c r="AZ27">
        <v>16</v>
      </c>
      <c r="BA27">
        <v>7</v>
      </c>
      <c r="BB27">
        <v>4</v>
      </c>
      <c r="BC27">
        <v>4</v>
      </c>
      <c r="BD27">
        <v>3</v>
      </c>
      <c r="BE27">
        <v>2</v>
      </c>
      <c r="BF27">
        <v>2</v>
      </c>
      <c r="BG27">
        <v>3</v>
      </c>
      <c r="BH27">
        <v>3</v>
      </c>
      <c r="BI27">
        <v>1</v>
      </c>
      <c r="BJ27">
        <v>8</v>
      </c>
      <c r="BK27">
        <v>5</v>
      </c>
      <c r="BL27">
        <v>3</v>
      </c>
      <c r="BM27">
        <v>2</v>
      </c>
      <c r="BN27">
        <v>2</v>
      </c>
      <c r="BO27">
        <v>8</v>
      </c>
      <c r="BP27">
        <v>2</v>
      </c>
      <c r="BQ27">
        <v>6</v>
      </c>
      <c r="BR27">
        <v>2</v>
      </c>
      <c r="BS27">
        <v>3</v>
      </c>
      <c r="BT27">
        <v>1</v>
      </c>
      <c r="BU27">
        <v>2</v>
      </c>
      <c r="BV27">
        <v>0</v>
      </c>
      <c r="BW27">
        <v>0</v>
      </c>
      <c r="BX27">
        <v>3</v>
      </c>
      <c r="BY27">
        <v>2</v>
      </c>
      <c r="BZ27">
        <v>0</v>
      </c>
      <c r="CA27">
        <v>0</v>
      </c>
      <c r="CB27">
        <v>1</v>
      </c>
      <c r="CC27">
        <v>1</v>
      </c>
      <c r="CD27">
        <v>3</v>
      </c>
      <c r="CE27">
        <v>2</v>
      </c>
      <c r="CF27">
        <v>2</v>
      </c>
      <c r="CG27">
        <v>3</v>
      </c>
      <c r="CH27">
        <v>2</v>
      </c>
      <c r="CI27">
        <v>0</v>
      </c>
      <c r="CJ27">
        <v>2</v>
      </c>
      <c r="CK27">
        <v>0</v>
      </c>
      <c r="CL27">
        <v>0</v>
      </c>
      <c r="CM27">
        <v>5</v>
      </c>
      <c r="CN27">
        <v>2</v>
      </c>
      <c r="CO27">
        <v>2</v>
      </c>
      <c r="CP27">
        <v>3</v>
      </c>
    </row>
    <row r="28" spans="1:94" x14ac:dyDescent="0.3">
      <c r="A28" s="3">
        <v>2</v>
      </c>
      <c r="B28" s="1" t="s">
        <v>517</v>
      </c>
      <c r="C28" s="3">
        <v>270102016</v>
      </c>
      <c r="D28">
        <v>270102</v>
      </c>
      <c r="E28" s="3" t="s">
        <v>14075</v>
      </c>
      <c r="F28" t="s">
        <v>7307</v>
      </c>
      <c r="G28" s="3">
        <v>2</v>
      </c>
      <c r="H28" t="s">
        <v>10587</v>
      </c>
      <c r="I28" s="3" t="s">
        <v>7307</v>
      </c>
      <c r="J28">
        <v>26</v>
      </c>
      <c r="K28" s="3">
        <v>0</v>
      </c>
      <c r="L28">
        <v>0</v>
      </c>
      <c r="M28" s="3">
        <v>0</v>
      </c>
      <c r="N28">
        <v>0</v>
      </c>
      <c r="O28" s="3">
        <v>0</v>
      </c>
      <c r="P28">
        <v>0</v>
      </c>
      <c r="Q28" s="3">
        <v>0</v>
      </c>
      <c r="R28">
        <v>0</v>
      </c>
      <c r="S28" s="3">
        <v>0</v>
      </c>
      <c r="T28" s="3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</row>
    <row r="29" spans="1:94" x14ac:dyDescent="0.3">
      <c r="A29" s="3">
        <v>2</v>
      </c>
      <c r="B29" s="1" t="s">
        <v>517</v>
      </c>
      <c r="C29" s="3">
        <v>270102001</v>
      </c>
      <c r="D29">
        <v>270102</v>
      </c>
      <c r="E29" s="3" t="s">
        <v>14075</v>
      </c>
      <c r="F29" t="s">
        <v>7292</v>
      </c>
      <c r="G29" s="3">
        <v>2</v>
      </c>
      <c r="H29" t="s">
        <v>10587</v>
      </c>
      <c r="I29" s="3" t="s">
        <v>7292</v>
      </c>
      <c r="J29">
        <v>176</v>
      </c>
      <c r="K29" s="3">
        <v>0</v>
      </c>
      <c r="L29">
        <v>1</v>
      </c>
      <c r="M29" s="3">
        <v>0</v>
      </c>
      <c r="N29">
        <v>0</v>
      </c>
      <c r="O29" s="3">
        <v>0</v>
      </c>
      <c r="P29">
        <v>0</v>
      </c>
      <c r="Q29" s="3">
        <v>0</v>
      </c>
      <c r="R29">
        <v>0</v>
      </c>
      <c r="S29" s="3">
        <v>1</v>
      </c>
      <c r="T29" s="3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1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1</v>
      </c>
      <c r="BW29">
        <v>0</v>
      </c>
      <c r="BX29">
        <v>2</v>
      </c>
      <c r="BY29">
        <v>1</v>
      </c>
      <c r="BZ29">
        <v>1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</row>
    <row r="30" spans="1:94" x14ac:dyDescent="0.3">
      <c r="A30" s="3">
        <v>2</v>
      </c>
      <c r="B30" s="1" t="s">
        <v>517</v>
      </c>
      <c r="C30" s="3">
        <v>270103002</v>
      </c>
      <c r="D30">
        <v>270103</v>
      </c>
      <c r="E30" s="3" t="s">
        <v>14076</v>
      </c>
      <c r="F30" t="s">
        <v>7287</v>
      </c>
      <c r="G30" s="3">
        <v>2</v>
      </c>
      <c r="H30" t="s">
        <v>10587</v>
      </c>
      <c r="I30" s="3" t="s">
        <v>7287</v>
      </c>
      <c r="J30">
        <v>204</v>
      </c>
      <c r="K30" s="3">
        <v>0</v>
      </c>
      <c r="L30">
        <v>0</v>
      </c>
      <c r="M30" s="3">
        <v>0</v>
      </c>
      <c r="N30">
        <v>0</v>
      </c>
      <c r="O30" s="3">
        <v>0</v>
      </c>
      <c r="P30">
        <v>0</v>
      </c>
      <c r="Q30" s="3">
        <v>0</v>
      </c>
      <c r="R30">
        <v>0</v>
      </c>
      <c r="S30" s="3">
        <v>0</v>
      </c>
      <c r="T30" s="3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  <c r="AZ30">
        <v>2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1</v>
      </c>
      <c r="CL30">
        <v>1</v>
      </c>
      <c r="CM30">
        <v>2</v>
      </c>
      <c r="CN30">
        <v>0</v>
      </c>
      <c r="CO30">
        <v>0</v>
      </c>
      <c r="CP30">
        <v>0</v>
      </c>
    </row>
    <row r="31" spans="1:94" x14ac:dyDescent="0.3">
      <c r="A31" s="3">
        <v>2</v>
      </c>
      <c r="B31" s="1" t="s">
        <v>517</v>
      </c>
      <c r="C31" s="3">
        <v>270104001</v>
      </c>
      <c r="D31">
        <v>270104</v>
      </c>
      <c r="E31" s="3" t="s">
        <v>7318</v>
      </c>
      <c r="F31" t="s">
        <v>7319</v>
      </c>
      <c r="G31" s="3">
        <v>2</v>
      </c>
      <c r="H31" t="s">
        <v>10587</v>
      </c>
      <c r="I31" s="3" t="s">
        <v>7319</v>
      </c>
      <c r="J31">
        <v>298</v>
      </c>
      <c r="K31" s="3">
        <v>8</v>
      </c>
      <c r="L31">
        <v>12</v>
      </c>
      <c r="M31" s="3">
        <v>4</v>
      </c>
      <c r="N31">
        <v>22</v>
      </c>
      <c r="O31" s="3">
        <v>4</v>
      </c>
      <c r="P31">
        <v>12</v>
      </c>
      <c r="Q31" s="3">
        <v>14</v>
      </c>
      <c r="R31">
        <v>18</v>
      </c>
      <c r="S31" s="3">
        <v>9</v>
      </c>
      <c r="T31" s="3">
        <v>6</v>
      </c>
      <c r="U31">
        <v>9</v>
      </c>
      <c r="V31">
        <v>5</v>
      </c>
      <c r="W31">
        <v>7</v>
      </c>
      <c r="X31">
        <v>9</v>
      </c>
      <c r="Y31">
        <v>8</v>
      </c>
      <c r="Z31">
        <v>1</v>
      </c>
      <c r="AA31">
        <v>1</v>
      </c>
      <c r="AB31">
        <v>7</v>
      </c>
      <c r="AC31">
        <v>14</v>
      </c>
      <c r="AD31">
        <v>5</v>
      </c>
      <c r="AE31">
        <v>4</v>
      </c>
      <c r="AF31">
        <v>15</v>
      </c>
      <c r="AG31">
        <v>11</v>
      </c>
      <c r="AH31">
        <v>7</v>
      </c>
      <c r="AI31">
        <v>8</v>
      </c>
      <c r="AJ31">
        <v>8</v>
      </c>
      <c r="AK31">
        <v>8</v>
      </c>
      <c r="AL31">
        <v>17</v>
      </c>
      <c r="AM31">
        <v>12</v>
      </c>
      <c r="AN31">
        <v>6</v>
      </c>
      <c r="AO31">
        <v>5</v>
      </c>
      <c r="AP31">
        <v>2</v>
      </c>
      <c r="AQ31">
        <v>8</v>
      </c>
      <c r="AR31">
        <v>20</v>
      </c>
      <c r="AS31">
        <v>6</v>
      </c>
      <c r="AT31">
        <v>3</v>
      </c>
      <c r="AU31">
        <v>5</v>
      </c>
      <c r="AV31">
        <v>10</v>
      </c>
      <c r="AW31">
        <v>3</v>
      </c>
      <c r="AX31">
        <v>7</v>
      </c>
      <c r="AY31">
        <v>3</v>
      </c>
      <c r="AZ31">
        <v>10</v>
      </c>
      <c r="BA31">
        <v>4</v>
      </c>
      <c r="BB31">
        <v>11</v>
      </c>
      <c r="BC31">
        <v>1</v>
      </c>
      <c r="BD31">
        <v>8</v>
      </c>
      <c r="BE31">
        <v>10</v>
      </c>
      <c r="BF31">
        <v>8</v>
      </c>
      <c r="BG31">
        <v>8</v>
      </c>
      <c r="BH31">
        <v>12</v>
      </c>
      <c r="BI31">
        <v>2</v>
      </c>
      <c r="BJ31">
        <v>5</v>
      </c>
      <c r="BK31">
        <v>5</v>
      </c>
      <c r="BL31">
        <v>5</v>
      </c>
      <c r="BM31">
        <v>7</v>
      </c>
      <c r="BN31">
        <v>5</v>
      </c>
      <c r="BO31">
        <v>4</v>
      </c>
      <c r="BP31">
        <v>15</v>
      </c>
      <c r="BQ31">
        <v>15</v>
      </c>
      <c r="BR31">
        <v>6</v>
      </c>
      <c r="BS31">
        <v>18</v>
      </c>
      <c r="BT31">
        <v>1</v>
      </c>
      <c r="BU31">
        <v>5</v>
      </c>
      <c r="BV31">
        <v>1</v>
      </c>
      <c r="BW31">
        <v>1</v>
      </c>
      <c r="BX31">
        <v>0</v>
      </c>
      <c r="BY31">
        <v>2</v>
      </c>
      <c r="BZ31">
        <v>2</v>
      </c>
      <c r="CA31">
        <v>4</v>
      </c>
      <c r="CB31">
        <v>4</v>
      </c>
      <c r="CC31">
        <v>3</v>
      </c>
      <c r="CD31">
        <v>4</v>
      </c>
      <c r="CE31">
        <v>8</v>
      </c>
      <c r="CF31">
        <v>7</v>
      </c>
      <c r="CG31">
        <v>3</v>
      </c>
      <c r="CH31">
        <v>3</v>
      </c>
      <c r="CI31">
        <v>4</v>
      </c>
      <c r="CJ31">
        <v>9</v>
      </c>
      <c r="CK31">
        <v>5</v>
      </c>
      <c r="CL31">
        <v>6</v>
      </c>
      <c r="CM31">
        <v>4</v>
      </c>
      <c r="CN31">
        <v>6</v>
      </c>
      <c r="CO31">
        <v>5</v>
      </c>
      <c r="CP31">
        <v>5</v>
      </c>
    </row>
    <row r="32" spans="1:94" x14ac:dyDescent="0.3">
      <c r="A32" s="3">
        <v>2</v>
      </c>
      <c r="B32" s="1" t="s">
        <v>517</v>
      </c>
      <c r="C32" s="3">
        <v>270103003</v>
      </c>
      <c r="D32">
        <v>270103</v>
      </c>
      <c r="E32" s="3" t="s">
        <v>14076</v>
      </c>
      <c r="F32" t="s">
        <v>7288</v>
      </c>
      <c r="G32" s="3">
        <v>2</v>
      </c>
      <c r="H32" t="s">
        <v>10587</v>
      </c>
      <c r="I32" s="3" t="s">
        <v>7288</v>
      </c>
      <c r="J32">
        <v>419</v>
      </c>
      <c r="K32" s="3">
        <v>0</v>
      </c>
      <c r="L32">
        <v>0</v>
      </c>
      <c r="M32" s="3">
        <v>0</v>
      </c>
      <c r="N32">
        <v>0</v>
      </c>
      <c r="O32" s="3">
        <v>0</v>
      </c>
      <c r="P32">
        <v>0</v>
      </c>
      <c r="Q32" s="3">
        <v>0</v>
      </c>
      <c r="R32">
        <v>0</v>
      </c>
      <c r="S32" s="3">
        <v>0</v>
      </c>
      <c r="T32" s="3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 x14ac:dyDescent="0.3">
      <c r="A33" s="3">
        <v>2</v>
      </c>
      <c r="B33" s="1" t="s">
        <v>517</v>
      </c>
      <c r="C33" s="3">
        <v>270102017</v>
      </c>
      <c r="D33">
        <v>270102</v>
      </c>
      <c r="E33" s="3" t="s">
        <v>14075</v>
      </c>
      <c r="F33" t="s">
        <v>7308</v>
      </c>
      <c r="G33" s="3">
        <v>2</v>
      </c>
      <c r="H33" t="s">
        <v>10587</v>
      </c>
      <c r="I33" s="3" t="s">
        <v>7308</v>
      </c>
      <c r="J33">
        <v>475</v>
      </c>
      <c r="K33" s="3">
        <v>0</v>
      </c>
      <c r="L33">
        <v>0</v>
      </c>
      <c r="M33" s="3">
        <v>0</v>
      </c>
      <c r="N33">
        <v>0</v>
      </c>
      <c r="O33" s="3">
        <v>0</v>
      </c>
      <c r="P33">
        <v>0</v>
      </c>
      <c r="Q33" s="3">
        <v>0</v>
      </c>
      <c r="R33">
        <v>0</v>
      </c>
      <c r="S33" s="3">
        <v>0</v>
      </c>
      <c r="T33" s="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 x14ac:dyDescent="0.3">
      <c r="A34" s="3">
        <v>2</v>
      </c>
      <c r="B34" s="1" t="s">
        <v>517</v>
      </c>
      <c r="C34" s="3">
        <v>270102014</v>
      </c>
      <c r="D34">
        <v>270102</v>
      </c>
      <c r="E34" s="3" t="s">
        <v>14075</v>
      </c>
      <c r="F34" t="s">
        <v>7305</v>
      </c>
      <c r="G34" s="3">
        <v>2</v>
      </c>
      <c r="H34" t="s">
        <v>10587</v>
      </c>
      <c r="I34" s="3" t="s">
        <v>10639</v>
      </c>
      <c r="J34">
        <v>476</v>
      </c>
      <c r="K34" s="3">
        <v>0</v>
      </c>
      <c r="L34">
        <v>1</v>
      </c>
      <c r="M34" s="3">
        <v>1</v>
      </c>
      <c r="N34">
        <v>1</v>
      </c>
      <c r="O34" s="3">
        <v>1</v>
      </c>
      <c r="P34">
        <v>0</v>
      </c>
      <c r="Q34" s="3">
        <v>0</v>
      </c>
      <c r="R34">
        <v>0</v>
      </c>
      <c r="S34" s="3">
        <v>1</v>
      </c>
      <c r="T34" s="3">
        <v>2</v>
      </c>
      <c r="U34">
        <v>0</v>
      </c>
      <c r="V34">
        <v>3</v>
      </c>
      <c r="W34">
        <v>0</v>
      </c>
      <c r="X34">
        <v>1</v>
      </c>
      <c r="Y34">
        <v>2</v>
      </c>
      <c r="Z34">
        <v>0</v>
      </c>
      <c r="AA34">
        <v>0</v>
      </c>
      <c r="AB34">
        <v>0</v>
      </c>
      <c r="AC34">
        <v>0</v>
      </c>
      <c r="AD34">
        <v>2</v>
      </c>
      <c r="AE34">
        <v>2</v>
      </c>
      <c r="AF34">
        <v>2</v>
      </c>
      <c r="AG34">
        <v>4</v>
      </c>
      <c r="AH34">
        <v>2</v>
      </c>
      <c r="AI34">
        <v>1</v>
      </c>
      <c r="AJ34">
        <v>1</v>
      </c>
      <c r="AK34">
        <v>1</v>
      </c>
      <c r="AL34">
        <v>3</v>
      </c>
      <c r="AM34">
        <v>1</v>
      </c>
      <c r="AN34">
        <v>3</v>
      </c>
      <c r="AO34">
        <v>0</v>
      </c>
      <c r="AP34">
        <v>3</v>
      </c>
      <c r="AQ34">
        <v>1</v>
      </c>
      <c r="AR34">
        <v>0</v>
      </c>
      <c r="AS34">
        <v>0</v>
      </c>
      <c r="AT34">
        <v>0</v>
      </c>
      <c r="AU34">
        <v>2</v>
      </c>
      <c r="AV34">
        <v>4</v>
      </c>
      <c r="AW34">
        <v>1</v>
      </c>
      <c r="AX34">
        <v>1</v>
      </c>
      <c r="AY34">
        <v>0</v>
      </c>
      <c r="AZ34">
        <v>1</v>
      </c>
      <c r="BA34">
        <v>1</v>
      </c>
      <c r="BB34">
        <v>1</v>
      </c>
      <c r="BC34">
        <v>4</v>
      </c>
      <c r="BD34">
        <v>0</v>
      </c>
      <c r="BE34">
        <v>2</v>
      </c>
      <c r="BF34">
        <v>2</v>
      </c>
      <c r="BG34">
        <v>2</v>
      </c>
      <c r="BH34">
        <v>0</v>
      </c>
      <c r="BI34">
        <v>1</v>
      </c>
      <c r="BJ34">
        <v>0</v>
      </c>
      <c r="BK34">
        <v>2</v>
      </c>
      <c r="BL34">
        <v>1</v>
      </c>
      <c r="BM34">
        <v>1</v>
      </c>
      <c r="BN34">
        <v>1</v>
      </c>
      <c r="BO34">
        <v>2</v>
      </c>
      <c r="BP34">
        <v>2</v>
      </c>
      <c r="BQ34">
        <v>1</v>
      </c>
      <c r="BR34">
        <v>1</v>
      </c>
      <c r="BS34">
        <v>2</v>
      </c>
      <c r="BT34">
        <v>1</v>
      </c>
      <c r="BU34">
        <v>3</v>
      </c>
      <c r="BV34">
        <v>2</v>
      </c>
      <c r="BW34">
        <v>0</v>
      </c>
      <c r="BX34">
        <v>1</v>
      </c>
      <c r="BY34">
        <v>1</v>
      </c>
      <c r="BZ34">
        <v>2</v>
      </c>
      <c r="CA34">
        <v>0</v>
      </c>
      <c r="CB34">
        <v>3</v>
      </c>
      <c r="CC34">
        <v>1</v>
      </c>
      <c r="CD34">
        <v>2</v>
      </c>
      <c r="CE34">
        <v>4</v>
      </c>
      <c r="CF34">
        <v>2</v>
      </c>
      <c r="CG34">
        <v>2</v>
      </c>
      <c r="CH34">
        <v>1</v>
      </c>
      <c r="CI34">
        <v>1</v>
      </c>
      <c r="CJ34">
        <v>1</v>
      </c>
      <c r="CK34">
        <v>4</v>
      </c>
      <c r="CL34">
        <v>3</v>
      </c>
      <c r="CM34">
        <v>2</v>
      </c>
      <c r="CN34">
        <v>1</v>
      </c>
      <c r="CO34">
        <v>3</v>
      </c>
      <c r="CP34">
        <v>1</v>
      </c>
    </row>
    <row r="35" spans="1:94" x14ac:dyDescent="0.3">
      <c r="A35" s="3">
        <v>2</v>
      </c>
      <c r="B35" s="1" t="s">
        <v>517</v>
      </c>
      <c r="C35" s="3">
        <v>270102015</v>
      </c>
      <c r="D35">
        <v>270102</v>
      </c>
      <c r="E35" s="3" t="s">
        <v>14075</v>
      </c>
      <c r="F35" t="s">
        <v>7306</v>
      </c>
      <c r="G35" s="3">
        <v>2</v>
      </c>
      <c r="H35" t="s">
        <v>10587</v>
      </c>
      <c r="I35" s="3" t="s">
        <v>10640</v>
      </c>
      <c r="J35">
        <v>477</v>
      </c>
      <c r="K35" s="3">
        <v>0</v>
      </c>
      <c r="L35">
        <v>4</v>
      </c>
      <c r="M35" s="3">
        <v>1</v>
      </c>
      <c r="N35">
        <v>2</v>
      </c>
      <c r="O35" s="3">
        <v>0</v>
      </c>
      <c r="P35">
        <v>0</v>
      </c>
      <c r="Q35" s="3">
        <v>5</v>
      </c>
      <c r="R35">
        <v>0</v>
      </c>
      <c r="S35" s="3">
        <v>4</v>
      </c>
      <c r="T35" s="3">
        <v>0</v>
      </c>
      <c r="U35">
        <v>1</v>
      </c>
      <c r="V35">
        <v>1</v>
      </c>
      <c r="W35">
        <v>2</v>
      </c>
      <c r="X35">
        <v>1</v>
      </c>
      <c r="Y35">
        <v>4</v>
      </c>
      <c r="Z35">
        <v>0</v>
      </c>
      <c r="AA35">
        <v>0</v>
      </c>
      <c r="AB35">
        <v>2</v>
      </c>
      <c r="AC35">
        <v>0</v>
      </c>
      <c r="AD35">
        <v>2</v>
      </c>
      <c r="AE35">
        <v>1</v>
      </c>
      <c r="AF35">
        <v>1</v>
      </c>
      <c r="AG35">
        <v>2</v>
      </c>
      <c r="AH35">
        <v>0</v>
      </c>
      <c r="AI35">
        <v>0</v>
      </c>
      <c r="AJ35">
        <v>2</v>
      </c>
      <c r="AK35">
        <v>4</v>
      </c>
      <c r="AL35">
        <v>2</v>
      </c>
      <c r="AM35">
        <v>0</v>
      </c>
      <c r="AN35">
        <v>1</v>
      </c>
      <c r="AO35">
        <v>0</v>
      </c>
      <c r="AP35">
        <v>1</v>
      </c>
      <c r="AQ35">
        <v>1</v>
      </c>
      <c r="AR35">
        <v>3</v>
      </c>
      <c r="AS35">
        <v>1</v>
      </c>
      <c r="AT35">
        <v>1</v>
      </c>
      <c r="AU35">
        <v>4</v>
      </c>
      <c r="AV35">
        <v>1</v>
      </c>
      <c r="AW35">
        <v>1</v>
      </c>
      <c r="AX35">
        <v>0</v>
      </c>
      <c r="AY35">
        <v>5</v>
      </c>
      <c r="AZ35">
        <v>8</v>
      </c>
      <c r="BA35">
        <v>0</v>
      </c>
      <c r="BB35">
        <v>4</v>
      </c>
      <c r="BC35">
        <v>2</v>
      </c>
      <c r="BD35">
        <v>0</v>
      </c>
      <c r="BE35">
        <v>1</v>
      </c>
      <c r="BF35">
        <v>2</v>
      </c>
      <c r="BG35">
        <v>1</v>
      </c>
      <c r="BH35">
        <v>4</v>
      </c>
      <c r="BI35">
        <v>0</v>
      </c>
      <c r="BJ35">
        <v>5</v>
      </c>
      <c r="BK35">
        <v>0</v>
      </c>
      <c r="BL35">
        <v>1</v>
      </c>
      <c r="BM35">
        <v>2</v>
      </c>
      <c r="BN35">
        <v>3</v>
      </c>
      <c r="BO35">
        <v>4</v>
      </c>
      <c r="BP35">
        <v>0</v>
      </c>
      <c r="BQ35">
        <v>3</v>
      </c>
      <c r="BR35">
        <v>1</v>
      </c>
      <c r="BS35">
        <v>5</v>
      </c>
      <c r="BT35">
        <v>3</v>
      </c>
      <c r="BU35">
        <v>2</v>
      </c>
      <c r="BV35">
        <v>3</v>
      </c>
      <c r="BW35">
        <v>1</v>
      </c>
      <c r="BX35">
        <v>1</v>
      </c>
      <c r="BY35">
        <v>2</v>
      </c>
      <c r="BZ35">
        <v>0</v>
      </c>
      <c r="CA35">
        <v>2</v>
      </c>
      <c r="CB35">
        <v>1</v>
      </c>
      <c r="CC35">
        <v>3</v>
      </c>
      <c r="CD35">
        <v>0</v>
      </c>
      <c r="CE35">
        <v>2</v>
      </c>
      <c r="CF35">
        <v>2</v>
      </c>
      <c r="CG35">
        <v>1</v>
      </c>
      <c r="CH35">
        <v>1</v>
      </c>
      <c r="CI35">
        <v>1</v>
      </c>
      <c r="CJ35">
        <v>1</v>
      </c>
      <c r="CK35">
        <v>0</v>
      </c>
      <c r="CL35">
        <v>0</v>
      </c>
      <c r="CM35">
        <v>2</v>
      </c>
      <c r="CN35">
        <v>1</v>
      </c>
      <c r="CO35">
        <v>0</v>
      </c>
      <c r="CP35">
        <v>4</v>
      </c>
    </row>
    <row r="36" spans="1:94" x14ac:dyDescent="0.3">
      <c r="A36" s="3">
        <v>2</v>
      </c>
      <c r="B36" s="1" t="s">
        <v>517</v>
      </c>
      <c r="C36" s="3">
        <v>270105001</v>
      </c>
      <c r="D36">
        <v>270105</v>
      </c>
      <c r="E36" s="3" t="s">
        <v>7310</v>
      </c>
      <c r="F36" t="s">
        <v>7311</v>
      </c>
      <c r="G36" s="3">
        <v>3</v>
      </c>
      <c r="H36" t="s">
        <v>10601</v>
      </c>
      <c r="I36" s="3" t="s">
        <v>7311</v>
      </c>
      <c r="J36">
        <v>7</v>
      </c>
      <c r="K36" s="3">
        <v>0</v>
      </c>
      <c r="L36">
        <v>0</v>
      </c>
      <c r="M36" s="3">
        <v>0</v>
      </c>
      <c r="N36">
        <v>0</v>
      </c>
      <c r="O36" s="3">
        <v>0</v>
      </c>
      <c r="P36">
        <v>0</v>
      </c>
      <c r="Q36" s="3">
        <v>0</v>
      </c>
      <c r="R36">
        <v>0</v>
      </c>
      <c r="S36" s="3">
        <v>0</v>
      </c>
      <c r="T36" s="3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 x14ac:dyDescent="0.3">
      <c r="A37" s="3">
        <v>2</v>
      </c>
      <c r="B37" s="1" t="s">
        <v>517</v>
      </c>
      <c r="C37" s="3">
        <v>270105002</v>
      </c>
      <c r="D37">
        <v>270105</v>
      </c>
      <c r="E37" s="3" t="s">
        <v>7310</v>
      </c>
      <c r="F37" t="s">
        <v>7312</v>
      </c>
      <c r="G37" s="3">
        <v>3</v>
      </c>
      <c r="H37" t="s">
        <v>10601</v>
      </c>
      <c r="I37" s="3" t="s">
        <v>7312</v>
      </c>
      <c r="J37">
        <v>8</v>
      </c>
      <c r="K37" s="3">
        <v>1</v>
      </c>
      <c r="L37">
        <v>0</v>
      </c>
      <c r="M37" s="3">
        <v>0</v>
      </c>
      <c r="N37">
        <v>0</v>
      </c>
      <c r="O37" s="3">
        <v>0</v>
      </c>
      <c r="P37">
        <v>1</v>
      </c>
      <c r="Q37" s="3">
        <v>0</v>
      </c>
      <c r="R37">
        <v>0</v>
      </c>
      <c r="S37" s="3">
        <v>0</v>
      </c>
      <c r="T37" s="3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</v>
      </c>
      <c r="AY37">
        <v>0</v>
      </c>
      <c r="AZ37">
        <v>0</v>
      </c>
      <c r="BA37">
        <v>0</v>
      </c>
      <c r="BB37">
        <v>1</v>
      </c>
      <c r="BC37">
        <v>1</v>
      </c>
      <c r="BD37">
        <v>0</v>
      </c>
      <c r="BE37">
        <v>3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 x14ac:dyDescent="0.3">
      <c r="A38" s="3">
        <v>2</v>
      </c>
      <c r="B38" s="1" t="s">
        <v>517</v>
      </c>
      <c r="C38" s="3">
        <v>270105003</v>
      </c>
      <c r="D38">
        <v>270105</v>
      </c>
      <c r="E38" s="3" t="s">
        <v>7310</v>
      </c>
      <c r="F38" t="s">
        <v>7313</v>
      </c>
      <c r="G38" s="3">
        <v>3</v>
      </c>
      <c r="H38" t="s">
        <v>10601</v>
      </c>
      <c r="I38" s="3" t="s">
        <v>7313</v>
      </c>
      <c r="J38">
        <v>9</v>
      </c>
      <c r="K38" s="3">
        <v>0</v>
      </c>
      <c r="L38">
        <v>0</v>
      </c>
      <c r="M38" s="3">
        <v>0</v>
      </c>
      <c r="N38">
        <v>0</v>
      </c>
      <c r="O38" s="3">
        <v>0</v>
      </c>
      <c r="P38">
        <v>0</v>
      </c>
      <c r="Q38" s="3">
        <v>0</v>
      </c>
      <c r="R38">
        <v>0</v>
      </c>
      <c r="S38" s="3">
        <v>0</v>
      </c>
      <c r="T38" s="3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 x14ac:dyDescent="0.3">
      <c r="A39" s="3">
        <v>2</v>
      </c>
      <c r="B39" s="1" t="s">
        <v>517</v>
      </c>
      <c r="C39" s="3">
        <v>270102005</v>
      </c>
      <c r="D39">
        <v>270102</v>
      </c>
      <c r="E39" s="3" t="s">
        <v>14075</v>
      </c>
      <c r="F39" t="s">
        <v>7296</v>
      </c>
      <c r="G39" s="3">
        <v>3</v>
      </c>
      <c r="H39" t="s">
        <v>10601</v>
      </c>
      <c r="I39" s="3" t="s">
        <v>7296</v>
      </c>
      <c r="J39">
        <v>14</v>
      </c>
      <c r="K39" s="3">
        <v>0</v>
      </c>
      <c r="L39">
        <v>1</v>
      </c>
      <c r="M39" s="3">
        <v>0</v>
      </c>
      <c r="N39">
        <v>0</v>
      </c>
      <c r="O39" s="3">
        <v>0</v>
      </c>
      <c r="P39">
        <v>0</v>
      </c>
      <c r="Q39" s="3">
        <v>0</v>
      </c>
      <c r="R39">
        <v>0</v>
      </c>
      <c r="S39" s="3">
        <v>0</v>
      </c>
      <c r="T39" s="3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 x14ac:dyDescent="0.3">
      <c r="A40" s="3">
        <v>2</v>
      </c>
      <c r="B40" s="1" t="s">
        <v>517</v>
      </c>
      <c r="C40" s="3">
        <v>270102006</v>
      </c>
      <c r="D40">
        <v>270102</v>
      </c>
      <c r="E40" s="3" t="s">
        <v>14075</v>
      </c>
      <c r="F40" t="s">
        <v>7297</v>
      </c>
      <c r="G40" s="3">
        <v>3</v>
      </c>
      <c r="H40" t="s">
        <v>10601</v>
      </c>
      <c r="I40" s="3" t="s">
        <v>14159</v>
      </c>
      <c r="J40">
        <v>15</v>
      </c>
      <c r="K40" s="3">
        <v>1</v>
      </c>
      <c r="L40">
        <v>0</v>
      </c>
      <c r="M40" s="3">
        <v>4</v>
      </c>
      <c r="N40">
        <v>4</v>
      </c>
      <c r="O40" s="3">
        <v>1</v>
      </c>
      <c r="P40">
        <v>3</v>
      </c>
      <c r="Q40" s="3">
        <v>4</v>
      </c>
      <c r="R40">
        <v>2</v>
      </c>
      <c r="S40" s="3">
        <v>2</v>
      </c>
      <c r="T40" s="3">
        <v>1</v>
      </c>
      <c r="U40">
        <v>1</v>
      </c>
      <c r="V40">
        <v>1</v>
      </c>
      <c r="W40">
        <v>4</v>
      </c>
      <c r="X40">
        <v>2</v>
      </c>
      <c r="Y40">
        <v>2</v>
      </c>
      <c r="Z40">
        <v>0</v>
      </c>
      <c r="AA40">
        <v>2</v>
      </c>
      <c r="AB40">
        <v>3</v>
      </c>
      <c r="AC40">
        <v>4</v>
      </c>
      <c r="AD40">
        <v>1</v>
      </c>
      <c r="AE40">
        <v>1</v>
      </c>
      <c r="AF40">
        <v>4</v>
      </c>
      <c r="AG40">
        <v>2</v>
      </c>
      <c r="AH40">
        <v>3</v>
      </c>
      <c r="AI40">
        <v>2</v>
      </c>
      <c r="AJ40">
        <v>0</v>
      </c>
      <c r="AK40">
        <v>2</v>
      </c>
      <c r="AL40">
        <v>2</v>
      </c>
      <c r="AM40">
        <v>4</v>
      </c>
      <c r="AN40">
        <v>2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3</v>
      </c>
      <c r="AV40">
        <v>2</v>
      </c>
      <c r="AW40">
        <v>2</v>
      </c>
      <c r="AX40">
        <v>2</v>
      </c>
      <c r="AY40">
        <v>0</v>
      </c>
      <c r="AZ40">
        <v>0</v>
      </c>
      <c r="BA40">
        <v>1</v>
      </c>
      <c r="BB40">
        <v>1</v>
      </c>
      <c r="BC40">
        <v>3</v>
      </c>
      <c r="BD40">
        <v>4</v>
      </c>
      <c r="BE40">
        <v>1</v>
      </c>
      <c r="BF40">
        <v>2</v>
      </c>
      <c r="BG40">
        <v>2</v>
      </c>
      <c r="BH40">
        <v>1</v>
      </c>
      <c r="BI40">
        <v>7</v>
      </c>
      <c r="BJ40">
        <v>0</v>
      </c>
      <c r="BK40">
        <v>4</v>
      </c>
      <c r="BL40">
        <v>4</v>
      </c>
      <c r="BM40">
        <v>2</v>
      </c>
      <c r="BN40">
        <v>3</v>
      </c>
      <c r="BO40">
        <v>3</v>
      </c>
      <c r="BP40">
        <v>5</v>
      </c>
      <c r="BQ40">
        <v>2</v>
      </c>
      <c r="BR40">
        <v>5</v>
      </c>
      <c r="BS40">
        <v>3</v>
      </c>
      <c r="BT40">
        <v>1</v>
      </c>
      <c r="BU40">
        <v>5</v>
      </c>
      <c r="BV40">
        <v>6</v>
      </c>
      <c r="BW40">
        <v>3</v>
      </c>
      <c r="BX40">
        <v>2</v>
      </c>
      <c r="BY40">
        <v>5</v>
      </c>
      <c r="BZ40">
        <v>4</v>
      </c>
      <c r="CA40">
        <v>3</v>
      </c>
      <c r="CB40">
        <v>5</v>
      </c>
      <c r="CC40">
        <v>4</v>
      </c>
      <c r="CD40">
        <v>2</v>
      </c>
      <c r="CE40">
        <v>2</v>
      </c>
      <c r="CF40">
        <v>5</v>
      </c>
      <c r="CG40">
        <v>7</v>
      </c>
      <c r="CH40">
        <v>5</v>
      </c>
      <c r="CI40">
        <v>0</v>
      </c>
      <c r="CJ40">
        <v>2</v>
      </c>
      <c r="CK40">
        <v>5</v>
      </c>
      <c r="CL40">
        <v>4</v>
      </c>
      <c r="CM40">
        <v>4</v>
      </c>
      <c r="CN40">
        <v>4</v>
      </c>
      <c r="CO40">
        <v>2</v>
      </c>
      <c r="CP40">
        <v>2</v>
      </c>
    </row>
    <row r="41" spans="1:94" x14ac:dyDescent="0.3">
      <c r="A41" s="3">
        <v>2</v>
      </c>
      <c r="B41" s="1" t="s">
        <v>517</v>
      </c>
      <c r="C41" s="3">
        <v>270102007</v>
      </c>
      <c r="D41">
        <v>270102</v>
      </c>
      <c r="E41" s="3" t="s">
        <v>14075</v>
      </c>
      <c r="F41" t="s">
        <v>7298</v>
      </c>
      <c r="G41" s="3">
        <v>3</v>
      </c>
      <c r="H41" t="s">
        <v>10601</v>
      </c>
      <c r="I41" s="3" t="s">
        <v>14160</v>
      </c>
      <c r="J41">
        <v>16</v>
      </c>
      <c r="K41" s="3">
        <v>0</v>
      </c>
      <c r="L41">
        <v>0</v>
      </c>
      <c r="M41" s="3">
        <v>0</v>
      </c>
      <c r="N41">
        <v>0</v>
      </c>
      <c r="O41" s="3">
        <v>0</v>
      </c>
      <c r="P41">
        <v>0</v>
      </c>
      <c r="Q41" s="3">
        <v>0</v>
      </c>
      <c r="R41">
        <v>1</v>
      </c>
      <c r="S41" s="3">
        <v>0</v>
      </c>
      <c r="T41" s="3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2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1</v>
      </c>
      <c r="BM41">
        <v>0</v>
      </c>
      <c r="BN41">
        <v>2</v>
      </c>
      <c r="BO41">
        <v>0</v>
      </c>
      <c r="BP41">
        <v>0</v>
      </c>
      <c r="BQ41">
        <v>0</v>
      </c>
      <c r="BR41">
        <v>2</v>
      </c>
      <c r="BS41">
        <v>1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4</v>
      </c>
      <c r="BZ41">
        <v>1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4</v>
      </c>
      <c r="CG41">
        <v>0</v>
      </c>
      <c r="CH41">
        <v>1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3</v>
      </c>
      <c r="CP41">
        <v>1</v>
      </c>
    </row>
    <row r="42" spans="1:94" x14ac:dyDescent="0.3">
      <c r="A42" s="3">
        <v>2</v>
      </c>
      <c r="B42" s="1" t="s">
        <v>517</v>
      </c>
      <c r="C42" s="3">
        <v>270102008</v>
      </c>
      <c r="D42">
        <v>270102</v>
      </c>
      <c r="E42" s="3" t="s">
        <v>14075</v>
      </c>
      <c r="F42" t="s">
        <v>7299</v>
      </c>
      <c r="G42" s="3">
        <v>3</v>
      </c>
      <c r="H42" t="s">
        <v>10601</v>
      </c>
      <c r="I42" s="3" t="s">
        <v>14161</v>
      </c>
      <c r="J42">
        <v>17</v>
      </c>
      <c r="K42" s="3">
        <v>1</v>
      </c>
      <c r="L42">
        <v>2</v>
      </c>
      <c r="M42" s="3">
        <v>1</v>
      </c>
      <c r="N42">
        <v>1</v>
      </c>
      <c r="O42" s="3">
        <v>0</v>
      </c>
      <c r="P42">
        <v>0</v>
      </c>
      <c r="Q42" s="3">
        <v>0</v>
      </c>
      <c r="R42">
        <v>2</v>
      </c>
      <c r="S42" s="3">
        <v>0</v>
      </c>
      <c r="T42" s="3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2</v>
      </c>
      <c r="AZ42">
        <v>0</v>
      </c>
      <c r="BA42">
        <v>2</v>
      </c>
      <c r="BB42">
        <v>0</v>
      </c>
      <c r="BC42">
        <v>2</v>
      </c>
      <c r="BD42">
        <v>0</v>
      </c>
      <c r="BE42">
        <v>2</v>
      </c>
      <c r="BF42">
        <v>0</v>
      </c>
      <c r="BG42">
        <v>0</v>
      </c>
      <c r="BH42">
        <v>1</v>
      </c>
      <c r="BI42">
        <v>1</v>
      </c>
      <c r="BJ42">
        <v>2</v>
      </c>
      <c r="BK42">
        <v>0</v>
      </c>
      <c r="BL42">
        <v>1</v>
      </c>
      <c r="BM42">
        <v>1</v>
      </c>
      <c r="BN42">
        <v>1</v>
      </c>
      <c r="BO42">
        <v>0</v>
      </c>
      <c r="BP42">
        <v>0</v>
      </c>
      <c r="BQ42">
        <v>4</v>
      </c>
      <c r="BR42">
        <v>1</v>
      </c>
      <c r="BS42">
        <v>1</v>
      </c>
      <c r="BT42">
        <v>0</v>
      </c>
      <c r="BU42">
        <v>0</v>
      </c>
      <c r="BV42">
        <v>1</v>
      </c>
      <c r="BW42">
        <v>1</v>
      </c>
      <c r="BX42">
        <v>0</v>
      </c>
      <c r="BY42">
        <v>4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2</v>
      </c>
      <c r="CH42">
        <v>1</v>
      </c>
      <c r="CI42">
        <v>3</v>
      </c>
      <c r="CJ42">
        <v>1</v>
      </c>
      <c r="CK42">
        <v>3</v>
      </c>
      <c r="CL42">
        <v>0</v>
      </c>
      <c r="CM42">
        <v>2</v>
      </c>
      <c r="CN42">
        <v>2</v>
      </c>
      <c r="CO42">
        <v>3</v>
      </c>
      <c r="CP42">
        <v>0</v>
      </c>
    </row>
    <row r="43" spans="1:94" x14ac:dyDescent="0.3">
      <c r="A43" s="3">
        <v>2</v>
      </c>
      <c r="B43" s="1" t="s">
        <v>517</v>
      </c>
      <c r="C43" s="3">
        <v>270102009</v>
      </c>
      <c r="D43">
        <v>270102</v>
      </c>
      <c r="E43" s="3" t="s">
        <v>14075</v>
      </c>
      <c r="F43" t="s">
        <v>7300</v>
      </c>
      <c r="G43" s="3">
        <v>3</v>
      </c>
      <c r="H43" t="s">
        <v>10601</v>
      </c>
      <c r="I43" s="3" t="s">
        <v>7300</v>
      </c>
      <c r="J43">
        <v>18</v>
      </c>
      <c r="K43" s="3">
        <v>0</v>
      </c>
      <c r="L43">
        <v>0</v>
      </c>
      <c r="M43" s="3">
        <v>0</v>
      </c>
      <c r="N43">
        <v>0</v>
      </c>
      <c r="O43" s="3">
        <v>0</v>
      </c>
      <c r="P43">
        <v>0</v>
      </c>
      <c r="Q43" s="3">
        <v>0</v>
      </c>
      <c r="R43">
        <v>0</v>
      </c>
      <c r="S43" s="3">
        <v>0</v>
      </c>
      <c r="T43" s="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2</v>
      </c>
      <c r="CP43">
        <v>0</v>
      </c>
    </row>
    <row r="44" spans="1:94" x14ac:dyDescent="0.3">
      <c r="A44" s="3">
        <v>2</v>
      </c>
      <c r="B44" s="1" t="s">
        <v>517</v>
      </c>
      <c r="C44" s="3">
        <v>270102010</v>
      </c>
      <c r="D44">
        <v>270102</v>
      </c>
      <c r="E44" s="3" t="s">
        <v>14075</v>
      </c>
      <c r="F44" t="s">
        <v>7301</v>
      </c>
      <c r="G44" s="3">
        <v>3</v>
      </c>
      <c r="H44" t="s">
        <v>10601</v>
      </c>
      <c r="I44" s="3" t="s">
        <v>7301</v>
      </c>
      <c r="J44">
        <v>19</v>
      </c>
      <c r="K44" s="3">
        <v>1</v>
      </c>
      <c r="L44">
        <v>2</v>
      </c>
      <c r="M44" s="3">
        <v>4</v>
      </c>
      <c r="N44">
        <v>4</v>
      </c>
      <c r="O44" s="3">
        <v>2</v>
      </c>
      <c r="P44">
        <v>1</v>
      </c>
      <c r="Q44" s="3">
        <v>0</v>
      </c>
      <c r="R44">
        <v>2</v>
      </c>
      <c r="S44" s="3">
        <v>1</v>
      </c>
      <c r="T44" s="3">
        <v>3</v>
      </c>
      <c r="U44">
        <v>1</v>
      </c>
      <c r="V44">
        <v>0</v>
      </c>
      <c r="W44">
        <v>4</v>
      </c>
      <c r="X44">
        <v>4</v>
      </c>
      <c r="Y44">
        <v>1</v>
      </c>
      <c r="Z44">
        <v>3</v>
      </c>
      <c r="AA44">
        <v>2</v>
      </c>
      <c r="AB44">
        <v>1</v>
      </c>
      <c r="AC44">
        <v>2</v>
      </c>
      <c r="AD44">
        <v>7</v>
      </c>
      <c r="AE44">
        <v>1</v>
      </c>
      <c r="AF44">
        <v>1</v>
      </c>
      <c r="AG44">
        <v>2</v>
      </c>
      <c r="AH44">
        <v>1</v>
      </c>
      <c r="AI44">
        <v>2</v>
      </c>
      <c r="AJ44">
        <v>3</v>
      </c>
      <c r="AK44">
        <v>1</v>
      </c>
      <c r="AL44">
        <v>2</v>
      </c>
      <c r="AM44">
        <v>6</v>
      </c>
      <c r="AN44">
        <v>3</v>
      </c>
      <c r="AO44">
        <v>2</v>
      </c>
      <c r="AP44">
        <v>0</v>
      </c>
      <c r="AQ44">
        <v>1</v>
      </c>
      <c r="AR44">
        <v>3</v>
      </c>
      <c r="AS44">
        <v>1</v>
      </c>
      <c r="AT44">
        <v>3</v>
      </c>
      <c r="AU44">
        <v>5</v>
      </c>
      <c r="AV44">
        <v>0</v>
      </c>
      <c r="AW44">
        <v>2</v>
      </c>
      <c r="AX44">
        <v>3</v>
      </c>
      <c r="AY44">
        <v>2</v>
      </c>
      <c r="AZ44">
        <v>2</v>
      </c>
      <c r="BA44">
        <v>2</v>
      </c>
      <c r="BB44">
        <v>4</v>
      </c>
      <c r="BC44">
        <v>1</v>
      </c>
      <c r="BD44">
        <v>0</v>
      </c>
      <c r="BE44">
        <v>5</v>
      </c>
      <c r="BF44">
        <v>2</v>
      </c>
      <c r="BG44">
        <v>2</v>
      </c>
      <c r="BH44">
        <v>0</v>
      </c>
      <c r="BI44">
        <v>4</v>
      </c>
      <c r="BJ44">
        <v>1</v>
      </c>
      <c r="BK44">
        <v>7</v>
      </c>
      <c r="BL44">
        <v>8</v>
      </c>
      <c r="BM44">
        <v>0</v>
      </c>
      <c r="BN44">
        <v>1</v>
      </c>
      <c r="BO44">
        <v>3</v>
      </c>
      <c r="BP44">
        <v>4</v>
      </c>
      <c r="BQ44">
        <v>2</v>
      </c>
      <c r="BR44">
        <v>2</v>
      </c>
      <c r="BS44">
        <v>1</v>
      </c>
      <c r="BT44">
        <v>1</v>
      </c>
      <c r="BU44">
        <v>2</v>
      </c>
      <c r="BV44">
        <v>1</v>
      </c>
      <c r="BW44">
        <v>5</v>
      </c>
      <c r="BX44">
        <v>1</v>
      </c>
      <c r="BY44">
        <v>0</v>
      </c>
      <c r="BZ44">
        <v>0</v>
      </c>
      <c r="CA44">
        <v>1</v>
      </c>
      <c r="CB44">
        <v>3</v>
      </c>
      <c r="CC44">
        <v>0</v>
      </c>
      <c r="CD44">
        <v>1</v>
      </c>
      <c r="CE44">
        <v>0</v>
      </c>
      <c r="CF44">
        <v>3</v>
      </c>
      <c r="CG44">
        <v>2</v>
      </c>
      <c r="CH44">
        <v>3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1</v>
      </c>
      <c r="CO44">
        <v>2</v>
      </c>
      <c r="CP44">
        <v>0</v>
      </c>
    </row>
    <row r="45" spans="1:94" x14ac:dyDescent="0.3">
      <c r="A45" s="3">
        <v>2</v>
      </c>
      <c r="B45" s="1" t="s">
        <v>517</v>
      </c>
      <c r="C45" s="3">
        <v>270102016</v>
      </c>
      <c r="D45">
        <v>270102</v>
      </c>
      <c r="E45" s="3" t="s">
        <v>14075</v>
      </c>
      <c r="F45" t="s">
        <v>7307</v>
      </c>
      <c r="G45" s="3">
        <v>3</v>
      </c>
      <c r="H45" t="s">
        <v>10601</v>
      </c>
      <c r="I45" s="3" t="s">
        <v>7307</v>
      </c>
      <c r="J45">
        <v>26</v>
      </c>
      <c r="K45" s="3">
        <v>0</v>
      </c>
      <c r="L45">
        <v>0</v>
      </c>
      <c r="M45" s="3">
        <v>0</v>
      </c>
      <c r="N45">
        <v>0</v>
      </c>
      <c r="O45" s="3">
        <v>0</v>
      </c>
      <c r="P45">
        <v>0</v>
      </c>
      <c r="Q45" s="3">
        <v>0</v>
      </c>
      <c r="R45">
        <v>0</v>
      </c>
      <c r="S45" s="3">
        <v>0</v>
      </c>
      <c r="T45" s="3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 x14ac:dyDescent="0.3">
      <c r="A46" s="3">
        <v>2</v>
      </c>
      <c r="B46" s="1" t="s">
        <v>517</v>
      </c>
      <c r="C46" s="3">
        <v>270102001</v>
      </c>
      <c r="D46">
        <v>270102</v>
      </c>
      <c r="E46" s="3" t="s">
        <v>14075</v>
      </c>
      <c r="F46" t="s">
        <v>7292</v>
      </c>
      <c r="G46" s="3">
        <v>3</v>
      </c>
      <c r="H46" t="s">
        <v>10601</v>
      </c>
      <c r="I46" s="3" t="s">
        <v>7292</v>
      </c>
      <c r="J46">
        <v>176</v>
      </c>
      <c r="K46" s="3">
        <v>0</v>
      </c>
      <c r="L46">
        <v>0</v>
      </c>
      <c r="M46" s="3">
        <v>4</v>
      </c>
      <c r="N46">
        <v>3</v>
      </c>
      <c r="O46" s="3">
        <v>3</v>
      </c>
      <c r="P46">
        <v>0</v>
      </c>
      <c r="Q46" s="3">
        <v>0</v>
      </c>
      <c r="R46">
        <v>0</v>
      </c>
      <c r="S46" s="3">
        <v>11</v>
      </c>
      <c r="T46" s="3">
        <v>0</v>
      </c>
      <c r="U46">
        <v>3</v>
      </c>
      <c r="V46">
        <v>2</v>
      </c>
      <c r="W46">
        <v>1</v>
      </c>
      <c r="X46">
        <v>2</v>
      </c>
      <c r="Y46">
        <v>0</v>
      </c>
      <c r="Z46">
        <v>3</v>
      </c>
      <c r="AA46">
        <v>2</v>
      </c>
      <c r="AB46">
        <v>1</v>
      </c>
      <c r="AC46">
        <v>2</v>
      </c>
      <c r="AD46">
        <v>5</v>
      </c>
      <c r="AE46">
        <v>0</v>
      </c>
      <c r="AF46">
        <v>3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3</v>
      </c>
      <c r="AN46">
        <v>1</v>
      </c>
      <c r="AO46">
        <v>2</v>
      </c>
      <c r="AP46">
        <v>0</v>
      </c>
      <c r="AQ46">
        <v>4</v>
      </c>
      <c r="AR46">
        <v>2</v>
      </c>
      <c r="AS46">
        <v>5</v>
      </c>
      <c r="AT46">
        <v>3</v>
      </c>
      <c r="AU46">
        <v>0</v>
      </c>
      <c r="AV46">
        <v>1</v>
      </c>
      <c r="AW46">
        <v>0</v>
      </c>
      <c r="AX46">
        <v>2</v>
      </c>
      <c r="AY46">
        <v>3</v>
      </c>
      <c r="AZ46">
        <v>2</v>
      </c>
      <c r="BA46">
        <v>4</v>
      </c>
      <c r="BB46">
        <v>1</v>
      </c>
      <c r="BC46">
        <v>4</v>
      </c>
      <c r="BD46">
        <v>2</v>
      </c>
      <c r="BE46">
        <v>1</v>
      </c>
      <c r="BF46">
        <v>3</v>
      </c>
      <c r="BG46">
        <v>1</v>
      </c>
      <c r="BH46">
        <v>1</v>
      </c>
      <c r="BI46">
        <v>0</v>
      </c>
      <c r="BJ46">
        <v>0</v>
      </c>
      <c r="BK46">
        <v>2</v>
      </c>
      <c r="BL46">
        <v>4</v>
      </c>
      <c r="BM46">
        <v>2</v>
      </c>
      <c r="BN46">
        <v>1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 x14ac:dyDescent="0.3">
      <c r="A47" s="3">
        <v>2</v>
      </c>
      <c r="B47" s="1" t="s">
        <v>517</v>
      </c>
      <c r="C47" s="3">
        <v>270103002</v>
      </c>
      <c r="D47">
        <v>270103</v>
      </c>
      <c r="E47" s="3" t="s">
        <v>14076</v>
      </c>
      <c r="F47" t="s">
        <v>7287</v>
      </c>
      <c r="G47" s="3">
        <v>3</v>
      </c>
      <c r="H47" t="s">
        <v>10601</v>
      </c>
      <c r="I47" s="3" t="s">
        <v>7287</v>
      </c>
      <c r="J47">
        <v>204</v>
      </c>
      <c r="K47" s="3">
        <v>0</v>
      </c>
      <c r="L47">
        <v>0</v>
      </c>
      <c r="M47" s="3">
        <v>0</v>
      </c>
      <c r="N47">
        <v>0</v>
      </c>
      <c r="O47" s="3">
        <v>0</v>
      </c>
      <c r="P47">
        <v>0</v>
      </c>
      <c r="Q47" s="3">
        <v>0</v>
      </c>
      <c r="R47">
        <v>0</v>
      </c>
      <c r="S47" s="3">
        <v>0</v>
      </c>
      <c r="T47" s="3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 x14ac:dyDescent="0.3">
      <c r="A48" s="3">
        <v>2</v>
      </c>
      <c r="B48" s="1" t="s">
        <v>517</v>
      </c>
      <c r="C48" s="3">
        <v>270104001</v>
      </c>
      <c r="D48">
        <v>270104</v>
      </c>
      <c r="E48" s="3" t="s">
        <v>7318</v>
      </c>
      <c r="F48" t="s">
        <v>7319</v>
      </c>
      <c r="G48" s="3">
        <v>3</v>
      </c>
      <c r="H48" t="s">
        <v>10601</v>
      </c>
      <c r="I48" s="3" t="s">
        <v>7319</v>
      </c>
      <c r="J48">
        <v>298</v>
      </c>
      <c r="K48" s="3">
        <v>9</v>
      </c>
      <c r="L48">
        <v>12</v>
      </c>
      <c r="M48" s="3">
        <v>5</v>
      </c>
      <c r="N48">
        <v>4</v>
      </c>
      <c r="O48" s="3">
        <v>11</v>
      </c>
      <c r="P48">
        <v>13</v>
      </c>
      <c r="Q48" s="3">
        <v>8</v>
      </c>
      <c r="R48">
        <v>9</v>
      </c>
      <c r="S48" s="3">
        <v>12</v>
      </c>
      <c r="T48" s="3">
        <v>6</v>
      </c>
      <c r="U48">
        <v>4</v>
      </c>
      <c r="V48">
        <v>5</v>
      </c>
      <c r="W48">
        <v>4</v>
      </c>
      <c r="X48">
        <v>6</v>
      </c>
      <c r="Y48">
        <v>1</v>
      </c>
      <c r="Z48">
        <v>5</v>
      </c>
      <c r="AA48">
        <v>8</v>
      </c>
      <c r="AB48">
        <v>1</v>
      </c>
      <c r="AC48">
        <v>3</v>
      </c>
      <c r="AD48">
        <v>9</v>
      </c>
      <c r="AE48">
        <v>1</v>
      </c>
      <c r="AF48">
        <v>2</v>
      </c>
      <c r="AG48">
        <v>8</v>
      </c>
      <c r="AH48">
        <v>1</v>
      </c>
      <c r="AI48">
        <v>9</v>
      </c>
      <c r="AJ48">
        <v>3</v>
      </c>
      <c r="AK48">
        <v>2</v>
      </c>
      <c r="AL48">
        <v>6</v>
      </c>
      <c r="AM48">
        <v>3</v>
      </c>
      <c r="AN48">
        <v>2</v>
      </c>
      <c r="AO48">
        <v>8</v>
      </c>
      <c r="AP48">
        <v>1</v>
      </c>
      <c r="AQ48">
        <v>5</v>
      </c>
      <c r="AR48">
        <v>6</v>
      </c>
      <c r="AS48">
        <v>5</v>
      </c>
      <c r="AT48">
        <v>4</v>
      </c>
      <c r="AU48">
        <v>3</v>
      </c>
      <c r="AV48">
        <v>3</v>
      </c>
      <c r="AW48">
        <v>0</v>
      </c>
      <c r="AX48">
        <v>4</v>
      </c>
      <c r="AY48">
        <v>3</v>
      </c>
      <c r="AZ48">
        <v>6</v>
      </c>
      <c r="BA48">
        <v>6</v>
      </c>
      <c r="BB48">
        <v>3</v>
      </c>
      <c r="BC48">
        <v>7</v>
      </c>
      <c r="BD48">
        <v>2</v>
      </c>
      <c r="BE48">
        <v>4</v>
      </c>
      <c r="BF48">
        <v>6</v>
      </c>
      <c r="BG48">
        <v>3</v>
      </c>
      <c r="BH48">
        <v>3</v>
      </c>
      <c r="BI48">
        <v>4</v>
      </c>
      <c r="BJ48">
        <v>0</v>
      </c>
      <c r="BK48">
        <v>2</v>
      </c>
      <c r="BL48">
        <v>3</v>
      </c>
      <c r="BM48">
        <v>4</v>
      </c>
      <c r="BN48">
        <v>8</v>
      </c>
      <c r="BO48">
        <v>3</v>
      </c>
      <c r="BP48">
        <v>2</v>
      </c>
      <c r="BQ48">
        <v>9</v>
      </c>
      <c r="BR48">
        <v>7</v>
      </c>
      <c r="BS48">
        <v>6</v>
      </c>
      <c r="BT48">
        <v>0</v>
      </c>
      <c r="BU48">
        <v>7</v>
      </c>
      <c r="BV48">
        <v>4</v>
      </c>
      <c r="BW48">
        <v>1</v>
      </c>
      <c r="BX48">
        <v>0</v>
      </c>
      <c r="BY48">
        <v>2</v>
      </c>
      <c r="BZ48">
        <v>2</v>
      </c>
      <c r="CA48">
        <v>1</v>
      </c>
      <c r="CB48">
        <v>1</v>
      </c>
      <c r="CC48">
        <v>0</v>
      </c>
      <c r="CD48">
        <v>1</v>
      </c>
      <c r="CE48">
        <v>2</v>
      </c>
      <c r="CF48">
        <v>6</v>
      </c>
      <c r="CG48">
        <v>2</v>
      </c>
      <c r="CH48">
        <v>9</v>
      </c>
      <c r="CI48">
        <v>0</v>
      </c>
      <c r="CJ48">
        <v>3</v>
      </c>
      <c r="CK48">
        <v>1</v>
      </c>
      <c r="CL48">
        <v>2</v>
      </c>
      <c r="CM48">
        <v>7</v>
      </c>
      <c r="CN48">
        <v>1</v>
      </c>
      <c r="CO48">
        <v>3</v>
      </c>
      <c r="CP48">
        <v>2</v>
      </c>
    </row>
    <row r="49" spans="1:94" x14ac:dyDescent="0.3">
      <c r="A49" s="3">
        <v>2</v>
      </c>
      <c r="B49" s="1" t="s">
        <v>517</v>
      </c>
      <c r="C49" s="3">
        <v>270103004</v>
      </c>
      <c r="D49">
        <v>270103</v>
      </c>
      <c r="E49" s="3" t="s">
        <v>14076</v>
      </c>
      <c r="F49" t="s">
        <v>7289</v>
      </c>
      <c r="G49" s="3">
        <v>3</v>
      </c>
      <c r="H49" t="s">
        <v>10601</v>
      </c>
      <c r="I49" s="3" t="s">
        <v>7289</v>
      </c>
      <c r="J49">
        <v>417</v>
      </c>
      <c r="K49" s="3">
        <v>0</v>
      </c>
      <c r="L49">
        <v>0</v>
      </c>
      <c r="M49" s="3">
        <v>0</v>
      </c>
      <c r="N49">
        <v>0</v>
      </c>
      <c r="O49" s="3">
        <v>0</v>
      </c>
      <c r="P49">
        <v>0</v>
      </c>
      <c r="Q49" s="3">
        <v>0</v>
      </c>
      <c r="R49">
        <v>0</v>
      </c>
      <c r="S49" s="3">
        <v>0</v>
      </c>
      <c r="T49" s="3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 x14ac:dyDescent="0.3">
      <c r="A50" s="3">
        <v>2</v>
      </c>
      <c r="B50" s="1" t="s">
        <v>517</v>
      </c>
      <c r="C50" s="3">
        <v>270102014</v>
      </c>
      <c r="D50">
        <v>270102</v>
      </c>
      <c r="E50" s="3" t="s">
        <v>14075</v>
      </c>
      <c r="F50" t="s">
        <v>7305</v>
      </c>
      <c r="G50" s="3">
        <v>3</v>
      </c>
      <c r="H50" t="s">
        <v>10601</v>
      </c>
      <c r="I50" s="3" t="s">
        <v>10639</v>
      </c>
      <c r="J50">
        <v>476</v>
      </c>
      <c r="K50" s="3">
        <v>0</v>
      </c>
      <c r="L50">
        <v>0</v>
      </c>
      <c r="M50" s="3">
        <v>0</v>
      </c>
      <c r="N50">
        <v>0</v>
      </c>
      <c r="O50" s="3">
        <v>2</v>
      </c>
      <c r="P50">
        <v>3</v>
      </c>
      <c r="Q50" s="3">
        <v>1</v>
      </c>
      <c r="R50">
        <v>0</v>
      </c>
      <c r="S50" s="3">
        <v>2</v>
      </c>
      <c r="T50" s="3">
        <v>0</v>
      </c>
      <c r="U50">
        <v>0</v>
      </c>
      <c r="V50">
        <v>0</v>
      </c>
      <c r="W50">
        <v>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1</v>
      </c>
      <c r="AF50">
        <v>0</v>
      </c>
      <c r="AG50">
        <v>2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3</v>
      </c>
      <c r="AW50">
        <v>1</v>
      </c>
      <c r="AX50">
        <v>2</v>
      </c>
      <c r="AY50">
        <v>1</v>
      </c>
      <c r="AZ50">
        <v>3</v>
      </c>
      <c r="BA50">
        <v>1</v>
      </c>
      <c r="BB50">
        <v>1</v>
      </c>
      <c r="BC50">
        <v>1</v>
      </c>
      <c r="BD50">
        <v>2</v>
      </c>
      <c r="BE50">
        <v>1</v>
      </c>
      <c r="BF50">
        <v>0</v>
      </c>
      <c r="BG50">
        <v>0</v>
      </c>
      <c r="BH50">
        <v>1</v>
      </c>
      <c r="BI50">
        <v>2</v>
      </c>
      <c r="BJ50">
        <v>0</v>
      </c>
      <c r="BK50">
        <v>0</v>
      </c>
      <c r="BL50">
        <v>2</v>
      </c>
      <c r="BM50">
        <v>0</v>
      </c>
      <c r="BN50">
        <v>2</v>
      </c>
      <c r="BO50">
        <v>0</v>
      </c>
      <c r="BP50">
        <v>1</v>
      </c>
      <c r="BQ50">
        <v>0</v>
      </c>
      <c r="BR50">
        <v>0</v>
      </c>
      <c r="BS50">
        <v>1</v>
      </c>
      <c r="BT50">
        <v>1</v>
      </c>
      <c r="BU50">
        <v>0</v>
      </c>
      <c r="BV50">
        <v>1</v>
      </c>
      <c r="BW50">
        <v>0</v>
      </c>
      <c r="BX50">
        <v>2</v>
      </c>
      <c r="BY50">
        <v>2</v>
      </c>
      <c r="BZ50">
        <v>0</v>
      </c>
      <c r="CA50">
        <v>1</v>
      </c>
      <c r="CB50">
        <v>2</v>
      </c>
      <c r="CC50">
        <v>1</v>
      </c>
      <c r="CD50">
        <v>2</v>
      </c>
      <c r="CE50">
        <v>0</v>
      </c>
      <c r="CF50">
        <v>2</v>
      </c>
      <c r="CG50">
        <v>0</v>
      </c>
      <c r="CH50">
        <v>0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3</v>
      </c>
      <c r="CO50">
        <v>0</v>
      </c>
      <c r="CP50">
        <v>0</v>
      </c>
    </row>
    <row r="51" spans="1:94" x14ac:dyDescent="0.3">
      <c r="A51" s="3">
        <v>2</v>
      </c>
      <c r="B51" s="1" t="s">
        <v>517</v>
      </c>
      <c r="C51" s="3">
        <v>270102015</v>
      </c>
      <c r="D51">
        <v>270102</v>
      </c>
      <c r="E51" s="3" t="s">
        <v>14075</v>
      </c>
      <c r="F51" t="s">
        <v>7306</v>
      </c>
      <c r="G51" s="3">
        <v>3</v>
      </c>
      <c r="H51" t="s">
        <v>10601</v>
      </c>
      <c r="I51" s="3" t="s">
        <v>10640</v>
      </c>
      <c r="J51">
        <v>477</v>
      </c>
      <c r="K51" s="3">
        <v>0</v>
      </c>
      <c r="L51">
        <v>0</v>
      </c>
      <c r="M51" s="3">
        <v>2</v>
      </c>
      <c r="N51">
        <v>1</v>
      </c>
      <c r="O51" s="3">
        <v>2</v>
      </c>
      <c r="P51">
        <v>2</v>
      </c>
      <c r="Q51" s="3">
        <v>0</v>
      </c>
      <c r="R51">
        <v>0</v>
      </c>
      <c r="S51" s="3">
        <v>1</v>
      </c>
      <c r="T51" s="3">
        <v>0</v>
      </c>
      <c r="U51">
        <v>0</v>
      </c>
      <c r="V51">
        <v>0</v>
      </c>
      <c r="W51">
        <v>3</v>
      </c>
      <c r="X51">
        <v>0</v>
      </c>
      <c r="Y51">
        <v>2</v>
      </c>
      <c r="Z51">
        <v>0</v>
      </c>
      <c r="AA51">
        <v>0</v>
      </c>
      <c r="AB51">
        <v>1</v>
      </c>
      <c r="AC51">
        <v>0</v>
      </c>
      <c r="AD51">
        <v>4</v>
      </c>
      <c r="AE51">
        <v>1</v>
      </c>
      <c r="AF51">
        <v>3</v>
      </c>
      <c r="AG51">
        <v>1</v>
      </c>
      <c r="AH51">
        <v>0</v>
      </c>
      <c r="AI51">
        <v>1</v>
      </c>
      <c r="AJ51">
        <v>0</v>
      </c>
      <c r="AK51">
        <v>1</v>
      </c>
      <c r="AL51">
        <v>0</v>
      </c>
      <c r="AM51">
        <v>3</v>
      </c>
      <c r="AN51">
        <v>4</v>
      </c>
      <c r="AO51">
        <v>0</v>
      </c>
      <c r="AP51">
        <v>0</v>
      </c>
      <c r="AQ51">
        <v>1</v>
      </c>
      <c r="AR51">
        <v>0</v>
      </c>
      <c r="AS51">
        <v>2</v>
      </c>
      <c r="AT51">
        <v>1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1</v>
      </c>
      <c r="BF51">
        <v>2</v>
      </c>
      <c r="BG51">
        <v>0</v>
      </c>
      <c r="BH51">
        <v>0</v>
      </c>
      <c r="BI51">
        <v>1</v>
      </c>
      <c r="BJ51">
        <v>0</v>
      </c>
      <c r="BK51">
        <v>4</v>
      </c>
      <c r="BL51">
        <v>0</v>
      </c>
      <c r="BM51">
        <v>2</v>
      </c>
      <c r="BN51">
        <v>0</v>
      </c>
      <c r="BO51">
        <v>3</v>
      </c>
      <c r="BP51">
        <v>2</v>
      </c>
      <c r="BQ51">
        <v>1</v>
      </c>
      <c r="BR51">
        <v>0</v>
      </c>
      <c r="BS51">
        <v>2</v>
      </c>
      <c r="BT51">
        <v>0</v>
      </c>
      <c r="BU51">
        <v>2</v>
      </c>
      <c r="BV51">
        <v>2</v>
      </c>
      <c r="BW51">
        <v>1</v>
      </c>
      <c r="BX51">
        <v>4</v>
      </c>
      <c r="BY51">
        <v>2</v>
      </c>
      <c r="BZ51">
        <v>0</v>
      </c>
      <c r="CA51">
        <v>3</v>
      </c>
      <c r="CB51">
        <v>1</v>
      </c>
      <c r="CC51">
        <v>0</v>
      </c>
      <c r="CD51">
        <v>2</v>
      </c>
      <c r="CE51">
        <v>1</v>
      </c>
      <c r="CF51">
        <v>2</v>
      </c>
      <c r="CG51">
        <v>0</v>
      </c>
      <c r="CH51">
        <v>0</v>
      </c>
      <c r="CI51">
        <v>0</v>
      </c>
      <c r="CJ51">
        <v>1</v>
      </c>
      <c r="CK51">
        <v>1</v>
      </c>
      <c r="CL51">
        <v>0</v>
      </c>
      <c r="CM51">
        <v>1</v>
      </c>
      <c r="CN51">
        <v>0</v>
      </c>
      <c r="CO51">
        <v>1</v>
      </c>
      <c r="CP51">
        <v>0</v>
      </c>
    </row>
    <row r="52" spans="1:94" x14ac:dyDescent="0.3">
      <c r="A52" s="3">
        <v>2</v>
      </c>
      <c r="B52" s="1" t="s">
        <v>517</v>
      </c>
      <c r="C52" s="3">
        <v>270105002</v>
      </c>
      <c r="D52">
        <v>270105</v>
      </c>
      <c r="E52" s="3" t="s">
        <v>7310</v>
      </c>
      <c r="F52" t="s">
        <v>7312</v>
      </c>
      <c r="G52" s="3">
        <v>4</v>
      </c>
      <c r="H52" t="s">
        <v>10602</v>
      </c>
      <c r="I52" s="3" t="s">
        <v>7312</v>
      </c>
      <c r="J52">
        <v>8</v>
      </c>
      <c r="K52" s="3">
        <v>0</v>
      </c>
      <c r="L52">
        <v>0</v>
      </c>
      <c r="M52" s="3">
        <v>0</v>
      </c>
      <c r="N52">
        <v>0</v>
      </c>
      <c r="O52" s="3">
        <v>0</v>
      </c>
      <c r="P52">
        <v>0</v>
      </c>
      <c r="Q52" s="3">
        <v>0</v>
      </c>
      <c r="R52">
        <v>0</v>
      </c>
      <c r="S52" s="3">
        <v>0</v>
      </c>
      <c r="T52" s="3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</row>
    <row r="53" spans="1:94" x14ac:dyDescent="0.3">
      <c r="A53" s="3">
        <v>2</v>
      </c>
      <c r="B53" s="1" t="s">
        <v>517</v>
      </c>
      <c r="C53" s="3">
        <v>270102005</v>
      </c>
      <c r="D53">
        <v>270102</v>
      </c>
      <c r="E53" s="3" t="s">
        <v>14075</v>
      </c>
      <c r="F53" t="s">
        <v>7296</v>
      </c>
      <c r="G53" s="3">
        <v>4</v>
      </c>
      <c r="H53" t="s">
        <v>10602</v>
      </c>
      <c r="I53" s="3" t="s">
        <v>7296</v>
      </c>
      <c r="J53">
        <v>14</v>
      </c>
      <c r="K53" s="3">
        <v>0</v>
      </c>
      <c r="L53">
        <v>0</v>
      </c>
      <c r="M53" s="3">
        <v>0</v>
      </c>
      <c r="N53">
        <v>0</v>
      </c>
      <c r="O53" s="3">
        <v>0</v>
      </c>
      <c r="P53">
        <v>0</v>
      </c>
      <c r="Q53" s="3">
        <v>0</v>
      </c>
      <c r="R53">
        <v>0</v>
      </c>
      <c r="S53" s="3">
        <v>0</v>
      </c>
      <c r="T53" s="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</row>
    <row r="54" spans="1:94" x14ac:dyDescent="0.3">
      <c r="A54" s="3">
        <v>2</v>
      </c>
      <c r="B54" s="1" t="s">
        <v>517</v>
      </c>
      <c r="C54" s="3">
        <v>270102006</v>
      </c>
      <c r="D54">
        <v>270102</v>
      </c>
      <c r="E54" s="3" t="s">
        <v>14075</v>
      </c>
      <c r="F54" t="s">
        <v>7297</v>
      </c>
      <c r="G54" s="3">
        <v>4</v>
      </c>
      <c r="H54" t="s">
        <v>10602</v>
      </c>
      <c r="I54" s="3" t="s">
        <v>14159</v>
      </c>
      <c r="J54">
        <v>15</v>
      </c>
      <c r="K54" s="3">
        <v>0</v>
      </c>
      <c r="L54">
        <v>0</v>
      </c>
      <c r="M54" s="3">
        <v>1</v>
      </c>
      <c r="N54">
        <v>0</v>
      </c>
      <c r="O54" s="3">
        <v>0</v>
      </c>
      <c r="P54">
        <v>1</v>
      </c>
      <c r="Q54" s="3">
        <v>0</v>
      </c>
      <c r="R54">
        <v>0</v>
      </c>
      <c r="S54" s="3">
        <v>0</v>
      </c>
      <c r="T54" s="3">
        <v>0</v>
      </c>
      <c r="U54">
        <v>0</v>
      </c>
      <c r="V54">
        <v>1</v>
      </c>
      <c r="W54">
        <v>0</v>
      </c>
      <c r="X54">
        <v>0</v>
      </c>
      <c r="Y54">
        <v>1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1</v>
      </c>
    </row>
    <row r="55" spans="1:94" x14ac:dyDescent="0.3">
      <c r="A55" s="3">
        <v>2</v>
      </c>
      <c r="B55" s="1" t="s">
        <v>517</v>
      </c>
      <c r="C55" s="3">
        <v>270102007</v>
      </c>
      <c r="D55">
        <v>270102</v>
      </c>
      <c r="E55" s="3" t="s">
        <v>14075</v>
      </c>
      <c r="F55" t="s">
        <v>7298</v>
      </c>
      <c r="G55" s="3">
        <v>4</v>
      </c>
      <c r="H55" t="s">
        <v>10602</v>
      </c>
      <c r="I55" s="3" t="s">
        <v>14160</v>
      </c>
      <c r="J55">
        <v>16</v>
      </c>
      <c r="K55" s="3">
        <v>1</v>
      </c>
      <c r="L55">
        <v>1</v>
      </c>
      <c r="M55" s="3">
        <v>0</v>
      </c>
      <c r="N55">
        <v>0</v>
      </c>
      <c r="O55" s="3">
        <v>0</v>
      </c>
      <c r="P55">
        <v>0</v>
      </c>
      <c r="Q55" s="3">
        <v>0</v>
      </c>
      <c r="R55">
        <v>0</v>
      </c>
      <c r="S55" s="3">
        <v>0</v>
      </c>
      <c r="T55" s="3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 x14ac:dyDescent="0.3">
      <c r="A56" s="3">
        <v>2</v>
      </c>
      <c r="B56" s="1" t="s">
        <v>517</v>
      </c>
      <c r="C56" s="3">
        <v>270102008</v>
      </c>
      <c r="D56">
        <v>270102</v>
      </c>
      <c r="E56" s="3" t="s">
        <v>14075</v>
      </c>
      <c r="F56" t="s">
        <v>7299</v>
      </c>
      <c r="G56" s="3">
        <v>4</v>
      </c>
      <c r="H56" t="s">
        <v>10602</v>
      </c>
      <c r="I56" s="3" t="s">
        <v>14161</v>
      </c>
      <c r="J56">
        <v>17</v>
      </c>
      <c r="K56" s="3">
        <v>1</v>
      </c>
      <c r="L56">
        <v>1</v>
      </c>
      <c r="M56" s="3">
        <v>1</v>
      </c>
      <c r="N56">
        <v>0</v>
      </c>
      <c r="O56" s="3">
        <v>0</v>
      </c>
      <c r="P56">
        <v>0</v>
      </c>
      <c r="Q56" s="3">
        <v>0</v>
      </c>
      <c r="R56">
        <v>0</v>
      </c>
      <c r="S56" s="3">
        <v>0</v>
      </c>
      <c r="T56" s="3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1</v>
      </c>
    </row>
    <row r="57" spans="1:94" x14ac:dyDescent="0.3">
      <c r="A57" s="3">
        <v>2</v>
      </c>
      <c r="B57" s="1" t="s">
        <v>517</v>
      </c>
      <c r="C57" s="3">
        <v>270102010</v>
      </c>
      <c r="D57">
        <v>270102</v>
      </c>
      <c r="E57" s="3" t="s">
        <v>14075</v>
      </c>
      <c r="F57" t="s">
        <v>7301</v>
      </c>
      <c r="G57" s="3">
        <v>4</v>
      </c>
      <c r="H57" t="s">
        <v>10602</v>
      </c>
      <c r="I57" s="3" t="s">
        <v>7301</v>
      </c>
      <c r="J57">
        <v>19</v>
      </c>
      <c r="K57" s="3">
        <v>0</v>
      </c>
      <c r="L57">
        <v>2</v>
      </c>
      <c r="M57" s="3">
        <v>1</v>
      </c>
      <c r="N57">
        <v>1</v>
      </c>
      <c r="O57" s="3">
        <v>0</v>
      </c>
      <c r="P57">
        <v>0</v>
      </c>
      <c r="Q57" s="3">
        <v>0</v>
      </c>
      <c r="R57">
        <v>0</v>
      </c>
      <c r="S57" s="3">
        <v>0</v>
      </c>
      <c r="T57" s="3">
        <v>1</v>
      </c>
      <c r="U57">
        <v>0</v>
      </c>
      <c r="V57">
        <v>0</v>
      </c>
      <c r="W57">
        <v>0</v>
      </c>
      <c r="X57">
        <v>1</v>
      </c>
      <c r="Y57">
        <v>1</v>
      </c>
      <c r="Z57">
        <v>3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2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1</v>
      </c>
      <c r="BK57">
        <v>0</v>
      </c>
      <c r="BL57">
        <v>1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1</v>
      </c>
      <c r="CP57">
        <v>0</v>
      </c>
    </row>
    <row r="58" spans="1:94" x14ac:dyDescent="0.3">
      <c r="A58" s="3">
        <v>2</v>
      </c>
      <c r="B58" s="1" t="s">
        <v>517</v>
      </c>
      <c r="C58" s="3">
        <v>270102001</v>
      </c>
      <c r="D58">
        <v>270102</v>
      </c>
      <c r="E58" s="3" t="s">
        <v>14075</v>
      </c>
      <c r="F58" t="s">
        <v>7292</v>
      </c>
      <c r="G58" s="3">
        <v>4</v>
      </c>
      <c r="H58" t="s">
        <v>10602</v>
      </c>
      <c r="I58" s="3" t="s">
        <v>7292</v>
      </c>
      <c r="J58">
        <v>176</v>
      </c>
      <c r="K58" s="3">
        <v>0</v>
      </c>
      <c r="L58">
        <v>0</v>
      </c>
      <c r="M58" s="3">
        <v>0</v>
      </c>
      <c r="N58">
        <v>0</v>
      </c>
      <c r="O58" s="3">
        <v>0</v>
      </c>
      <c r="P58">
        <v>0</v>
      </c>
      <c r="Q58" s="3">
        <v>0</v>
      </c>
      <c r="R58">
        <v>0</v>
      </c>
      <c r="S58" s="3">
        <v>0</v>
      </c>
      <c r="T58" s="3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 x14ac:dyDescent="0.3">
      <c r="A59" s="3">
        <v>2</v>
      </c>
      <c r="B59" s="1" t="s">
        <v>517</v>
      </c>
      <c r="C59" s="3">
        <v>270104001</v>
      </c>
      <c r="D59">
        <v>270104</v>
      </c>
      <c r="E59" s="3" t="s">
        <v>7318</v>
      </c>
      <c r="F59" t="s">
        <v>7319</v>
      </c>
      <c r="G59" s="3">
        <v>4</v>
      </c>
      <c r="H59" t="s">
        <v>10602</v>
      </c>
      <c r="I59" s="3" t="s">
        <v>7319</v>
      </c>
      <c r="J59">
        <v>298</v>
      </c>
      <c r="K59" s="3">
        <v>0</v>
      </c>
      <c r="L59">
        <v>0</v>
      </c>
      <c r="M59" s="3">
        <v>0</v>
      </c>
      <c r="N59">
        <v>0</v>
      </c>
      <c r="O59" s="3">
        <v>0</v>
      </c>
      <c r="P59">
        <v>0</v>
      </c>
      <c r="Q59" s="3">
        <v>0</v>
      </c>
      <c r="R59">
        <v>2</v>
      </c>
      <c r="S59" s="3">
        <v>0</v>
      </c>
      <c r="T59" s="3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4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</row>
    <row r="60" spans="1:94" x14ac:dyDescent="0.3">
      <c r="A60" s="3">
        <v>2</v>
      </c>
      <c r="B60" s="1" t="s">
        <v>517</v>
      </c>
      <c r="C60" s="3">
        <v>270102014</v>
      </c>
      <c r="D60">
        <v>270102</v>
      </c>
      <c r="E60" s="3" t="s">
        <v>14075</v>
      </c>
      <c r="F60" t="s">
        <v>7305</v>
      </c>
      <c r="G60" s="3">
        <v>4</v>
      </c>
      <c r="H60" t="s">
        <v>10602</v>
      </c>
      <c r="I60" s="3" t="s">
        <v>10639</v>
      </c>
      <c r="J60">
        <v>476</v>
      </c>
      <c r="K60" s="3">
        <v>0</v>
      </c>
      <c r="L60">
        <v>0</v>
      </c>
      <c r="M60" s="3">
        <v>0</v>
      </c>
      <c r="N60">
        <v>0</v>
      </c>
      <c r="O60" s="3">
        <v>0</v>
      </c>
      <c r="P60">
        <v>1</v>
      </c>
      <c r="Q60" s="3">
        <v>0</v>
      </c>
      <c r="R60">
        <v>0</v>
      </c>
      <c r="S60" s="3">
        <v>0</v>
      </c>
      <c r="T60" s="3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2</v>
      </c>
    </row>
    <row r="61" spans="1:94" x14ac:dyDescent="0.3">
      <c r="A61" s="3">
        <v>2</v>
      </c>
      <c r="B61" s="1" t="s">
        <v>517</v>
      </c>
      <c r="C61" s="3">
        <v>270102015</v>
      </c>
      <c r="D61">
        <v>270102</v>
      </c>
      <c r="E61" s="3" t="s">
        <v>14075</v>
      </c>
      <c r="F61" t="s">
        <v>7306</v>
      </c>
      <c r="G61" s="3">
        <v>4</v>
      </c>
      <c r="H61" t="s">
        <v>10602</v>
      </c>
      <c r="I61" s="3" t="s">
        <v>10640</v>
      </c>
      <c r="J61">
        <v>477</v>
      </c>
      <c r="K61" s="3">
        <v>0</v>
      </c>
      <c r="L61">
        <v>0</v>
      </c>
      <c r="M61" s="3">
        <v>0</v>
      </c>
      <c r="N61">
        <v>0</v>
      </c>
      <c r="O61" s="3">
        <v>0</v>
      </c>
      <c r="P61">
        <v>1</v>
      </c>
      <c r="Q61" s="3">
        <v>0</v>
      </c>
      <c r="R61">
        <v>0</v>
      </c>
      <c r="S61" s="3">
        <v>0</v>
      </c>
      <c r="T61" s="3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1</v>
      </c>
      <c r="BM61">
        <v>1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1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 x14ac:dyDescent="0.3">
      <c r="A62" s="3">
        <v>3</v>
      </c>
      <c r="B62" s="1" t="s">
        <v>523</v>
      </c>
      <c r="C62" s="3">
        <v>270105001</v>
      </c>
      <c r="D62">
        <v>270105</v>
      </c>
      <c r="E62" s="3" t="s">
        <v>7310</v>
      </c>
      <c r="F62" t="s">
        <v>7311</v>
      </c>
      <c r="G62" s="3">
        <v>5</v>
      </c>
      <c r="H62" t="s">
        <v>10603</v>
      </c>
      <c r="I62" s="3" t="s">
        <v>7311</v>
      </c>
      <c r="J62">
        <v>7</v>
      </c>
      <c r="K62" s="3">
        <v>0</v>
      </c>
      <c r="L62">
        <v>0</v>
      </c>
      <c r="M62" s="3">
        <v>0</v>
      </c>
      <c r="N62">
        <v>0</v>
      </c>
      <c r="O62" s="3">
        <v>0</v>
      </c>
      <c r="P62">
        <v>0</v>
      </c>
      <c r="Q62" s="3">
        <v>0</v>
      </c>
      <c r="R62">
        <v>0</v>
      </c>
      <c r="S62" s="3">
        <v>0</v>
      </c>
      <c r="T62" s="3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 x14ac:dyDescent="0.3">
      <c r="A63" s="3">
        <v>3</v>
      </c>
      <c r="B63" s="1" t="s">
        <v>523</v>
      </c>
      <c r="C63" s="3">
        <v>270105002</v>
      </c>
      <c r="D63">
        <v>270105</v>
      </c>
      <c r="E63" s="3" t="s">
        <v>7310</v>
      </c>
      <c r="F63" t="s">
        <v>7312</v>
      </c>
      <c r="G63" s="3">
        <v>5</v>
      </c>
      <c r="H63" t="s">
        <v>10603</v>
      </c>
      <c r="I63" s="3" t="s">
        <v>7312</v>
      </c>
      <c r="J63">
        <v>8</v>
      </c>
      <c r="K63" s="3">
        <v>0</v>
      </c>
      <c r="L63">
        <v>0</v>
      </c>
      <c r="M63" s="3">
        <v>0</v>
      </c>
      <c r="N63">
        <v>0</v>
      </c>
      <c r="O63" s="3">
        <v>0</v>
      </c>
      <c r="P63">
        <v>0</v>
      </c>
      <c r="Q63" s="3">
        <v>0</v>
      </c>
      <c r="R63">
        <v>0</v>
      </c>
      <c r="S63" s="3">
        <v>0</v>
      </c>
      <c r="T63" s="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</row>
    <row r="64" spans="1:94" x14ac:dyDescent="0.3">
      <c r="A64" s="3">
        <v>3</v>
      </c>
      <c r="B64" s="1" t="s">
        <v>523</v>
      </c>
      <c r="C64" s="3">
        <v>270105003</v>
      </c>
      <c r="D64">
        <v>270105</v>
      </c>
      <c r="E64" s="3" t="s">
        <v>7310</v>
      </c>
      <c r="F64" t="s">
        <v>7313</v>
      </c>
      <c r="G64" s="3">
        <v>5</v>
      </c>
      <c r="H64" t="s">
        <v>10603</v>
      </c>
      <c r="I64" s="3" t="s">
        <v>7313</v>
      </c>
      <c r="J64">
        <v>9</v>
      </c>
      <c r="K64" s="3">
        <v>0</v>
      </c>
      <c r="L64">
        <v>0</v>
      </c>
      <c r="M64" s="3">
        <v>0</v>
      </c>
      <c r="N64">
        <v>0</v>
      </c>
      <c r="O64" s="3">
        <v>0</v>
      </c>
      <c r="P64">
        <v>0</v>
      </c>
      <c r="Q64" s="3">
        <v>0</v>
      </c>
      <c r="R64">
        <v>0</v>
      </c>
      <c r="S64" s="3">
        <v>1</v>
      </c>
      <c r="T64" s="3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1</v>
      </c>
      <c r="CM64">
        <v>0</v>
      </c>
      <c r="CN64">
        <v>0</v>
      </c>
      <c r="CO64">
        <v>0</v>
      </c>
      <c r="CP64">
        <v>0</v>
      </c>
    </row>
    <row r="65" spans="1:94" x14ac:dyDescent="0.3">
      <c r="A65" s="3">
        <v>3</v>
      </c>
      <c r="B65" s="1" t="s">
        <v>523</v>
      </c>
      <c r="C65" s="3">
        <v>270102005</v>
      </c>
      <c r="D65">
        <v>270102</v>
      </c>
      <c r="E65" s="3" t="s">
        <v>14075</v>
      </c>
      <c r="F65" t="s">
        <v>7296</v>
      </c>
      <c r="G65" s="3">
        <v>5</v>
      </c>
      <c r="H65" t="s">
        <v>10603</v>
      </c>
      <c r="I65" s="3" t="s">
        <v>7296</v>
      </c>
      <c r="J65">
        <v>14</v>
      </c>
      <c r="K65" s="3">
        <v>0</v>
      </c>
      <c r="L65">
        <v>0</v>
      </c>
      <c r="M65" s="3">
        <v>0</v>
      </c>
      <c r="N65">
        <v>0</v>
      </c>
      <c r="O65" s="3">
        <v>0</v>
      </c>
      <c r="P65">
        <v>0</v>
      </c>
      <c r="Q65" s="3">
        <v>0</v>
      </c>
      <c r="R65">
        <v>0</v>
      </c>
      <c r="S65" s="3">
        <v>0</v>
      </c>
      <c r="T65" s="3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3">
      <c r="A66" s="3">
        <v>3</v>
      </c>
      <c r="B66" s="1" t="s">
        <v>523</v>
      </c>
      <c r="C66" s="3">
        <v>270102006</v>
      </c>
      <c r="D66">
        <v>270102</v>
      </c>
      <c r="E66" s="3" t="s">
        <v>14075</v>
      </c>
      <c r="F66" t="s">
        <v>7297</v>
      </c>
      <c r="G66" s="3">
        <v>5</v>
      </c>
      <c r="H66" t="s">
        <v>10603</v>
      </c>
      <c r="I66" s="3" t="s">
        <v>14159</v>
      </c>
      <c r="J66">
        <v>15</v>
      </c>
      <c r="K66" s="3">
        <v>0</v>
      </c>
      <c r="L66">
        <v>1</v>
      </c>
      <c r="M66" s="3">
        <v>1</v>
      </c>
      <c r="N66">
        <v>1</v>
      </c>
      <c r="O66" s="3">
        <v>2</v>
      </c>
      <c r="P66">
        <v>1</v>
      </c>
      <c r="Q66" s="3">
        <v>1</v>
      </c>
      <c r="R66">
        <v>1</v>
      </c>
      <c r="S66" s="3">
        <v>2</v>
      </c>
      <c r="T66" s="3">
        <v>2</v>
      </c>
      <c r="U66">
        <v>1</v>
      </c>
      <c r="V66">
        <v>1</v>
      </c>
      <c r="W66">
        <v>2</v>
      </c>
      <c r="X66">
        <v>6</v>
      </c>
      <c r="Y66">
        <v>5</v>
      </c>
      <c r="Z66">
        <v>1</v>
      </c>
      <c r="AA66">
        <v>1</v>
      </c>
      <c r="AB66">
        <v>4</v>
      </c>
      <c r="AC66">
        <v>2</v>
      </c>
      <c r="AD66">
        <v>2</v>
      </c>
      <c r="AE66">
        <v>1</v>
      </c>
      <c r="AF66">
        <v>2</v>
      </c>
      <c r="AG66">
        <v>2</v>
      </c>
      <c r="AH66">
        <v>2</v>
      </c>
      <c r="AI66">
        <v>0</v>
      </c>
      <c r="AJ66">
        <v>4</v>
      </c>
      <c r="AK66">
        <v>1</v>
      </c>
      <c r="AL66">
        <v>3</v>
      </c>
      <c r="AM66">
        <v>4</v>
      </c>
      <c r="AN66">
        <v>3</v>
      </c>
      <c r="AO66">
        <v>3</v>
      </c>
      <c r="AP66">
        <v>2</v>
      </c>
      <c r="AQ66">
        <v>1</v>
      </c>
      <c r="AR66">
        <v>2</v>
      </c>
      <c r="AS66">
        <v>0</v>
      </c>
      <c r="AT66">
        <v>0</v>
      </c>
      <c r="AU66">
        <v>1</v>
      </c>
      <c r="AV66">
        <v>3</v>
      </c>
      <c r="AW66">
        <v>2</v>
      </c>
      <c r="AX66">
        <v>3</v>
      </c>
      <c r="AY66">
        <v>2</v>
      </c>
      <c r="AZ66">
        <v>3</v>
      </c>
      <c r="BA66">
        <v>0</v>
      </c>
      <c r="BB66">
        <v>5</v>
      </c>
      <c r="BC66">
        <v>5</v>
      </c>
      <c r="BD66">
        <v>1</v>
      </c>
      <c r="BE66">
        <v>4</v>
      </c>
      <c r="BF66">
        <v>0</v>
      </c>
      <c r="BG66">
        <v>1</v>
      </c>
      <c r="BH66">
        <v>5</v>
      </c>
      <c r="BI66">
        <v>5</v>
      </c>
      <c r="BJ66">
        <v>2</v>
      </c>
      <c r="BK66">
        <v>1</v>
      </c>
      <c r="BL66">
        <v>0</v>
      </c>
      <c r="BM66">
        <v>5</v>
      </c>
      <c r="BN66">
        <v>3</v>
      </c>
      <c r="BO66">
        <v>1</v>
      </c>
      <c r="BP66">
        <v>2</v>
      </c>
      <c r="BQ66">
        <v>2</v>
      </c>
      <c r="BR66">
        <v>2</v>
      </c>
      <c r="BS66">
        <v>3</v>
      </c>
      <c r="BT66">
        <v>5</v>
      </c>
      <c r="BU66">
        <v>2</v>
      </c>
      <c r="BV66">
        <v>1</v>
      </c>
      <c r="BW66">
        <v>2</v>
      </c>
      <c r="BX66">
        <v>3</v>
      </c>
      <c r="BY66">
        <v>5</v>
      </c>
      <c r="BZ66">
        <v>1</v>
      </c>
      <c r="CA66">
        <v>3</v>
      </c>
      <c r="CB66">
        <v>6</v>
      </c>
      <c r="CC66">
        <v>2</v>
      </c>
      <c r="CD66">
        <v>4</v>
      </c>
      <c r="CE66">
        <v>4</v>
      </c>
      <c r="CF66">
        <v>9</v>
      </c>
      <c r="CG66">
        <v>5</v>
      </c>
      <c r="CH66">
        <v>4</v>
      </c>
      <c r="CI66">
        <v>2</v>
      </c>
      <c r="CJ66">
        <v>7</v>
      </c>
      <c r="CK66">
        <v>7</v>
      </c>
      <c r="CL66">
        <v>10</v>
      </c>
      <c r="CM66">
        <v>2</v>
      </c>
      <c r="CN66">
        <v>11</v>
      </c>
      <c r="CO66">
        <v>8</v>
      </c>
      <c r="CP66">
        <v>4</v>
      </c>
    </row>
    <row r="67" spans="1:94" x14ac:dyDescent="0.3">
      <c r="A67" s="3">
        <v>3</v>
      </c>
      <c r="B67" s="1" t="s">
        <v>523</v>
      </c>
      <c r="C67" s="3">
        <v>270102007</v>
      </c>
      <c r="D67">
        <v>270102</v>
      </c>
      <c r="E67" s="3" t="s">
        <v>14075</v>
      </c>
      <c r="F67" t="s">
        <v>7298</v>
      </c>
      <c r="G67" s="3">
        <v>5</v>
      </c>
      <c r="H67" t="s">
        <v>10603</v>
      </c>
      <c r="I67" s="3" t="s">
        <v>14160</v>
      </c>
      <c r="J67">
        <v>16</v>
      </c>
      <c r="K67" s="3">
        <v>0</v>
      </c>
      <c r="L67">
        <v>0</v>
      </c>
      <c r="M67" s="3">
        <v>0</v>
      </c>
      <c r="N67">
        <v>1</v>
      </c>
      <c r="O67" s="3">
        <v>0</v>
      </c>
      <c r="P67">
        <v>0</v>
      </c>
      <c r="Q67" s="3">
        <v>0</v>
      </c>
      <c r="R67">
        <v>0</v>
      </c>
      <c r="S67" s="3">
        <v>0</v>
      </c>
      <c r="T67" s="3">
        <v>0</v>
      </c>
      <c r="U67">
        <v>1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1</v>
      </c>
      <c r="BE67">
        <v>0</v>
      </c>
      <c r="BF67">
        <v>0</v>
      </c>
      <c r="BG67">
        <v>0</v>
      </c>
      <c r="BH67">
        <v>2</v>
      </c>
      <c r="BI67">
        <v>2</v>
      </c>
      <c r="BJ67">
        <v>0</v>
      </c>
      <c r="BK67">
        <v>3</v>
      </c>
      <c r="BL67">
        <v>2</v>
      </c>
      <c r="BM67">
        <v>1</v>
      </c>
      <c r="BN67">
        <v>0</v>
      </c>
      <c r="BO67">
        <v>0</v>
      </c>
      <c r="BP67">
        <v>3</v>
      </c>
      <c r="BQ67">
        <v>0</v>
      </c>
      <c r="BR67">
        <v>0</v>
      </c>
      <c r="BS67">
        <v>2</v>
      </c>
      <c r="BT67">
        <v>1</v>
      </c>
      <c r="BU67">
        <v>1</v>
      </c>
      <c r="BV67">
        <v>1</v>
      </c>
      <c r="BW67">
        <v>0</v>
      </c>
      <c r="BX67">
        <v>2</v>
      </c>
      <c r="BY67">
        <v>1</v>
      </c>
      <c r="BZ67">
        <v>3</v>
      </c>
      <c r="CA67">
        <v>2</v>
      </c>
      <c r="CB67">
        <v>2</v>
      </c>
      <c r="CC67">
        <v>1</v>
      </c>
      <c r="CD67">
        <v>2</v>
      </c>
      <c r="CE67">
        <v>2</v>
      </c>
      <c r="CF67">
        <v>1</v>
      </c>
      <c r="CG67">
        <v>1</v>
      </c>
      <c r="CH67">
        <v>2</v>
      </c>
      <c r="CI67">
        <v>2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0</v>
      </c>
      <c r="CP67">
        <v>0</v>
      </c>
    </row>
    <row r="68" spans="1:94" x14ac:dyDescent="0.3">
      <c r="A68" s="3">
        <v>3</v>
      </c>
      <c r="B68" s="1" t="s">
        <v>523</v>
      </c>
      <c r="C68" s="3">
        <v>270102008</v>
      </c>
      <c r="D68">
        <v>270102</v>
      </c>
      <c r="E68" s="3" t="s">
        <v>14075</v>
      </c>
      <c r="F68" t="s">
        <v>7299</v>
      </c>
      <c r="G68" s="3">
        <v>5</v>
      </c>
      <c r="H68" t="s">
        <v>10603</v>
      </c>
      <c r="I68" s="3" t="s">
        <v>14161</v>
      </c>
      <c r="J68">
        <v>17</v>
      </c>
      <c r="K68" s="3">
        <v>0</v>
      </c>
      <c r="L68">
        <v>1</v>
      </c>
      <c r="M68" s="3">
        <v>0</v>
      </c>
      <c r="N68">
        <v>0</v>
      </c>
      <c r="O68" s="3">
        <v>2</v>
      </c>
      <c r="P68">
        <v>0</v>
      </c>
      <c r="Q68" s="3">
        <v>1</v>
      </c>
      <c r="R68">
        <v>0</v>
      </c>
      <c r="S68" s="3">
        <v>0</v>
      </c>
      <c r="T68" s="3">
        <v>1</v>
      </c>
      <c r="U68">
        <v>1</v>
      </c>
      <c r="V68">
        <v>0</v>
      </c>
      <c r="W68">
        <v>0</v>
      </c>
      <c r="X68">
        <v>3</v>
      </c>
      <c r="Y68">
        <v>0</v>
      </c>
      <c r="Z68">
        <v>1</v>
      </c>
      <c r="AA68">
        <v>0</v>
      </c>
      <c r="AB68">
        <v>1</v>
      </c>
      <c r="AC68">
        <v>1</v>
      </c>
      <c r="AD68">
        <v>3</v>
      </c>
      <c r="AE68">
        <v>3</v>
      </c>
      <c r="AF68">
        <v>1</v>
      </c>
      <c r="AG68">
        <v>3</v>
      </c>
      <c r="AH68">
        <v>1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2</v>
      </c>
      <c r="AQ68">
        <v>0</v>
      </c>
      <c r="AR68">
        <v>1</v>
      </c>
      <c r="AS68">
        <v>0</v>
      </c>
      <c r="AT68">
        <v>2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3</v>
      </c>
      <c r="BA68">
        <v>2</v>
      </c>
      <c r="BB68">
        <v>0</v>
      </c>
      <c r="BC68">
        <v>4</v>
      </c>
      <c r="BD68">
        <v>2</v>
      </c>
      <c r="BE68">
        <v>0</v>
      </c>
      <c r="BF68">
        <v>1</v>
      </c>
      <c r="BG68">
        <v>1</v>
      </c>
      <c r="BH68">
        <v>2</v>
      </c>
      <c r="BI68">
        <v>1</v>
      </c>
      <c r="BJ68">
        <v>1</v>
      </c>
      <c r="BK68">
        <v>1</v>
      </c>
      <c r="BL68">
        <v>1</v>
      </c>
      <c r="BM68">
        <v>2</v>
      </c>
      <c r="BN68">
        <v>3</v>
      </c>
      <c r="BO68">
        <v>1</v>
      </c>
      <c r="BP68">
        <v>5</v>
      </c>
      <c r="BQ68">
        <v>2</v>
      </c>
      <c r="BR68">
        <v>1</v>
      </c>
      <c r="BS68">
        <v>2</v>
      </c>
      <c r="BT68">
        <v>1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1</v>
      </c>
      <c r="CA68">
        <v>2</v>
      </c>
      <c r="CB68">
        <v>1</v>
      </c>
      <c r="CC68">
        <v>3</v>
      </c>
      <c r="CD68">
        <v>2</v>
      </c>
      <c r="CE68">
        <v>1</v>
      </c>
      <c r="CF68">
        <v>3</v>
      </c>
      <c r="CG68">
        <v>2</v>
      </c>
      <c r="CH68">
        <v>3</v>
      </c>
      <c r="CI68">
        <v>2</v>
      </c>
      <c r="CJ68">
        <v>5</v>
      </c>
      <c r="CK68">
        <v>1</v>
      </c>
      <c r="CL68">
        <v>2</v>
      </c>
      <c r="CM68">
        <v>2</v>
      </c>
      <c r="CN68">
        <v>3</v>
      </c>
      <c r="CO68">
        <v>1</v>
      </c>
      <c r="CP68">
        <v>0</v>
      </c>
    </row>
    <row r="69" spans="1:94" x14ac:dyDescent="0.3">
      <c r="A69" s="3">
        <v>3</v>
      </c>
      <c r="B69" s="1" t="s">
        <v>523</v>
      </c>
      <c r="C69" s="3">
        <v>270102009</v>
      </c>
      <c r="D69">
        <v>270102</v>
      </c>
      <c r="E69" s="3" t="s">
        <v>14075</v>
      </c>
      <c r="F69" t="s">
        <v>7300</v>
      </c>
      <c r="G69" s="3">
        <v>5</v>
      </c>
      <c r="H69" t="s">
        <v>10603</v>
      </c>
      <c r="I69" s="3" t="s">
        <v>7300</v>
      </c>
      <c r="J69">
        <v>18</v>
      </c>
      <c r="K69" s="3">
        <v>0</v>
      </c>
      <c r="L69">
        <v>0</v>
      </c>
      <c r="M69" s="3">
        <v>0</v>
      </c>
      <c r="N69">
        <v>0</v>
      </c>
      <c r="O69" s="3">
        <v>0</v>
      </c>
      <c r="P69">
        <v>0</v>
      </c>
      <c r="Q69" s="3">
        <v>0</v>
      </c>
      <c r="R69">
        <v>0</v>
      </c>
      <c r="S69" s="3">
        <v>0</v>
      </c>
      <c r="T69" s="3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 x14ac:dyDescent="0.3">
      <c r="A70" s="3">
        <v>3</v>
      </c>
      <c r="B70" s="1" t="s">
        <v>523</v>
      </c>
      <c r="C70" s="3">
        <v>270102010</v>
      </c>
      <c r="D70">
        <v>270102</v>
      </c>
      <c r="E70" s="3" t="s">
        <v>14075</v>
      </c>
      <c r="F70" t="s">
        <v>7301</v>
      </c>
      <c r="G70" s="3">
        <v>5</v>
      </c>
      <c r="H70" t="s">
        <v>10603</v>
      </c>
      <c r="I70" s="3" t="s">
        <v>7301</v>
      </c>
      <c r="J70">
        <v>19</v>
      </c>
      <c r="K70" s="3">
        <v>0</v>
      </c>
      <c r="L70">
        <v>0</v>
      </c>
      <c r="M70" s="3">
        <v>2</v>
      </c>
      <c r="N70">
        <v>0</v>
      </c>
      <c r="O70" s="3">
        <v>2</v>
      </c>
      <c r="P70">
        <v>2</v>
      </c>
      <c r="Q70" s="3">
        <v>0</v>
      </c>
      <c r="R70">
        <v>1</v>
      </c>
      <c r="S70" s="3">
        <v>4</v>
      </c>
      <c r="T70" s="3">
        <v>0</v>
      </c>
      <c r="U70">
        <v>0</v>
      </c>
      <c r="V70">
        <v>1</v>
      </c>
      <c r="W70">
        <v>0</v>
      </c>
      <c r="X70">
        <v>5</v>
      </c>
      <c r="Y70">
        <v>2</v>
      </c>
      <c r="Z70">
        <v>0</v>
      </c>
      <c r="AA70">
        <v>0</v>
      </c>
      <c r="AB70">
        <v>7</v>
      </c>
      <c r="AC70">
        <v>1</v>
      </c>
      <c r="AD70">
        <v>0</v>
      </c>
      <c r="AE70">
        <v>2</v>
      </c>
      <c r="AF70">
        <v>2</v>
      </c>
      <c r="AG70">
        <v>2</v>
      </c>
      <c r="AH70">
        <v>3</v>
      </c>
      <c r="AI70">
        <v>3</v>
      </c>
      <c r="AJ70">
        <v>2</v>
      </c>
      <c r="AK70">
        <v>0</v>
      </c>
      <c r="AL70">
        <v>3</v>
      </c>
      <c r="AM70">
        <v>3</v>
      </c>
      <c r="AN70">
        <v>3</v>
      </c>
      <c r="AO70">
        <v>2</v>
      </c>
      <c r="AP70">
        <v>2</v>
      </c>
      <c r="AQ70">
        <v>0</v>
      </c>
      <c r="AR70">
        <v>1</v>
      </c>
      <c r="AS70">
        <v>1</v>
      </c>
      <c r="AT70">
        <v>2</v>
      </c>
      <c r="AU70">
        <v>4</v>
      </c>
      <c r="AV70">
        <v>3</v>
      </c>
      <c r="AW70">
        <v>4</v>
      </c>
      <c r="AX70">
        <v>1</v>
      </c>
      <c r="AY70">
        <v>3</v>
      </c>
      <c r="AZ70">
        <v>3</v>
      </c>
      <c r="BA70">
        <v>2</v>
      </c>
      <c r="BB70">
        <v>3</v>
      </c>
      <c r="BC70">
        <v>16</v>
      </c>
      <c r="BD70">
        <v>4</v>
      </c>
      <c r="BE70">
        <v>2</v>
      </c>
      <c r="BF70">
        <v>3</v>
      </c>
      <c r="BG70">
        <v>1</v>
      </c>
      <c r="BH70">
        <v>5</v>
      </c>
      <c r="BI70">
        <v>3</v>
      </c>
      <c r="BJ70">
        <v>2</v>
      </c>
      <c r="BK70">
        <v>2</v>
      </c>
      <c r="BL70">
        <v>5</v>
      </c>
      <c r="BM70">
        <v>2</v>
      </c>
      <c r="BN70">
        <v>4</v>
      </c>
      <c r="BO70">
        <v>2</v>
      </c>
      <c r="BP70">
        <v>4</v>
      </c>
      <c r="BQ70">
        <v>5</v>
      </c>
      <c r="BR70">
        <v>1</v>
      </c>
      <c r="BS70">
        <v>1</v>
      </c>
      <c r="BT70">
        <v>4</v>
      </c>
      <c r="BU70">
        <v>1</v>
      </c>
      <c r="BV70">
        <v>5</v>
      </c>
      <c r="BW70">
        <v>1</v>
      </c>
      <c r="BX70">
        <v>5</v>
      </c>
      <c r="BY70">
        <v>5</v>
      </c>
      <c r="BZ70">
        <v>3</v>
      </c>
      <c r="CA70">
        <v>4</v>
      </c>
      <c r="CB70">
        <v>9</v>
      </c>
      <c r="CC70">
        <v>6</v>
      </c>
      <c r="CD70">
        <v>3</v>
      </c>
      <c r="CE70">
        <v>4</v>
      </c>
      <c r="CF70">
        <v>8</v>
      </c>
      <c r="CG70">
        <v>6</v>
      </c>
      <c r="CH70">
        <v>10</v>
      </c>
      <c r="CI70">
        <v>3</v>
      </c>
      <c r="CJ70">
        <v>5</v>
      </c>
      <c r="CK70">
        <v>7</v>
      </c>
      <c r="CL70">
        <v>8</v>
      </c>
      <c r="CM70">
        <v>5</v>
      </c>
      <c r="CN70">
        <v>4</v>
      </c>
      <c r="CO70">
        <v>4</v>
      </c>
      <c r="CP70">
        <v>12</v>
      </c>
    </row>
    <row r="71" spans="1:94" x14ac:dyDescent="0.3">
      <c r="A71" s="3">
        <v>3</v>
      </c>
      <c r="B71" s="1" t="s">
        <v>523</v>
      </c>
      <c r="C71" s="3">
        <v>270102016</v>
      </c>
      <c r="D71">
        <v>270102</v>
      </c>
      <c r="E71" s="3" t="s">
        <v>14075</v>
      </c>
      <c r="F71" t="s">
        <v>7307</v>
      </c>
      <c r="G71" s="3">
        <v>5</v>
      </c>
      <c r="H71" t="s">
        <v>10603</v>
      </c>
      <c r="I71" s="3" t="s">
        <v>7307</v>
      </c>
      <c r="J71">
        <v>26</v>
      </c>
      <c r="K71" s="3">
        <v>0</v>
      </c>
      <c r="L71">
        <v>0</v>
      </c>
      <c r="M71" s="3">
        <v>0</v>
      </c>
      <c r="N71">
        <v>0</v>
      </c>
      <c r="O71" s="3">
        <v>0</v>
      </c>
      <c r="P71">
        <v>0</v>
      </c>
      <c r="Q71" s="3">
        <v>0</v>
      </c>
      <c r="R71">
        <v>0</v>
      </c>
      <c r="S71" s="3">
        <v>0</v>
      </c>
      <c r="T71" s="3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</row>
    <row r="72" spans="1:94" x14ac:dyDescent="0.3">
      <c r="A72" s="3">
        <v>3</v>
      </c>
      <c r="B72" s="1" t="s">
        <v>523</v>
      </c>
      <c r="C72" s="3">
        <v>270102001</v>
      </c>
      <c r="D72">
        <v>270102</v>
      </c>
      <c r="E72" s="3" t="s">
        <v>14075</v>
      </c>
      <c r="F72" t="s">
        <v>7292</v>
      </c>
      <c r="G72" s="3">
        <v>5</v>
      </c>
      <c r="H72" t="s">
        <v>10603</v>
      </c>
      <c r="I72" s="3" t="s">
        <v>7292</v>
      </c>
      <c r="J72">
        <v>176</v>
      </c>
      <c r="K72" s="3">
        <v>6</v>
      </c>
      <c r="L72">
        <v>1</v>
      </c>
      <c r="M72" s="3">
        <v>0</v>
      </c>
      <c r="N72">
        <v>1</v>
      </c>
      <c r="O72" s="3">
        <v>1</v>
      </c>
      <c r="P72">
        <v>3</v>
      </c>
      <c r="Q72" s="3">
        <v>2</v>
      </c>
      <c r="R72">
        <v>0</v>
      </c>
      <c r="S72" s="3">
        <v>2</v>
      </c>
      <c r="T72" s="3">
        <v>0</v>
      </c>
      <c r="U72">
        <v>0</v>
      </c>
      <c r="V72">
        <v>0</v>
      </c>
      <c r="W72">
        <v>0</v>
      </c>
      <c r="X72">
        <v>6</v>
      </c>
      <c r="Y72">
        <v>0</v>
      </c>
      <c r="Z72">
        <v>0</v>
      </c>
      <c r="AA72">
        <v>3</v>
      </c>
      <c r="AB72">
        <v>11</v>
      </c>
      <c r="AC72">
        <v>9</v>
      </c>
      <c r="AD72">
        <v>3</v>
      </c>
      <c r="AE72">
        <v>3</v>
      </c>
      <c r="AF72">
        <v>0</v>
      </c>
      <c r="AG72">
        <v>3</v>
      </c>
      <c r="AH72">
        <v>0</v>
      </c>
      <c r="AI72">
        <v>6</v>
      </c>
      <c r="AJ72">
        <v>2</v>
      </c>
      <c r="AK72">
        <v>1</v>
      </c>
      <c r="AL72">
        <v>3</v>
      </c>
      <c r="AM72">
        <v>32</v>
      </c>
      <c r="AN72">
        <v>4</v>
      </c>
      <c r="AO72">
        <v>1</v>
      </c>
      <c r="AP72">
        <v>53</v>
      </c>
      <c r="AQ72">
        <v>0</v>
      </c>
      <c r="AR72">
        <v>4</v>
      </c>
      <c r="AS72">
        <v>0</v>
      </c>
      <c r="AT72">
        <v>1</v>
      </c>
      <c r="AU72">
        <v>7</v>
      </c>
      <c r="AV72">
        <v>6</v>
      </c>
      <c r="AW72">
        <v>9</v>
      </c>
      <c r="AX72">
        <v>25</v>
      </c>
      <c r="AY72">
        <v>11</v>
      </c>
      <c r="AZ72">
        <v>4</v>
      </c>
      <c r="BA72">
        <v>4</v>
      </c>
      <c r="BB72">
        <v>10</v>
      </c>
      <c r="BC72">
        <v>19</v>
      </c>
      <c r="BD72">
        <v>9</v>
      </c>
      <c r="BE72">
        <v>1</v>
      </c>
      <c r="BF72">
        <v>7</v>
      </c>
      <c r="BG72">
        <v>7</v>
      </c>
      <c r="BH72">
        <v>20</v>
      </c>
      <c r="BI72">
        <v>0</v>
      </c>
      <c r="BJ72">
        <v>6</v>
      </c>
      <c r="BK72">
        <v>6</v>
      </c>
      <c r="BL72">
        <v>3</v>
      </c>
      <c r="BM72">
        <v>7</v>
      </c>
      <c r="BN72">
        <v>8</v>
      </c>
      <c r="BO72">
        <v>7</v>
      </c>
      <c r="BP72">
        <v>3</v>
      </c>
      <c r="BQ72">
        <v>4</v>
      </c>
      <c r="BR72">
        <v>4</v>
      </c>
      <c r="BS72">
        <v>2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1</v>
      </c>
      <c r="BZ72">
        <v>0</v>
      </c>
      <c r="CA72">
        <v>0</v>
      </c>
      <c r="CB72">
        <v>1</v>
      </c>
      <c r="CC72">
        <v>2</v>
      </c>
      <c r="CD72">
        <v>3</v>
      </c>
      <c r="CE72">
        <v>2</v>
      </c>
      <c r="CF72">
        <v>1</v>
      </c>
      <c r="CG72">
        <v>0</v>
      </c>
      <c r="CH72">
        <v>0</v>
      </c>
      <c r="CI72">
        <v>1</v>
      </c>
      <c r="CJ72">
        <v>0</v>
      </c>
      <c r="CK72">
        <v>2</v>
      </c>
      <c r="CL72">
        <v>1</v>
      </c>
      <c r="CM72">
        <v>0</v>
      </c>
      <c r="CN72">
        <v>0</v>
      </c>
      <c r="CO72">
        <v>0</v>
      </c>
      <c r="CP72">
        <v>1</v>
      </c>
    </row>
    <row r="73" spans="1:94" x14ac:dyDescent="0.3">
      <c r="A73" s="3">
        <v>3</v>
      </c>
      <c r="B73" s="1" t="s">
        <v>523</v>
      </c>
      <c r="C73" s="3">
        <v>270103002</v>
      </c>
      <c r="D73">
        <v>270103</v>
      </c>
      <c r="E73" s="3" t="s">
        <v>14076</v>
      </c>
      <c r="F73" t="s">
        <v>7287</v>
      </c>
      <c r="G73" s="3">
        <v>5</v>
      </c>
      <c r="H73" t="s">
        <v>10603</v>
      </c>
      <c r="I73" s="3" t="s">
        <v>7287</v>
      </c>
      <c r="J73">
        <v>204</v>
      </c>
      <c r="K73" s="3">
        <v>0</v>
      </c>
      <c r="L73">
        <v>1</v>
      </c>
      <c r="M73" s="3">
        <v>0</v>
      </c>
      <c r="N73">
        <v>0</v>
      </c>
      <c r="O73" s="3">
        <v>0</v>
      </c>
      <c r="P73">
        <v>0</v>
      </c>
      <c r="Q73" s="3">
        <v>0</v>
      </c>
      <c r="R73">
        <v>0</v>
      </c>
      <c r="S73" s="3">
        <v>0</v>
      </c>
      <c r="T73" s="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</v>
      </c>
      <c r="BA73">
        <v>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 x14ac:dyDescent="0.3">
      <c r="A74" s="3">
        <v>3</v>
      </c>
      <c r="B74" s="1" t="s">
        <v>523</v>
      </c>
      <c r="C74" s="3">
        <v>270104001</v>
      </c>
      <c r="D74">
        <v>270104</v>
      </c>
      <c r="E74" s="3" t="s">
        <v>7318</v>
      </c>
      <c r="F74" t="s">
        <v>7319</v>
      </c>
      <c r="G74" s="3">
        <v>5</v>
      </c>
      <c r="H74" t="s">
        <v>10603</v>
      </c>
      <c r="I74" s="3" t="s">
        <v>7319</v>
      </c>
      <c r="J74">
        <v>298</v>
      </c>
      <c r="K74" s="3">
        <v>0</v>
      </c>
      <c r="L74">
        <v>1</v>
      </c>
      <c r="M74" s="3">
        <v>0</v>
      </c>
      <c r="N74">
        <v>2</v>
      </c>
      <c r="O74" s="3">
        <v>0</v>
      </c>
      <c r="P74">
        <v>2</v>
      </c>
      <c r="Q74" s="3">
        <v>0</v>
      </c>
      <c r="R74">
        <v>0</v>
      </c>
      <c r="S74" s="3">
        <v>0</v>
      </c>
      <c r="T74" s="3">
        <v>1</v>
      </c>
      <c r="U74">
        <v>2</v>
      </c>
      <c r="V74">
        <v>3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2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2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1</v>
      </c>
      <c r="AU74">
        <v>2</v>
      </c>
      <c r="AV74">
        <v>2</v>
      </c>
      <c r="AW74">
        <v>1</v>
      </c>
      <c r="AX74">
        <v>4</v>
      </c>
      <c r="AY74">
        <v>3</v>
      </c>
      <c r="AZ74">
        <v>4</v>
      </c>
      <c r="BA74">
        <v>1</v>
      </c>
      <c r="BB74">
        <v>2</v>
      </c>
      <c r="BC74">
        <v>5</v>
      </c>
      <c r="BD74">
        <v>1</v>
      </c>
      <c r="BE74">
        <v>0</v>
      </c>
      <c r="BF74">
        <v>2</v>
      </c>
      <c r="BG74">
        <v>1</v>
      </c>
      <c r="BH74">
        <v>6</v>
      </c>
      <c r="BI74">
        <v>1</v>
      </c>
      <c r="BJ74">
        <v>1</v>
      </c>
      <c r="BK74">
        <v>2</v>
      </c>
      <c r="BL74">
        <v>7</v>
      </c>
      <c r="BM74">
        <v>3</v>
      </c>
      <c r="BN74">
        <v>4</v>
      </c>
      <c r="BO74">
        <v>2</v>
      </c>
      <c r="BP74">
        <v>5</v>
      </c>
      <c r="BQ74">
        <v>2</v>
      </c>
      <c r="BR74">
        <v>3</v>
      </c>
      <c r="BS74">
        <v>4</v>
      </c>
      <c r="BT74">
        <v>2</v>
      </c>
      <c r="BU74">
        <v>1</v>
      </c>
      <c r="BV74">
        <v>1</v>
      </c>
      <c r="BW74">
        <v>6</v>
      </c>
      <c r="BX74">
        <v>3</v>
      </c>
      <c r="BY74">
        <v>1</v>
      </c>
      <c r="BZ74">
        <v>0</v>
      </c>
      <c r="CA74">
        <v>1</v>
      </c>
      <c r="CB74">
        <v>1</v>
      </c>
      <c r="CC74">
        <v>7</v>
      </c>
      <c r="CD74">
        <v>2</v>
      </c>
      <c r="CE74">
        <v>0</v>
      </c>
      <c r="CF74">
        <v>3</v>
      </c>
      <c r="CG74">
        <v>1</v>
      </c>
      <c r="CH74">
        <v>4</v>
      </c>
      <c r="CI74">
        <v>2</v>
      </c>
      <c r="CJ74">
        <v>1</v>
      </c>
      <c r="CK74">
        <v>1</v>
      </c>
      <c r="CL74">
        <v>0</v>
      </c>
      <c r="CM74">
        <v>1</v>
      </c>
      <c r="CN74">
        <v>4</v>
      </c>
      <c r="CO74">
        <v>1</v>
      </c>
      <c r="CP74">
        <v>1</v>
      </c>
    </row>
    <row r="75" spans="1:94" x14ac:dyDescent="0.3">
      <c r="A75" s="3">
        <v>3</v>
      </c>
      <c r="B75" s="1" t="s">
        <v>523</v>
      </c>
      <c r="C75" s="3">
        <v>270103004</v>
      </c>
      <c r="D75">
        <v>270103</v>
      </c>
      <c r="E75" s="3" t="s">
        <v>14076</v>
      </c>
      <c r="F75" t="s">
        <v>7289</v>
      </c>
      <c r="G75" s="3">
        <v>5</v>
      </c>
      <c r="H75" t="s">
        <v>10603</v>
      </c>
      <c r="I75" s="3" t="s">
        <v>7289</v>
      </c>
      <c r="J75">
        <v>417</v>
      </c>
      <c r="K75" s="3">
        <v>0</v>
      </c>
      <c r="L75">
        <v>0</v>
      </c>
      <c r="M75" s="3">
        <v>0</v>
      </c>
      <c r="N75">
        <v>0</v>
      </c>
      <c r="O75" s="3">
        <v>0</v>
      </c>
      <c r="P75">
        <v>0</v>
      </c>
      <c r="Q75" s="3">
        <v>0</v>
      </c>
      <c r="R75">
        <v>0</v>
      </c>
      <c r="S75" s="3">
        <v>0</v>
      </c>
      <c r="T75" s="3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 x14ac:dyDescent="0.3">
      <c r="A76" s="3">
        <v>3</v>
      </c>
      <c r="B76" s="1" t="s">
        <v>523</v>
      </c>
      <c r="C76" s="3">
        <v>270103003</v>
      </c>
      <c r="D76">
        <v>270103</v>
      </c>
      <c r="E76" s="3" t="s">
        <v>14076</v>
      </c>
      <c r="F76" t="s">
        <v>7288</v>
      </c>
      <c r="G76" s="3">
        <v>5</v>
      </c>
      <c r="H76" t="s">
        <v>10603</v>
      </c>
      <c r="I76" s="3" t="s">
        <v>7288</v>
      </c>
      <c r="J76">
        <v>419</v>
      </c>
      <c r="K76" s="3">
        <v>0</v>
      </c>
      <c r="L76">
        <v>0</v>
      </c>
      <c r="M76" s="3">
        <v>0</v>
      </c>
      <c r="N76">
        <v>0</v>
      </c>
      <c r="O76" s="3">
        <v>0</v>
      </c>
      <c r="P76">
        <v>0</v>
      </c>
      <c r="Q76" s="3">
        <v>0</v>
      </c>
      <c r="R76">
        <v>0</v>
      </c>
      <c r="S76" s="3">
        <v>0</v>
      </c>
      <c r="T76" s="3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3">
      <c r="A77" s="3">
        <v>3</v>
      </c>
      <c r="B77" s="1" t="s">
        <v>523</v>
      </c>
      <c r="C77" s="3">
        <v>270102014</v>
      </c>
      <c r="D77">
        <v>270102</v>
      </c>
      <c r="E77" s="3" t="s">
        <v>14075</v>
      </c>
      <c r="F77" t="s">
        <v>7305</v>
      </c>
      <c r="G77" s="3">
        <v>5</v>
      </c>
      <c r="H77" t="s">
        <v>10603</v>
      </c>
      <c r="I77" s="3" t="s">
        <v>10639</v>
      </c>
      <c r="J77">
        <v>476</v>
      </c>
      <c r="K77" s="3">
        <v>0</v>
      </c>
      <c r="L77">
        <v>1</v>
      </c>
      <c r="M77" s="3">
        <v>0</v>
      </c>
      <c r="N77">
        <v>2</v>
      </c>
      <c r="O77" s="3">
        <v>0</v>
      </c>
      <c r="P77">
        <v>2</v>
      </c>
      <c r="Q77" s="3">
        <v>0</v>
      </c>
      <c r="R77">
        <v>1</v>
      </c>
      <c r="S77" s="3">
        <v>2</v>
      </c>
      <c r="T77" s="3">
        <v>1</v>
      </c>
      <c r="U77">
        <v>0</v>
      </c>
      <c r="V77">
        <v>2</v>
      </c>
      <c r="W77">
        <v>0</v>
      </c>
      <c r="X77">
        <v>3</v>
      </c>
      <c r="Y77">
        <v>1</v>
      </c>
      <c r="Z77">
        <v>0</v>
      </c>
      <c r="AA77">
        <v>0</v>
      </c>
      <c r="AB77">
        <v>0</v>
      </c>
      <c r="AC77">
        <v>3</v>
      </c>
      <c r="AD77">
        <v>2</v>
      </c>
      <c r="AE77">
        <v>1</v>
      </c>
      <c r="AF77">
        <v>0</v>
      </c>
      <c r="AG77">
        <v>0</v>
      </c>
      <c r="AH77">
        <v>3</v>
      </c>
      <c r="AI77">
        <v>0</v>
      </c>
      <c r="AJ77">
        <v>1</v>
      </c>
      <c r="AK77">
        <v>0</v>
      </c>
      <c r="AL77">
        <v>1</v>
      </c>
      <c r="AM77">
        <v>2</v>
      </c>
      <c r="AN77">
        <v>1</v>
      </c>
      <c r="AO77">
        <v>0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1</v>
      </c>
      <c r="AV77">
        <v>2</v>
      </c>
      <c r="AW77">
        <v>0</v>
      </c>
      <c r="AX77">
        <v>2</v>
      </c>
      <c r="AY77">
        <v>2</v>
      </c>
      <c r="AZ77">
        <v>1</v>
      </c>
      <c r="BA77">
        <v>2</v>
      </c>
      <c r="BB77">
        <v>1</v>
      </c>
      <c r="BC77">
        <v>2</v>
      </c>
      <c r="BD77">
        <v>2</v>
      </c>
      <c r="BE77">
        <v>3</v>
      </c>
      <c r="BF77">
        <v>3</v>
      </c>
      <c r="BG77">
        <v>2</v>
      </c>
      <c r="BH77">
        <v>2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1</v>
      </c>
      <c r="BT77">
        <v>3</v>
      </c>
      <c r="BU77">
        <v>0</v>
      </c>
      <c r="BV77">
        <v>1</v>
      </c>
      <c r="BW77">
        <v>1</v>
      </c>
      <c r="BX77">
        <v>4</v>
      </c>
      <c r="BY77">
        <v>0</v>
      </c>
      <c r="BZ77">
        <v>1</v>
      </c>
      <c r="CA77">
        <v>1</v>
      </c>
      <c r="CB77">
        <v>4</v>
      </c>
      <c r="CC77">
        <v>2</v>
      </c>
      <c r="CD77">
        <v>0</v>
      </c>
      <c r="CE77">
        <v>2</v>
      </c>
      <c r="CF77">
        <v>1</v>
      </c>
      <c r="CG77">
        <v>2</v>
      </c>
      <c r="CH77">
        <v>0</v>
      </c>
      <c r="CI77">
        <v>3</v>
      </c>
      <c r="CJ77">
        <v>1</v>
      </c>
      <c r="CK77">
        <v>1</v>
      </c>
      <c r="CL77">
        <v>2</v>
      </c>
      <c r="CM77">
        <v>1</v>
      </c>
      <c r="CN77">
        <v>0</v>
      </c>
      <c r="CO77">
        <v>0</v>
      </c>
      <c r="CP77">
        <v>1</v>
      </c>
    </row>
    <row r="78" spans="1:94" x14ac:dyDescent="0.3">
      <c r="A78" s="3">
        <v>3</v>
      </c>
      <c r="B78" s="1" t="s">
        <v>523</v>
      </c>
      <c r="C78" s="3">
        <v>270102015</v>
      </c>
      <c r="D78">
        <v>270102</v>
      </c>
      <c r="E78" s="3" t="s">
        <v>14075</v>
      </c>
      <c r="F78" t="s">
        <v>7306</v>
      </c>
      <c r="G78" s="3">
        <v>5</v>
      </c>
      <c r="H78" t="s">
        <v>10603</v>
      </c>
      <c r="I78" s="3" t="s">
        <v>10640</v>
      </c>
      <c r="J78">
        <v>477</v>
      </c>
      <c r="K78" s="3">
        <v>1</v>
      </c>
      <c r="L78">
        <v>0</v>
      </c>
      <c r="M78" s="3">
        <v>2</v>
      </c>
      <c r="N78">
        <v>2</v>
      </c>
      <c r="O78" s="3">
        <v>2</v>
      </c>
      <c r="P78">
        <v>1</v>
      </c>
      <c r="Q78" s="3">
        <v>1</v>
      </c>
      <c r="R78">
        <v>0</v>
      </c>
      <c r="S78" s="3">
        <v>2</v>
      </c>
      <c r="T78" s="3">
        <v>2</v>
      </c>
      <c r="U78">
        <v>0</v>
      </c>
      <c r="V78">
        <v>0</v>
      </c>
      <c r="W78">
        <v>1</v>
      </c>
      <c r="X78">
        <v>2</v>
      </c>
      <c r="Y78">
        <v>2</v>
      </c>
      <c r="Z78">
        <v>0</v>
      </c>
      <c r="AA78">
        <v>0</v>
      </c>
      <c r="AB78">
        <v>6</v>
      </c>
      <c r="AC78">
        <v>4</v>
      </c>
      <c r="AD78">
        <v>0</v>
      </c>
      <c r="AE78">
        <v>0</v>
      </c>
      <c r="AF78">
        <v>1</v>
      </c>
      <c r="AG78">
        <v>2</v>
      </c>
      <c r="AH78">
        <v>3</v>
      </c>
      <c r="AI78">
        <v>1</v>
      </c>
      <c r="AJ78">
        <v>2</v>
      </c>
      <c r="AK78">
        <v>1</v>
      </c>
      <c r="AL78">
        <v>1</v>
      </c>
      <c r="AM78">
        <v>0</v>
      </c>
      <c r="AN78">
        <v>1</v>
      </c>
      <c r="AO78">
        <v>3</v>
      </c>
      <c r="AP78">
        <v>3</v>
      </c>
      <c r="AQ78">
        <v>1</v>
      </c>
      <c r="AR78">
        <v>2</v>
      </c>
      <c r="AS78">
        <v>2</v>
      </c>
      <c r="AT78">
        <v>2</v>
      </c>
      <c r="AU78">
        <v>0</v>
      </c>
      <c r="AV78">
        <v>2</v>
      </c>
      <c r="AW78">
        <v>2</v>
      </c>
      <c r="AX78">
        <v>0</v>
      </c>
      <c r="AY78">
        <v>1</v>
      </c>
      <c r="AZ78">
        <v>2</v>
      </c>
      <c r="BA78">
        <v>2</v>
      </c>
      <c r="BB78">
        <v>1</v>
      </c>
      <c r="BC78">
        <v>5</v>
      </c>
      <c r="BD78">
        <v>1</v>
      </c>
      <c r="BE78">
        <v>4</v>
      </c>
      <c r="BF78">
        <v>2</v>
      </c>
      <c r="BG78">
        <v>2</v>
      </c>
      <c r="BH78">
        <v>6</v>
      </c>
      <c r="BI78">
        <v>2</v>
      </c>
      <c r="BJ78">
        <v>2</v>
      </c>
      <c r="BK78">
        <v>1</v>
      </c>
      <c r="BL78">
        <v>1</v>
      </c>
      <c r="BM78">
        <v>4</v>
      </c>
      <c r="BN78">
        <v>2</v>
      </c>
      <c r="BO78">
        <v>3</v>
      </c>
      <c r="BP78">
        <v>1</v>
      </c>
      <c r="BQ78">
        <v>1</v>
      </c>
      <c r="BR78">
        <v>1</v>
      </c>
      <c r="BS78">
        <v>2</v>
      </c>
      <c r="BT78">
        <v>2</v>
      </c>
      <c r="BU78">
        <v>1</v>
      </c>
      <c r="BV78">
        <v>0</v>
      </c>
      <c r="BW78">
        <v>1</v>
      </c>
      <c r="BX78">
        <v>1</v>
      </c>
      <c r="BY78">
        <v>1</v>
      </c>
      <c r="BZ78">
        <v>1</v>
      </c>
      <c r="CA78">
        <v>2</v>
      </c>
      <c r="CB78">
        <v>4</v>
      </c>
      <c r="CC78">
        <v>1</v>
      </c>
      <c r="CD78">
        <v>0</v>
      </c>
      <c r="CE78">
        <v>2</v>
      </c>
      <c r="CF78">
        <v>5</v>
      </c>
      <c r="CG78">
        <v>3</v>
      </c>
      <c r="CH78">
        <v>3</v>
      </c>
      <c r="CI78">
        <v>1</v>
      </c>
      <c r="CJ78">
        <v>3</v>
      </c>
      <c r="CK78">
        <v>4</v>
      </c>
      <c r="CL78">
        <v>3</v>
      </c>
      <c r="CM78">
        <v>4</v>
      </c>
      <c r="CN78">
        <v>3</v>
      </c>
      <c r="CO78">
        <v>1</v>
      </c>
      <c r="CP78">
        <v>2</v>
      </c>
    </row>
    <row r="79" spans="1:94" x14ac:dyDescent="0.3">
      <c r="A79" s="3">
        <v>3</v>
      </c>
      <c r="B79" s="1" t="s">
        <v>523</v>
      </c>
      <c r="C79" s="3">
        <v>270105002</v>
      </c>
      <c r="D79">
        <v>270105</v>
      </c>
      <c r="E79" s="3" t="s">
        <v>7310</v>
      </c>
      <c r="F79" t="s">
        <v>7312</v>
      </c>
      <c r="G79" s="3">
        <v>6</v>
      </c>
      <c r="H79" t="s">
        <v>10604</v>
      </c>
      <c r="I79" s="3" t="s">
        <v>7312</v>
      </c>
      <c r="J79">
        <v>8</v>
      </c>
      <c r="K79" s="3">
        <v>0</v>
      </c>
      <c r="L79">
        <v>0</v>
      </c>
      <c r="M79" s="3">
        <v>0</v>
      </c>
      <c r="N79">
        <v>0</v>
      </c>
      <c r="O79" s="3">
        <v>0</v>
      </c>
      <c r="P79">
        <v>0</v>
      </c>
      <c r="Q79" s="3">
        <v>0</v>
      </c>
      <c r="R79">
        <v>0</v>
      </c>
      <c r="S79" s="3">
        <v>0</v>
      </c>
      <c r="T79" s="3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 x14ac:dyDescent="0.3">
      <c r="A80" s="3">
        <v>3</v>
      </c>
      <c r="B80" s="1" t="s">
        <v>523</v>
      </c>
      <c r="C80" s="3">
        <v>270105003</v>
      </c>
      <c r="D80">
        <v>270105</v>
      </c>
      <c r="E80" s="3" t="s">
        <v>7310</v>
      </c>
      <c r="F80" t="s">
        <v>7313</v>
      </c>
      <c r="G80" s="3">
        <v>6</v>
      </c>
      <c r="H80" t="s">
        <v>10604</v>
      </c>
      <c r="I80" s="3" t="s">
        <v>7313</v>
      </c>
      <c r="J80">
        <v>9</v>
      </c>
      <c r="K80" s="3">
        <v>0</v>
      </c>
      <c r="L80">
        <v>0</v>
      </c>
      <c r="M80" s="3">
        <v>0</v>
      </c>
      <c r="N80">
        <v>0</v>
      </c>
      <c r="O80" s="3">
        <v>0</v>
      </c>
      <c r="P80">
        <v>0</v>
      </c>
      <c r="Q80" s="3">
        <v>0</v>
      </c>
      <c r="R80">
        <v>0</v>
      </c>
      <c r="S80" s="3">
        <v>0</v>
      </c>
      <c r="T80" s="3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 x14ac:dyDescent="0.3">
      <c r="A81" s="3">
        <v>3</v>
      </c>
      <c r="B81" s="1" t="s">
        <v>523</v>
      </c>
      <c r="C81" s="3">
        <v>270102006</v>
      </c>
      <c r="D81">
        <v>270102</v>
      </c>
      <c r="E81" s="3" t="s">
        <v>14075</v>
      </c>
      <c r="F81" t="s">
        <v>7297</v>
      </c>
      <c r="G81" s="3">
        <v>6</v>
      </c>
      <c r="H81" t="s">
        <v>10604</v>
      </c>
      <c r="I81" s="3" t="s">
        <v>14159</v>
      </c>
      <c r="J81">
        <v>15</v>
      </c>
      <c r="K81" s="3">
        <v>1</v>
      </c>
      <c r="L81">
        <v>1</v>
      </c>
      <c r="M81" s="3">
        <v>0</v>
      </c>
      <c r="N81">
        <v>1</v>
      </c>
      <c r="O81" s="3">
        <v>0</v>
      </c>
      <c r="P81">
        <v>1</v>
      </c>
      <c r="Q81" s="3">
        <v>1</v>
      </c>
      <c r="R81">
        <v>1</v>
      </c>
      <c r="S81" s="3">
        <v>0</v>
      </c>
      <c r="T81" s="3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3</v>
      </c>
      <c r="BP81">
        <v>1</v>
      </c>
      <c r="BQ81">
        <v>1</v>
      </c>
      <c r="BR81">
        <v>1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</row>
    <row r="82" spans="1:94" x14ac:dyDescent="0.3">
      <c r="A82" s="3">
        <v>3</v>
      </c>
      <c r="B82" s="1" t="s">
        <v>523</v>
      </c>
      <c r="C82" s="3">
        <v>270102007</v>
      </c>
      <c r="D82">
        <v>270102</v>
      </c>
      <c r="E82" s="3" t="s">
        <v>14075</v>
      </c>
      <c r="F82" t="s">
        <v>7298</v>
      </c>
      <c r="G82" s="3">
        <v>6</v>
      </c>
      <c r="H82" t="s">
        <v>10604</v>
      </c>
      <c r="I82" s="3" t="s">
        <v>14160</v>
      </c>
      <c r="J82">
        <v>16</v>
      </c>
      <c r="K82" s="3">
        <v>1</v>
      </c>
      <c r="L82">
        <v>0</v>
      </c>
      <c r="M82" s="3">
        <v>0</v>
      </c>
      <c r="N82">
        <v>0</v>
      </c>
      <c r="O82" s="3">
        <v>0</v>
      </c>
      <c r="P82">
        <v>0</v>
      </c>
      <c r="Q82" s="3">
        <v>0</v>
      </c>
      <c r="R82">
        <v>0</v>
      </c>
      <c r="S82" s="3">
        <v>0</v>
      </c>
      <c r="T82" s="3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2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 x14ac:dyDescent="0.3">
      <c r="A83" s="3">
        <v>3</v>
      </c>
      <c r="B83" s="1" t="s">
        <v>523</v>
      </c>
      <c r="C83" s="3">
        <v>270102008</v>
      </c>
      <c r="D83">
        <v>270102</v>
      </c>
      <c r="E83" s="3" t="s">
        <v>14075</v>
      </c>
      <c r="F83" t="s">
        <v>7299</v>
      </c>
      <c r="G83" s="3">
        <v>6</v>
      </c>
      <c r="H83" t="s">
        <v>10604</v>
      </c>
      <c r="I83" s="3" t="s">
        <v>14161</v>
      </c>
      <c r="J83">
        <v>17</v>
      </c>
      <c r="K83" s="3">
        <v>0</v>
      </c>
      <c r="L83">
        <v>0</v>
      </c>
      <c r="M83" s="3">
        <v>0</v>
      </c>
      <c r="N83">
        <v>0</v>
      </c>
      <c r="O83" s="3">
        <v>1</v>
      </c>
      <c r="P83">
        <v>0</v>
      </c>
      <c r="Q83" s="3">
        <v>0</v>
      </c>
      <c r="R83">
        <v>0</v>
      </c>
      <c r="S83" s="3">
        <v>0</v>
      </c>
      <c r="T83" s="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1</v>
      </c>
    </row>
    <row r="84" spans="1:94" x14ac:dyDescent="0.3">
      <c r="A84" s="3">
        <v>3</v>
      </c>
      <c r="B84" s="1" t="s">
        <v>523</v>
      </c>
      <c r="C84" s="3">
        <v>270102010</v>
      </c>
      <c r="D84">
        <v>270102</v>
      </c>
      <c r="E84" s="3" t="s">
        <v>14075</v>
      </c>
      <c r="F84" t="s">
        <v>7301</v>
      </c>
      <c r="G84" s="3">
        <v>6</v>
      </c>
      <c r="H84" t="s">
        <v>10604</v>
      </c>
      <c r="I84" s="3" t="s">
        <v>7301</v>
      </c>
      <c r="J84">
        <v>19</v>
      </c>
      <c r="K84" s="3">
        <v>0</v>
      </c>
      <c r="L84">
        <v>1</v>
      </c>
      <c r="M84" s="3">
        <v>0</v>
      </c>
      <c r="N84">
        <v>0</v>
      </c>
      <c r="O84" s="3">
        <v>0</v>
      </c>
      <c r="P84">
        <v>0</v>
      </c>
      <c r="Q84" s="3">
        <v>0</v>
      </c>
      <c r="R84">
        <v>0</v>
      </c>
      <c r="S84" s="3">
        <v>0</v>
      </c>
      <c r="T84" s="3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2</v>
      </c>
      <c r="BI84">
        <v>0</v>
      </c>
      <c r="BJ84">
        <v>1</v>
      </c>
      <c r="BK84">
        <v>0</v>
      </c>
      <c r="BL84">
        <v>0</v>
      </c>
      <c r="BM84">
        <v>1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2</v>
      </c>
      <c r="CK84">
        <v>0</v>
      </c>
      <c r="CL84">
        <v>0</v>
      </c>
      <c r="CM84">
        <v>0</v>
      </c>
      <c r="CN84">
        <v>1</v>
      </c>
      <c r="CO84">
        <v>1</v>
      </c>
      <c r="CP84">
        <v>0</v>
      </c>
    </row>
    <row r="85" spans="1:94" x14ac:dyDescent="0.3">
      <c r="A85" s="3">
        <v>3</v>
      </c>
      <c r="B85" s="1" t="s">
        <v>523</v>
      </c>
      <c r="C85" s="3">
        <v>270102001</v>
      </c>
      <c r="D85">
        <v>270102</v>
      </c>
      <c r="E85" s="3" t="s">
        <v>14075</v>
      </c>
      <c r="F85" t="s">
        <v>7292</v>
      </c>
      <c r="G85" s="3">
        <v>6</v>
      </c>
      <c r="H85" t="s">
        <v>10604</v>
      </c>
      <c r="I85" s="3" t="s">
        <v>7292</v>
      </c>
      <c r="J85">
        <v>176</v>
      </c>
      <c r="K85" s="3">
        <v>1</v>
      </c>
      <c r="L85">
        <v>0</v>
      </c>
      <c r="M85" s="3">
        <v>0</v>
      </c>
      <c r="N85">
        <v>1</v>
      </c>
      <c r="O85" s="3">
        <v>0</v>
      </c>
      <c r="P85">
        <v>0</v>
      </c>
      <c r="Q85" s="3">
        <v>1</v>
      </c>
      <c r="R85">
        <v>0</v>
      </c>
      <c r="S85" s="3">
        <v>0</v>
      </c>
      <c r="T85" s="3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3">
      <c r="A86" s="3">
        <v>3</v>
      </c>
      <c r="B86" s="1" t="s">
        <v>523</v>
      </c>
      <c r="C86" s="3">
        <v>270103002</v>
      </c>
      <c r="D86">
        <v>270103</v>
      </c>
      <c r="E86" s="3" t="s">
        <v>14076</v>
      </c>
      <c r="F86" t="s">
        <v>7287</v>
      </c>
      <c r="G86" s="3">
        <v>6</v>
      </c>
      <c r="H86" t="s">
        <v>10604</v>
      </c>
      <c r="I86" s="3" t="s">
        <v>7287</v>
      </c>
      <c r="J86">
        <v>204</v>
      </c>
      <c r="K86" s="3">
        <v>0</v>
      </c>
      <c r="L86">
        <v>0</v>
      </c>
      <c r="M86" s="3">
        <v>0</v>
      </c>
      <c r="N86">
        <v>0</v>
      </c>
      <c r="O86" s="3">
        <v>0</v>
      </c>
      <c r="P86">
        <v>0</v>
      </c>
      <c r="Q86" s="3">
        <v>0</v>
      </c>
      <c r="R86">
        <v>0</v>
      </c>
      <c r="S86" s="3">
        <v>0</v>
      </c>
      <c r="T86" s="3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 x14ac:dyDescent="0.3">
      <c r="A87" s="3">
        <v>3</v>
      </c>
      <c r="B87" s="1" t="s">
        <v>523</v>
      </c>
      <c r="C87" s="3">
        <v>270104001</v>
      </c>
      <c r="D87">
        <v>270104</v>
      </c>
      <c r="E87" s="3" t="s">
        <v>7318</v>
      </c>
      <c r="F87" t="s">
        <v>7319</v>
      </c>
      <c r="G87" s="3">
        <v>6</v>
      </c>
      <c r="H87" t="s">
        <v>10604</v>
      </c>
      <c r="I87" s="3" t="s">
        <v>7319</v>
      </c>
      <c r="J87">
        <v>298</v>
      </c>
      <c r="K87" s="3">
        <v>3</v>
      </c>
      <c r="L87">
        <v>2</v>
      </c>
      <c r="M87" s="3">
        <v>3</v>
      </c>
      <c r="N87">
        <v>0</v>
      </c>
      <c r="O87" s="3">
        <v>0</v>
      </c>
      <c r="P87">
        <v>0</v>
      </c>
      <c r="Q87" s="3">
        <v>2</v>
      </c>
      <c r="R87">
        <v>0</v>
      </c>
      <c r="S87" s="3">
        <v>0</v>
      </c>
      <c r="T87" s="3">
        <v>3</v>
      </c>
      <c r="U87">
        <v>2</v>
      </c>
      <c r="V87">
        <v>1</v>
      </c>
      <c r="W87">
        <v>2</v>
      </c>
      <c r="X87">
        <v>0</v>
      </c>
      <c r="Y87">
        <v>0</v>
      </c>
      <c r="Z87">
        <v>2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2</v>
      </c>
      <c r="AG87">
        <v>2</v>
      </c>
      <c r="AH87">
        <v>0</v>
      </c>
      <c r="AI87">
        <v>0</v>
      </c>
      <c r="AJ87">
        <v>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2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2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3</v>
      </c>
      <c r="BU87">
        <v>4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1</v>
      </c>
      <c r="CE87">
        <v>0</v>
      </c>
      <c r="CF87">
        <v>1</v>
      </c>
      <c r="CG87">
        <v>1</v>
      </c>
      <c r="CH87">
        <v>1</v>
      </c>
      <c r="CI87">
        <v>0</v>
      </c>
      <c r="CJ87">
        <v>2</v>
      </c>
      <c r="CK87">
        <v>0</v>
      </c>
      <c r="CL87">
        <v>0</v>
      </c>
      <c r="CM87">
        <v>0</v>
      </c>
      <c r="CN87">
        <v>1</v>
      </c>
      <c r="CO87">
        <v>1</v>
      </c>
      <c r="CP87">
        <v>0</v>
      </c>
    </row>
    <row r="88" spans="1:94" x14ac:dyDescent="0.3">
      <c r="A88" s="3">
        <v>3</v>
      </c>
      <c r="B88" s="1" t="s">
        <v>523</v>
      </c>
      <c r="C88" s="3">
        <v>270103004</v>
      </c>
      <c r="D88">
        <v>270103</v>
      </c>
      <c r="E88" s="3" t="s">
        <v>14076</v>
      </c>
      <c r="F88" t="s">
        <v>7289</v>
      </c>
      <c r="G88" s="3">
        <v>6</v>
      </c>
      <c r="H88" t="s">
        <v>10604</v>
      </c>
      <c r="I88" s="3" t="s">
        <v>7289</v>
      </c>
      <c r="J88">
        <v>417</v>
      </c>
      <c r="K88" s="3">
        <v>0</v>
      </c>
      <c r="L88">
        <v>0</v>
      </c>
      <c r="M88" s="3">
        <v>0</v>
      </c>
      <c r="N88">
        <v>0</v>
      </c>
      <c r="O88" s="3">
        <v>0</v>
      </c>
      <c r="P88">
        <v>0</v>
      </c>
      <c r="Q88" s="3">
        <v>0</v>
      </c>
      <c r="R88">
        <v>0</v>
      </c>
      <c r="S88" s="3">
        <v>0</v>
      </c>
      <c r="T88" s="3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 x14ac:dyDescent="0.3">
      <c r="A89" s="3">
        <v>3</v>
      </c>
      <c r="B89" s="1" t="s">
        <v>523</v>
      </c>
      <c r="C89" s="3">
        <v>270102014</v>
      </c>
      <c r="D89">
        <v>270102</v>
      </c>
      <c r="E89" s="3" t="s">
        <v>14075</v>
      </c>
      <c r="F89" t="s">
        <v>7305</v>
      </c>
      <c r="G89" s="3">
        <v>6</v>
      </c>
      <c r="H89" t="s">
        <v>10604</v>
      </c>
      <c r="I89" s="3" t="s">
        <v>10639</v>
      </c>
      <c r="J89">
        <v>476</v>
      </c>
      <c r="K89" s="3">
        <v>0</v>
      </c>
      <c r="L89">
        <v>0</v>
      </c>
      <c r="M89" s="3">
        <v>0</v>
      </c>
      <c r="N89">
        <v>1</v>
      </c>
      <c r="O89" s="3">
        <v>0</v>
      </c>
      <c r="P89">
        <v>0</v>
      </c>
      <c r="Q89" s="3">
        <v>0</v>
      </c>
      <c r="R89">
        <v>0</v>
      </c>
      <c r="S89" s="3">
        <v>0</v>
      </c>
      <c r="T89" s="3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2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</row>
    <row r="90" spans="1:94" x14ac:dyDescent="0.3">
      <c r="A90" s="3">
        <v>3</v>
      </c>
      <c r="B90" s="1" t="s">
        <v>523</v>
      </c>
      <c r="C90" s="3">
        <v>270102015</v>
      </c>
      <c r="D90">
        <v>270102</v>
      </c>
      <c r="E90" s="3" t="s">
        <v>14075</v>
      </c>
      <c r="F90" t="s">
        <v>7306</v>
      </c>
      <c r="G90" s="3">
        <v>6</v>
      </c>
      <c r="H90" t="s">
        <v>10604</v>
      </c>
      <c r="I90" s="3" t="s">
        <v>10640</v>
      </c>
      <c r="J90">
        <v>477</v>
      </c>
      <c r="K90" s="3">
        <v>1</v>
      </c>
      <c r="L90">
        <v>1</v>
      </c>
      <c r="M90" s="3">
        <v>0</v>
      </c>
      <c r="N90">
        <v>0</v>
      </c>
      <c r="O90" s="3">
        <v>0</v>
      </c>
      <c r="P90">
        <v>0</v>
      </c>
      <c r="Q90" s="3">
        <v>0</v>
      </c>
      <c r="R90">
        <v>0</v>
      </c>
      <c r="S90" s="3">
        <v>0</v>
      </c>
      <c r="T90" s="3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2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</row>
    <row r="91" spans="1:94" x14ac:dyDescent="0.3">
      <c r="A91" s="3">
        <v>3</v>
      </c>
      <c r="B91" s="1" t="s">
        <v>523</v>
      </c>
      <c r="C91" s="3">
        <v>270105002</v>
      </c>
      <c r="D91">
        <v>270105</v>
      </c>
      <c r="E91" s="3" t="s">
        <v>7310</v>
      </c>
      <c r="F91" t="s">
        <v>7312</v>
      </c>
      <c r="G91" s="3">
        <v>7</v>
      </c>
      <c r="H91" t="s">
        <v>10605</v>
      </c>
      <c r="I91" s="3" t="s">
        <v>7312</v>
      </c>
      <c r="J91">
        <v>8</v>
      </c>
      <c r="K91" s="3">
        <v>0</v>
      </c>
      <c r="L91">
        <v>0</v>
      </c>
      <c r="M91" s="3">
        <v>0</v>
      </c>
      <c r="N91">
        <v>0</v>
      </c>
      <c r="O91" s="3">
        <v>0</v>
      </c>
      <c r="P91">
        <v>0</v>
      </c>
      <c r="Q91" s="3">
        <v>0</v>
      </c>
      <c r="R91">
        <v>0</v>
      </c>
      <c r="S91" s="3">
        <v>0</v>
      </c>
      <c r="T91" s="3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 x14ac:dyDescent="0.3">
      <c r="A92" s="3">
        <v>3</v>
      </c>
      <c r="B92" s="1" t="s">
        <v>523</v>
      </c>
      <c r="C92" s="3">
        <v>270105003</v>
      </c>
      <c r="D92">
        <v>270105</v>
      </c>
      <c r="E92" s="3" t="s">
        <v>7310</v>
      </c>
      <c r="F92" t="s">
        <v>7313</v>
      </c>
      <c r="G92" s="3">
        <v>7</v>
      </c>
      <c r="H92" t="s">
        <v>10605</v>
      </c>
      <c r="I92" s="3" t="s">
        <v>7313</v>
      </c>
      <c r="J92">
        <v>9</v>
      </c>
      <c r="K92" s="3">
        <v>0</v>
      </c>
      <c r="L92">
        <v>0</v>
      </c>
      <c r="M92" s="3">
        <v>0</v>
      </c>
      <c r="N92">
        <v>0</v>
      </c>
      <c r="O92" s="3">
        <v>0</v>
      </c>
      <c r="P92">
        <v>0</v>
      </c>
      <c r="Q92" s="3">
        <v>0</v>
      </c>
      <c r="R92">
        <v>0</v>
      </c>
      <c r="S92" s="3">
        <v>0</v>
      </c>
      <c r="T92" s="3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 x14ac:dyDescent="0.3">
      <c r="A93" s="3">
        <v>3</v>
      </c>
      <c r="B93" s="1" t="s">
        <v>523</v>
      </c>
      <c r="C93" s="3">
        <v>270102005</v>
      </c>
      <c r="D93">
        <v>270102</v>
      </c>
      <c r="E93" s="3" t="s">
        <v>14075</v>
      </c>
      <c r="F93" t="s">
        <v>7296</v>
      </c>
      <c r="G93" s="3">
        <v>7</v>
      </c>
      <c r="H93" t="s">
        <v>10605</v>
      </c>
      <c r="I93" s="3" t="s">
        <v>7296</v>
      </c>
      <c r="J93">
        <v>14</v>
      </c>
      <c r="K93" s="3">
        <v>0</v>
      </c>
      <c r="L93">
        <v>0</v>
      </c>
      <c r="M93" s="3">
        <v>0</v>
      </c>
      <c r="N93">
        <v>0</v>
      </c>
      <c r="O93" s="3">
        <v>0</v>
      </c>
      <c r="P93">
        <v>0</v>
      </c>
      <c r="Q93" s="3">
        <v>0</v>
      </c>
      <c r="R93">
        <v>0</v>
      </c>
      <c r="S93" s="3">
        <v>0</v>
      </c>
      <c r="T93" s="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 x14ac:dyDescent="0.3">
      <c r="A94" s="3">
        <v>3</v>
      </c>
      <c r="B94" s="1" t="s">
        <v>523</v>
      </c>
      <c r="C94" s="3">
        <v>270102006</v>
      </c>
      <c r="D94">
        <v>270102</v>
      </c>
      <c r="E94" s="3" t="s">
        <v>14075</v>
      </c>
      <c r="F94" t="s">
        <v>7297</v>
      </c>
      <c r="G94" s="3">
        <v>7</v>
      </c>
      <c r="H94" t="s">
        <v>10605</v>
      </c>
      <c r="I94" s="3" t="s">
        <v>14159</v>
      </c>
      <c r="J94">
        <v>15</v>
      </c>
      <c r="K94" s="3">
        <v>0</v>
      </c>
      <c r="L94">
        <v>2</v>
      </c>
      <c r="M94" s="3">
        <v>1</v>
      </c>
      <c r="N94">
        <v>0</v>
      </c>
      <c r="O94" s="3">
        <v>0</v>
      </c>
      <c r="P94">
        <v>1</v>
      </c>
      <c r="Q94" s="3">
        <v>2</v>
      </c>
      <c r="R94">
        <v>0</v>
      </c>
      <c r="S94" s="3">
        <v>0</v>
      </c>
      <c r="T94" s="3">
        <v>2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2</v>
      </c>
      <c r="AG94">
        <v>0</v>
      </c>
      <c r="AH94">
        <v>0</v>
      </c>
      <c r="AI94">
        <v>0</v>
      </c>
      <c r="AJ94">
        <v>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2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2</v>
      </c>
      <c r="BG94">
        <v>0</v>
      </c>
      <c r="BH94">
        <v>1</v>
      </c>
      <c r="BI94">
        <v>3</v>
      </c>
      <c r="BJ94">
        <v>0</v>
      </c>
      <c r="BK94">
        <v>2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1</v>
      </c>
      <c r="BR94">
        <v>1</v>
      </c>
      <c r="BS94">
        <v>0</v>
      </c>
      <c r="BT94">
        <v>3</v>
      </c>
      <c r="BU94">
        <v>0</v>
      </c>
      <c r="BV94">
        <v>1</v>
      </c>
      <c r="BW94">
        <v>1</v>
      </c>
      <c r="BX94">
        <v>1</v>
      </c>
      <c r="BY94">
        <v>4</v>
      </c>
      <c r="BZ94">
        <v>0</v>
      </c>
      <c r="CA94">
        <v>4</v>
      </c>
      <c r="CB94">
        <v>1</v>
      </c>
      <c r="CC94">
        <v>2</v>
      </c>
      <c r="CD94">
        <v>2</v>
      </c>
      <c r="CE94">
        <v>8</v>
      </c>
      <c r="CF94">
        <v>3</v>
      </c>
      <c r="CG94">
        <v>2</v>
      </c>
      <c r="CH94">
        <v>4</v>
      </c>
      <c r="CI94">
        <v>4</v>
      </c>
      <c r="CJ94">
        <v>1</v>
      </c>
      <c r="CK94">
        <v>3</v>
      </c>
      <c r="CL94">
        <v>1</v>
      </c>
      <c r="CM94">
        <v>2</v>
      </c>
      <c r="CN94">
        <v>1</v>
      </c>
      <c r="CO94">
        <v>3</v>
      </c>
      <c r="CP94">
        <v>2</v>
      </c>
    </row>
    <row r="95" spans="1:94" x14ac:dyDescent="0.3">
      <c r="A95" s="3">
        <v>3</v>
      </c>
      <c r="B95" s="1" t="s">
        <v>523</v>
      </c>
      <c r="C95" s="3">
        <v>270102007</v>
      </c>
      <c r="D95">
        <v>270102</v>
      </c>
      <c r="E95" s="3" t="s">
        <v>14075</v>
      </c>
      <c r="F95" t="s">
        <v>7298</v>
      </c>
      <c r="G95" s="3">
        <v>7</v>
      </c>
      <c r="H95" t="s">
        <v>10605</v>
      </c>
      <c r="I95" s="3" t="s">
        <v>14160</v>
      </c>
      <c r="J95">
        <v>16</v>
      </c>
      <c r="K95" s="3">
        <v>0</v>
      </c>
      <c r="L95">
        <v>0</v>
      </c>
      <c r="M95" s="3">
        <v>0</v>
      </c>
      <c r="N95">
        <v>0</v>
      </c>
      <c r="O95" s="3">
        <v>0</v>
      </c>
      <c r="P95">
        <v>0</v>
      </c>
      <c r="Q95" s="3">
        <v>0</v>
      </c>
      <c r="R95">
        <v>0</v>
      </c>
      <c r="S95" s="3">
        <v>0</v>
      </c>
      <c r="T95" s="3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1</v>
      </c>
      <c r="BQ95">
        <v>1</v>
      </c>
      <c r="BR95">
        <v>1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1</v>
      </c>
      <c r="CB95">
        <v>1</v>
      </c>
      <c r="CC95">
        <v>0</v>
      </c>
      <c r="CD95">
        <v>0</v>
      </c>
      <c r="CE95">
        <v>2</v>
      </c>
      <c r="CF95">
        <v>0</v>
      </c>
      <c r="CG95">
        <v>1</v>
      </c>
      <c r="CH95">
        <v>0</v>
      </c>
      <c r="CI95">
        <v>0</v>
      </c>
      <c r="CJ95">
        <v>2</v>
      </c>
      <c r="CK95">
        <v>0</v>
      </c>
      <c r="CL95">
        <v>0</v>
      </c>
      <c r="CM95">
        <v>0</v>
      </c>
      <c r="CN95">
        <v>0</v>
      </c>
      <c r="CO95">
        <v>2</v>
      </c>
      <c r="CP95">
        <v>1</v>
      </c>
    </row>
    <row r="96" spans="1:94" x14ac:dyDescent="0.3">
      <c r="A96" s="3">
        <v>3</v>
      </c>
      <c r="B96" s="1" t="s">
        <v>523</v>
      </c>
      <c r="C96" s="3">
        <v>270102008</v>
      </c>
      <c r="D96">
        <v>270102</v>
      </c>
      <c r="E96" s="3" t="s">
        <v>14075</v>
      </c>
      <c r="F96" t="s">
        <v>7299</v>
      </c>
      <c r="G96" s="3">
        <v>7</v>
      </c>
      <c r="H96" t="s">
        <v>10605</v>
      </c>
      <c r="I96" s="3" t="s">
        <v>14161</v>
      </c>
      <c r="J96">
        <v>17</v>
      </c>
      <c r="K96" s="3">
        <v>1</v>
      </c>
      <c r="L96">
        <v>1</v>
      </c>
      <c r="M96" s="3">
        <v>0</v>
      </c>
      <c r="N96">
        <v>0</v>
      </c>
      <c r="O96" s="3">
        <v>0</v>
      </c>
      <c r="P96">
        <v>1</v>
      </c>
      <c r="Q96" s="3">
        <v>2</v>
      </c>
      <c r="R96">
        <v>0</v>
      </c>
      <c r="S96" s="3">
        <v>0</v>
      </c>
      <c r="T96" s="3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</v>
      </c>
      <c r="AG96">
        <v>0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1</v>
      </c>
      <c r="BS96">
        <v>0</v>
      </c>
      <c r="BT96">
        <v>2</v>
      </c>
      <c r="BU96">
        <v>1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2</v>
      </c>
      <c r="CN96">
        <v>1</v>
      </c>
      <c r="CO96">
        <v>1</v>
      </c>
      <c r="CP96">
        <v>0</v>
      </c>
    </row>
    <row r="97" spans="1:94" x14ac:dyDescent="0.3">
      <c r="A97" s="3">
        <v>3</v>
      </c>
      <c r="B97" s="1" t="s">
        <v>523</v>
      </c>
      <c r="C97" s="3">
        <v>270102010</v>
      </c>
      <c r="D97">
        <v>270102</v>
      </c>
      <c r="E97" s="3" t="s">
        <v>14075</v>
      </c>
      <c r="F97" t="s">
        <v>7301</v>
      </c>
      <c r="G97" s="3">
        <v>7</v>
      </c>
      <c r="H97" t="s">
        <v>10605</v>
      </c>
      <c r="I97" s="3" t="s">
        <v>7301</v>
      </c>
      <c r="J97">
        <v>19</v>
      </c>
      <c r="K97" s="3">
        <v>2</v>
      </c>
      <c r="L97">
        <v>1</v>
      </c>
      <c r="M97" s="3">
        <v>0</v>
      </c>
      <c r="N97">
        <v>0</v>
      </c>
      <c r="O97" s="3">
        <v>1</v>
      </c>
      <c r="P97">
        <v>2</v>
      </c>
      <c r="Q97" s="3">
        <v>2</v>
      </c>
      <c r="R97">
        <v>0</v>
      </c>
      <c r="S97" s="3">
        <v>0</v>
      </c>
      <c r="T97" s="3">
        <v>1</v>
      </c>
      <c r="U97">
        <v>0</v>
      </c>
      <c r="V97">
        <v>3</v>
      </c>
      <c r="W97">
        <v>0</v>
      </c>
      <c r="X97">
        <v>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3</v>
      </c>
      <c r="AE97">
        <v>0</v>
      </c>
      <c r="AF97">
        <v>0</v>
      </c>
      <c r="AG97">
        <v>1</v>
      </c>
      <c r="AH97">
        <v>2</v>
      </c>
      <c r="AI97">
        <v>0</v>
      </c>
      <c r="AJ97">
        <v>2</v>
      </c>
      <c r="AK97">
        <v>0</v>
      </c>
      <c r="AL97">
        <v>1</v>
      </c>
      <c r="AM97">
        <v>0</v>
      </c>
      <c r="AN97">
        <v>0</v>
      </c>
      <c r="AO97">
        <v>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2</v>
      </c>
      <c r="AZ97">
        <v>2</v>
      </c>
      <c r="BA97">
        <v>5</v>
      </c>
      <c r="BB97">
        <v>0</v>
      </c>
      <c r="BC97">
        <v>2</v>
      </c>
      <c r="BD97">
        <v>0</v>
      </c>
      <c r="BE97">
        <v>1</v>
      </c>
      <c r="BF97">
        <v>1</v>
      </c>
      <c r="BG97">
        <v>1</v>
      </c>
      <c r="BH97">
        <v>2</v>
      </c>
      <c r="BI97">
        <v>2</v>
      </c>
      <c r="BJ97">
        <v>1</v>
      </c>
      <c r="BK97">
        <v>1</v>
      </c>
      <c r="BL97">
        <v>0</v>
      </c>
      <c r="BM97">
        <v>4</v>
      </c>
      <c r="BN97">
        <v>1</v>
      </c>
      <c r="BO97">
        <v>1</v>
      </c>
      <c r="BP97">
        <v>0</v>
      </c>
      <c r="BQ97">
        <v>0</v>
      </c>
      <c r="BR97">
        <v>2</v>
      </c>
      <c r="BS97">
        <v>0</v>
      </c>
      <c r="BT97">
        <v>1</v>
      </c>
      <c r="BU97">
        <v>2</v>
      </c>
      <c r="BV97">
        <v>1</v>
      </c>
      <c r="BW97">
        <v>0</v>
      </c>
      <c r="BX97">
        <v>0</v>
      </c>
      <c r="BY97">
        <v>3</v>
      </c>
      <c r="BZ97">
        <v>2</v>
      </c>
      <c r="CA97">
        <v>3</v>
      </c>
      <c r="CB97">
        <v>1</v>
      </c>
      <c r="CC97">
        <v>1</v>
      </c>
      <c r="CD97">
        <v>0</v>
      </c>
      <c r="CE97">
        <v>5</v>
      </c>
      <c r="CF97">
        <v>1</v>
      </c>
      <c r="CG97">
        <v>3</v>
      </c>
      <c r="CH97">
        <v>0</v>
      </c>
      <c r="CI97">
        <v>2</v>
      </c>
      <c r="CJ97">
        <v>2</v>
      </c>
      <c r="CK97">
        <v>4</v>
      </c>
      <c r="CL97">
        <v>1</v>
      </c>
      <c r="CM97">
        <v>2</v>
      </c>
      <c r="CN97">
        <v>1</v>
      </c>
      <c r="CO97">
        <v>3</v>
      </c>
      <c r="CP97">
        <v>2</v>
      </c>
    </row>
    <row r="98" spans="1:94" x14ac:dyDescent="0.3">
      <c r="A98" s="3">
        <v>3</v>
      </c>
      <c r="B98" s="1" t="s">
        <v>523</v>
      </c>
      <c r="C98" s="3">
        <v>270102001</v>
      </c>
      <c r="D98">
        <v>270102</v>
      </c>
      <c r="E98" s="3" t="s">
        <v>14075</v>
      </c>
      <c r="F98" t="s">
        <v>7292</v>
      </c>
      <c r="G98" s="3">
        <v>7</v>
      </c>
      <c r="H98" t="s">
        <v>10605</v>
      </c>
      <c r="I98" s="3" t="s">
        <v>7292</v>
      </c>
      <c r="J98">
        <v>176</v>
      </c>
      <c r="K98" s="3">
        <v>0</v>
      </c>
      <c r="L98">
        <v>0</v>
      </c>
      <c r="M98" s="3">
        <v>1</v>
      </c>
      <c r="N98">
        <v>0</v>
      </c>
      <c r="O98" s="3">
        <v>0</v>
      </c>
      <c r="P98">
        <v>0</v>
      </c>
      <c r="Q98" s="3">
        <v>1</v>
      </c>
      <c r="R98">
        <v>1</v>
      </c>
      <c r="S98" s="3">
        <v>1</v>
      </c>
      <c r="T98" s="3">
        <v>0</v>
      </c>
      <c r="U98">
        <v>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</v>
      </c>
      <c r="AC98">
        <v>1</v>
      </c>
      <c r="AD98">
        <v>1</v>
      </c>
      <c r="AE98">
        <v>1</v>
      </c>
      <c r="AF98">
        <v>0</v>
      </c>
      <c r="AG98">
        <v>2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0</v>
      </c>
      <c r="AZ98">
        <v>4</v>
      </c>
      <c r="BA98">
        <v>0</v>
      </c>
      <c r="BB98">
        <v>0</v>
      </c>
      <c r="BC98">
        <v>1</v>
      </c>
      <c r="BD98">
        <v>1</v>
      </c>
      <c r="BE98">
        <v>5</v>
      </c>
      <c r="BF98">
        <v>4</v>
      </c>
      <c r="BG98">
        <v>4</v>
      </c>
      <c r="BH98">
        <v>0</v>
      </c>
      <c r="BI98">
        <v>1</v>
      </c>
      <c r="BJ98">
        <v>0</v>
      </c>
      <c r="BK98">
        <v>2</v>
      </c>
      <c r="BL98">
        <v>1</v>
      </c>
      <c r="BM98">
        <v>6</v>
      </c>
      <c r="BN98">
        <v>1</v>
      </c>
      <c r="BO98">
        <v>1</v>
      </c>
      <c r="BP98">
        <v>1</v>
      </c>
      <c r="BQ98">
        <v>0</v>
      </c>
      <c r="BR98">
        <v>1</v>
      </c>
      <c r="BS98">
        <v>0</v>
      </c>
      <c r="BT98">
        <v>3</v>
      </c>
      <c r="BU98">
        <v>0</v>
      </c>
      <c r="BV98">
        <v>2</v>
      </c>
      <c r="BW98">
        <v>2</v>
      </c>
      <c r="BX98">
        <v>1</v>
      </c>
      <c r="BY98">
        <v>2</v>
      </c>
      <c r="BZ98">
        <v>1</v>
      </c>
      <c r="CA98">
        <v>2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1</v>
      </c>
      <c r="CI98">
        <v>0</v>
      </c>
      <c r="CJ98">
        <v>4</v>
      </c>
      <c r="CK98">
        <v>1</v>
      </c>
      <c r="CL98">
        <v>0</v>
      </c>
      <c r="CM98">
        <v>1</v>
      </c>
      <c r="CN98">
        <v>2</v>
      </c>
      <c r="CO98">
        <v>1</v>
      </c>
      <c r="CP98">
        <v>0</v>
      </c>
    </row>
    <row r="99" spans="1:94" x14ac:dyDescent="0.3">
      <c r="A99" s="3">
        <v>3</v>
      </c>
      <c r="B99" s="1" t="s">
        <v>523</v>
      </c>
      <c r="C99" s="3">
        <v>270103002</v>
      </c>
      <c r="D99">
        <v>270103</v>
      </c>
      <c r="E99" s="3" t="s">
        <v>14076</v>
      </c>
      <c r="F99" t="s">
        <v>7287</v>
      </c>
      <c r="G99" s="3">
        <v>7</v>
      </c>
      <c r="H99" t="s">
        <v>10605</v>
      </c>
      <c r="I99" s="3" t="s">
        <v>7287</v>
      </c>
      <c r="J99">
        <v>204</v>
      </c>
      <c r="K99" s="3">
        <v>0</v>
      </c>
      <c r="L99">
        <v>1</v>
      </c>
      <c r="M99" s="3">
        <v>0</v>
      </c>
      <c r="N99">
        <v>0</v>
      </c>
      <c r="O99" s="3">
        <v>0</v>
      </c>
      <c r="P99">
        <v>0</v>
      </c>
      <c r="Q99" s="3">
        <v>0</v>
      </c>
      <c r="R99">
        <v>0</v>
      </c>
      <c r="S99" s="3">
        <v>0</v>
      </c>
      <c r="T99" s="3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</row>
    <row r="100" spans="1:94" x14ac:dyDescent="0.3">
      <c r="A100" s="3">
        <v>3</v>
      </c>
      <c r="B100" s="1" t="s">
        <v>523</v>
      </c>
      <c r="C100" s="3">
        <v>270104001</v>
      </c>
      <c r="D100">
        <v>270104</v>
      </c>
      <c r="E100" s="3" t="s">
        <v>7318</v>
      </c>
      <c r="F100" t="s">
        <v>7319</v>
      </c>
      <c r="G100" s="3">
        <v>7</v>
      </c>
      <c r="H100" t="s">
        <v>10605</v>
      </c>
      <c r="I100" s="3" t="s">
        <v>7319</v>
      </c>
      <c r="J100">
        <v>298</v>
      </c>
      <c r="K100" s="3">
        <v>1</v>
      </c>
      <c r="L100">
        <v>1</v>
      </c>
      <c r="M100" s="3">
        <v>1</v>
      </c>
      <c r="N100">
        <v>1</v>
      </c>
      <c r="O100" s="3">
        <v>2</v>
      </c>
      <c r="P100">
        <v>4</v>
      </c>
      <c r="Q100" s="3">
        <v>6</v>
      </c>
      <c r="R100">
        <v>0</v>
      </c>
      <c r="S100" s="3">
        <v>2</v>
      </c>
      <c r="T100" s="3">
        <v>1</v>
      </c>
      <c r="U100">
        <v>6</v>
      </c>
      <c r="V100">
        <v>4</v>
      </c>
      <c r="W100">
        <v>0</v>
      </c>
      <c r="X100">
        <v>1</v>
      </c>
      <c r="Y100">
        <v>2</v>
      </c>
      <c r="Z100">
        <v>0</v>
      </c>
      <c r="AA100">
        <v>1</v>
      </c>
      <c r="AB100">
        <v>2</v>
      </c>
      <c r="AC100">
        <v>0</v>
      </c>
      <c r="AD100">
        <v>0</v>
      </c>
      <c r="AE100">
        <v>3</v>
      </c>
      <c r="AF100">
        <v>1</v>
      </c>
      <c r="AG100">
        <v>1</v>
      </c>
      <c r="AH100">
        <v>3</v>
      </c>
      <c r="AI100">
        <v>3</v>
      </c>
      <c r="AJ100">
        <v>0</v>
      </c>
      <c r="AK100">
        <v>0</v>
      </c>
      <c r="AL100">
        <v>1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2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0</v>
      </c>
      <c r="BF100">
        <v>2</v>
      </c>
      <c r="BG100">
        <v>1</v>
      </c>
      <c r="BH100">
        <v>3</v>
      </c>
      <c r="BI100">
        <v>1</v>
      </c>
      <c r="BJ100">
        <v>3</v>
      </c>
      <c r="BK100">
        <v>1</v>
      </c>
      <c r="BL100">
        <v>0</v>
      </c>
      <c r="BM100">
        <v>1</v>
      </c>
      <c r="BN100">
        <v>0</v>
      </c>
      <c r="BO100">
        <v>0</v>
      </c>
      <c r="BP100">
        <v>2</v>
      </c>
      <c r="BQ100">
        <v>2</v>
      </c>
      <c r="BR100">
        <v>3</v>
      </c>
      <c r="BS100">
        <v>5</v>
      </c>
      <c r="BT100">
        <v>3</v>
      </c>
      <c r="BU100">
        <v>3</v>
      </c>
      <c r="BV100">
        <v>0</v>
      </c>
      <c r="BW100">
        <v>0</v>
      </c>
      <c r="BX100">
        <v>3</v>
      </c>
      <c r="BY100">
        <v>3</v>
      </c>
      <c r="BZ100">
        <v>1</v>
      </c>
      <c r="CA100">
        <v>0</v>
      </c>
      <c r="CB100">
        <v>1</v>
      </c>
      <c r="CC100">
        <v>2</v>
      </c>
      <c r="CD100">
        <v>4</v>
      </c>
      <c r="CE100">
        <v>6</v>
      </c>
      <c r="CF100">
        <v>4</v>
      </c>
      <c r="CG100">
        <v>12</v>
      </c>
      <c r="CH100">
        <v>8</v>
      </c>
      <c r="CI100">
        <v>6</v>
      </c>
      <c r="CJ100">
        <v>6</v>
      </c>
      <c r="CK100">
        <v>2</v>
      </c>
      <c r="CL100">
        <v>0</v>
      </c>
      <c r="CM100">
        <v>6</v>
      </c>
      <c r="CN100">
        <v>5</v>
      </c>
      <c r="CO100">
        <v>3</v>
      </c>
      <c r="CP100">
        <v>5</v>
      </c>
    </row>
    <row r="101" spans="1:94" x14ac:dyDescent="0.3">
      <c r="A101" s="3">
        <v>3</v>
      </c>
      <c r="B101" s="1" t="s">
        <v>523</v>
      </c>
      <c r="C101" s="3">
        <v>270102014</v>
      </c>
      <c r="D101">
        <v>270102</v>
      </c>
      <c r="E101" s="3" t="s">
        <v>14075</v>
      </c>
      <c r="F101" t="s">
        <v>7305</v>
      </c>
      <c r="G101" s="3">
        <v>7</v>
      </c>
      <c r="H101" t="s">
        <v>10605</v>
      </c>
      <c r="I101" s="3" t="s">
        <v>10639</v>
      </c>
      <c r="J101">
        <v>476</v>
      </c>
      <c r="K101" s="3">
        <v>0</v>
      </c>
      <c r="L101">
        <v>0</v>
      </c>
      <c r="M101" s="3">
        <v>0</v>
      </c>
      <c r="N101">
        <v>0</v>
      </c>
      <c r="O101" s="3">
        <v>1</v>
      </c>
      <c r="P101">
        <v>0</v>
      </c>
      <c r="Q101" s="3">
        <v>0</v>
      </c>
      <c r="R101">
        <v>0</v>
      </c>
      <c r="S101" s="3">
        <v>0</v>
      </c>
      <c r="T101" s="3">
        <v>0</v>
      </c>
      <c r="U101">
        <v>2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2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1</v>
      </c>
      <c r="BM101">
        <v>2</v>
      </c>
      <c r="BN101">
        <v>1</v>
      </c>
      <c r="BO101">
        <v>0</v>
      </c>
      <c r="BP101">
        <v>0</v>
      </c>
      <c r="BQ101">
        <v>1</v>
      </c>
      <c r="BR101">
        <v>0</v>
      </c>
      <c r="BS101">
        <v>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2</v>
      </c>
    </row>
    <row r="102" spans="1:94" x14ac:dyDescent="0.3">
      <c r="A102" s="3">
        <v>3</v>
      </c>
      <c r="B102" s="1" t="s">
        <v>523</v>
      </c>
      <c r="C102" s="3">
        <v>270102015</v>
      </c>
      <c r="D102">
        <v>270102</v>
      </c>
      <c r="E102" s="3" t="s">
        <v>14075</v>
      </c>
      <c r="F102" t="s">
        <v>7306</v>
      </c>
      <c r="G102" s="3">
        <v>7</v>
      </c>
      <c r="H102" t="s">
        <v>10605</v>
      </c>
      <c r="I102" s="3" t="s">
        <v>10640</v>
      </c>
      <c r="J102">
        <v>477</v>
      </c>
      <c r="K102" s="3">
        <v>0</v>
      </c>
      <c r="L102">
        <v>0</v>
      </c>
      <c r="M102" s="3">
        <v>0</v>
      </c>
      <c r="N102">
        <v>1</v>
      </c>
      <c r="O102" s="3">
        <v>0</v>
      </c>
      <c r="P102">
        <v>2</v>
      </c>
      <c r="Q102" s="3">
        <v>0</v>
      </c>
      <c r="R102">
        <v>0</v>
      </c>
      <c r="S102" s="3">
        <v>1</v>
      </c>
      <c r="T102" s="3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0</v>
      </c>
      <c r="AC102">
        <v>3</v>
      </c>
      <c r="AD102">
        <v>0</v>
      </c>
      <c r="AE102">
        <v>0</v>
      </c>
      <c r="AF102">
        <v>3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2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1</v>
      </c>
      <c r="CG102">
        <v>0</v>
      </c>
      <c r="CH102">
        <v>1</v>
      </c>
      <c r="CI102">
        <v>3</v>
      </c>
      <c r="CJ102">
        <v>0</v>
      </c>
      <c r="CK102">
        <v>1</v>
      </c>
      <c r="CL102">
        <v>2</v>
      </c>
      <c r="CM102">
        <v>1</v>
      </c>
      <c r="CN102">
        <v>0</v>
      </c>
      <c r="CO102">
        <v>1</v>
      </c>
      <c r="CP102">
        <v>1</v>
      </c>
    </row>
    <row r="103" spans="1:94" x14ac:dyDescent="0.3">
      <c r="A103" s="3">
        <v>4</v>
      </c>
      <c r="B103" s="1" t="s">
        <v>527</v>
      </c>
      <c r="C103" s="3">
        <v>270102005</v>
      </c>
      <c r="D103">
        <v>270102</v>
      </c>
      <c r="E103" s="3" t="s">
        <v>14075</v>
      </c>
      <c r="F103" t="s">
        <v>7296</v>
      </c>
      <c r="G103" s="3">
        <v>8</v>
      </c>
      <c r="H103" t="s">
        <v>10557</v>
      </c>
      <c r="I103" s="3" t="s">
        <v>7296</v>
      </c>
      <c r="J103">
        <v>14</v>
      </c>
      <c r="K103" s="3">
        <v>0</v>
      </c>
      <c r="L103">
        <v>0</v>
      </c>
      <c r="M103" s="3">
        <v>0</v>
      </c>
      <c r="N103">
        <v>0</v>
      </c>
      <c r="O103" s="3">
        <v>0</v>
      </c>
      <c r="P103">
        <v>0</v>
      </c>
      <c r="Q103" s="3">
        <v>0</v>
      </c>
      <c r="R103">
        <v>0</v>
      </c>
      <c r="S103" s="3">
        <v>0</v>
      </c>
      <c r="T103" s="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 x14ac:dyDescent="0.3">
      <c r="A104" s="3">
        <v>4</v>
      </c>
      <c r="B104" s="1" t="s">
        <v>527</v>
      </c>
      <c r="C104" s="3">
        <v>270102006</v>
      </c>
      <c r="D104">
        <v>270102</v>
      </c>
      <c r="E104" s="3" t="s">
        <v>14075</v>
      </c>
      <c r="F104" t="s">
        <v>7297</v>
      </c>
      <c r="G104" s="3">
        <v>8</v>
      </c>
      <c r="H104" t="s">
        <v>10557</v>
      </c>
      <c r="I104" s="3" t="s">
        <v>14159</v>
      </c>
      <c r="J104">
        <v>15</v>
      </c>
      <c r="K104" s="3">
        <v>1</v>
      </c>
      <c r="L104">
        <v>2</v>
      </c>
      <c r="M104" s="3">
        <v>1</v>
      </c>
      <c r="N104">
        <v>0</v>
      </c>
      <c r="O104" s="3">
        <v>1</v>
      </c>
      <c r="P104">
        <v>3</v>
      </c>
      <c r="Q104" s="3">
        <v>2</v>
      </c>
      <c r="R104">
        <v>3</v>
      </c>
      <c r="S104" s="3">
        <v>5</v>
      </c>
      <c r="T104" s="3">
        <v>1</v>
      </c>
      <c r="U104">
        <v>5</v>
      </c>
      <c r="V104">
        <v>3</v>
      </c>
      <c r="W104">
        <v>1</v>
      </c>
      <c r="X104">
        <v>1</v>
      </c>
      <c r="Y104">
        <v>0</v>
      </c>
      <c r="Z104">
        <v>0</v>
      </c>
      <c r="AA104">
        <v>2</v>
      </c>
      <c r="AB104">
        <v>1</v>
      </c>
      <c r="AC104">
        <v>3</v>
      </c>
      <c r="AD104">
        <v>3</v>
      </c>
      <c r="AE104">
        <v>1</v>
      </c>
      <c r="AF104">
        <v>2</v>
      </c>
      <c r="AG104">
        <v>2</v>
      </c>
      <c r="AH104">
        <v>3</v>
      </c>
      <c r="AI104">
        <v>0</v>
      </c>
      <c r="AJ104">
        <v>0</v>
      </c>
      <c r="AK104">
        <v>1</v>
      </c>
      <c r="AL104">
        <v>5</v>
      </c>
      <c r="AM104">
        <v>2</v>
      </c>
      <c r="AN104">
        <v>1</v>
      </c>
      <c r="AO104">
        <v>4</v>
      </c>
      <c r="AP104">
        <v>2</v>
      </c>
      <c r="AQ104">
        <v>3</v>
      </c>
      <c r="AR104">
        <v>2</v>
      </c>
      <c r="AS104">
        <v>2</v>
      </c>
      <c r="AT104">
        <v>3</v>
      </c>
      <c r="AU104">
        <v>1</v>
      </c>
      <c r="AV104">
        <v>4</v>
      </c>
      <c r="AW104">
        <v>2</v>
      </c>
      <c r="AX104">
        <v>4</v>
      </c>
      <c r="AY104">
        <v>2</v>
      </c>
      <c r="AZ104">
        <v>2</v>
      </c>
      <c r="BA104">
        <v>4</v>
      </c>
      <c r="BB104">
        <v>3</v>
      </c>
      <c r="BC104">
        <v>2</v>
      </c>
      <c r="BD104">
        <v>1</v>
      </c>
      <c r="BE104">
        <v>1</v>
      </c>
      <c r="BF104">
        <v>4</v>
      </c>
      <c r="BG104">
        <v>1</v>
      </c>
      <c r="BH104">
        <v>1</v>
      </c>
      <c r="BI104">
        <v>0</v>
      </c>
      <c r="BJ104">
        <v>0</v>
      </c>
      <c r="BK104">
        <v>1</v>
      </c>
      <c r="BL104">
        <v>0</v>
      </c>
      <c r="BM104">
        <v>3</v>
      </c>
      <c r="BN104">
        <v>3</v>
      </c>
      <c r="BO104">
        <v>1</v>
      </c>
      <c r="BP104">
        <v>2</v>
      </c>
      <c r="BQ104">
        <v>0</v>
      </c>
      <c r="BR104">
        <v>0</v>
      </c>
      <c r="BS104">
        <v>2</v>
      </c>
      <c r="BT104">
        <v>2</v>
      </c>
      <c r="BU104">
        <v>6</v>
      </c>
      <c r="BV104">
        <v>4</v>
      </c>
      <c r="BW104">
        <v>1</v>
      </c>
      <c r="BX104">
        <v>0</v>
      </c>
      <c r="BY104">
        <v>2</v>
      </c>
      <c r="BZ104">
        <v>1</v>
      </c>
      <c r="CA104">
        <v>0</v>
      </c>
      <c r="CB104">
        <v>2</v>
      </c>
      <c r="CC104">
        <v>2</v>
      </c>
      <c r="CD104">
        <v>1</v>
      </c>
      <c r="CE104">
        <v>2</v>
      </c>
      <c r="CF104">
        <v>0</v>
      </c>
      <c r="CG104">
        <v>3</v>
      </c>
      <c r="CH104">
        <v>5</v>
      </c>
      <c r="CI104">
        <v>2</v>
      </c>
      <c r="CJ104">
        <v>3</v>
      </c>
      <c r="CK104">
        <v>2</v>
      </c>
      <c r="CL104">
        <v>1</v>
      </c>
      <c r="CM104">
        <v>0</v>
      </c>
      <c r="CN104">
        <v>1</v>
      </c>
      <c r="CO104">
        <v>2</v>
      </c>
      <c r="CP104">
        <v>3</v>
      </c>
    </row>
    <row r="105" spans="1:94" x14ac:dyDescent="0.3">
      <c r="A105" s="3">
        <v>4</v>
      </c>
      <c r="B105" s="1" t="s">
        <v>527</v>
      </c>
      <c r="C105" s="3">
        <v>270102007</v>
      </c>
      <c r="D105">
        <v>270102</v>
      </c>
      <c r="E105" s="3" t="s">
        <v>14075</v>
      </c>
      <c r="F105" t="s">
        <v>7298</v>
      </c>
      <c r="G105" s="3">
        <v>8</v>
      </c>
      <c r="H105" t="s">
        <v>10557</v>
      </c>
      <c r="I105" s="3" t="s">
        <v>14160</v>
      </c>
      <c r="J105">
        <v>16</v>
      </c>
      <c r="K105" s="3">
        <v>1</v>
      </c>
      <c r="L105">
        <v>0</v>
      </c>
      <c r="M105" s="3">
        <v>0</v>
      </c>
      <c r="N105">
        <v>0</v>
      </c>
      <c r="O105" s="3">
        <v>0</v>
      </c>
      <c r="P105">
        <v>0</v>
      </c>
      <c r="Q105" s="3">
        <v>0</v>
      </c>
      <c r="R105">
        <v>0</v>
      </c>
      <c r="S105" s="3">
        <v>0</v>
      </c>
      <c r="T105" s="3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</v>
      </c>
      <c r="BP105">
        <v>0</v>
      </c>
      <c r="BQ105">
        <v>2</v>
      </c>
      <c r="BR105">
        <v>0</v>
      </c>
      <c r="BS105">
        <v>0</v>
      </c>
      <c r="BT105">
        <v>0</v>
      </c>
      <c r="BU105">
        <v>2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2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1</v>
      </c>
    </row>
    <row r="106" spans="1:94" x14ac:dyDescent="0.3">
      <c r="A106" s="3">
        <v>4</v>
      </c>
      <c r="B106" s="1" t="s">
        <v>527</v>
      </c>
      <c r="C106" s="3">
        <v>270102008</v>
      </c>
      <c r="D106">
        <v>270102</v>
      </c>
      <c r="E106" s="3" t="s">
        <v>14075</v>
      </c>
      <c r="F106" t="s">
        <v>7299</v>
      </c>
      <c r="G106" s="3">
        <v>8</v>
      </c>
      <c r="H106" t="s">
        <v>10557</v>
      </c>
      <c r="I106" s="3" t="s">
        <v>14161</v>
      </c>
      <c r="J106">
        <v>17</v>
      </c>
      <c r="K106" s="3">
        <v>1</v>
      </c>
      <c r="L106">
        <v>0</v>
      </c>
      <c r="M106" s="3">
        <v>0</v>
      </c>
      <c r="N106">
        <v>1</v>
      </c>
      <c r="O106" s="3">
        <v>0</v>
      </c>
      <c r="P106">
        <v>2</v>
      </c>
      <c r="Q106" s="3">
        <v>0</v>
      </c>
      <c r="R106">
        <v>0</v>
      </c>
      <c r="S106" s="3">
        <v>3</v>
      </c>
      <c r="T106" s="3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2</v>
      </c>
      <c r="AJ106">
        <v>0</v>
      </c>
      <c r="AK106">
        <v>1</v>
      </c>
      <c r="AL106">
        <v>0</v>
      </c>
      <c r="AM106">
        <v>2</v>
      </c>
      <c r="AN106">
        <v>2</v>
      </c>
      <c r="AO106">
        <v>0</v>
      </c>
      <c r="AP106">
        <v>1</v>
      </c>
      <c r="AQ106">
        <v>0</v>
      </c>
      <c r="AR106">
        <v>2</v>
      </c>
      <c r="AS106">
        <v>0</v>
      </c>
      <c r="AT106">
        <v>0</v>
      </c>
      <c r="AU106">
        <v>0</v>
      </c>
      <c r="AV106">
        <v>0</v>
      </c>
      <c r="AW106">
        <v>2</v>
      </c>
      <c r="AX106">
        <v>3</v>
      </c>
      <c r="AY106">
        <v>0</v>
      </c>
      <c r="AZ106">
        <v>1</v>
      </c>
      <c r="BA106">
        <v>1</v>
      </c>
      <c r="BB106">
        <v>3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2</v>
      </c>
      <c r="BN106">
        <v>1</v>
      </c>
      <c r="BO106">
        <v>2</v>
      </c>
      <c r="BP106">
        <v>1</v>
      </c>
      <c r="BQ106">
        <v>1</v>
      </c>
      <c r="BR106">
        <v>1</v>
      </c>
      <c r="BS106">
        <v>0</v>
      </c>
      <c r="BT106">
        <v>0</v>
      </c>
      <c r="BU106">
        <v>3</v>
      </c>
      <c r="BV106">
        <v>1</v>
      </c>
      <c r="BW106">
        <v>0</v>
      </c>
      <c r="BX106">
        <v>0</v>
      </c>
      <c r="BY106">
        <v>1</v>
      </c>
      <c r="BZ106">
        <v>0</v>
      </c>
      <c r="CA106">
        <v>1</v>
      </c>
      <c r="CB106">
        <v>2</v>
      </c>
      <c r="CC106">
        <v>1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0</v>
      </c>
      <c r="CO106">
        <v>0</v>
      </c>
      <c r="CP106">
        <v>1</v>
      </c>
    </row>
    <row r="107" spans="1:94" x14ac:dyDescent="0.3">
      <c r="A107" s="3">
        <v>4</v>
      </c>
      <c r="B107" s="1" t="s">
        <v>527</v>
      </c>
      <c r="C107" s="3">
        <v>270102009</v>
      </c>
      <c r="D107">
        <v>270102</v>
      </c>
      <c r="E107" s="3" t="s">
        <v>14075</v>
      </c>
      <c r="F107" t="s">
        <v>7300</v>
      </c>
      <c r="G107" s="3">
        <v>8</v>
      </c>
      <c r="H107" t="s">
        <v>10557</v>
      </c>
      <c r="I107" s="3" t="s">
        <v>7300</v>
      </c>
      <c r="J107">
        <v>18</v>
      </c>
      <c r="K107" s="3">
        <v>0</v>
      </c>
      <c r="L107">
        <v>0</v>
      </c>
      <c r="M107" s="3">
        <v>0</v>
      </c>
      <c r="N107">
        <v>0</v>
      </c>
      <c r="O107" s="3">
        <v>0</v>
      </c>
      <c r="P107">
        <v>0</v>
      </c>
      <c r="Q107" s="3">
        <v>0</v>
      </c>
      <c r="R107">
        <v>0</v>
      </c>
      <c r="S107" s="3">
        <v>0</v>
      </c>
      <c r="T107" s="3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2</v>
      </c>
    </row>
    <row r="108" spans="1:94" x14ac:dyDescent="0.3">
      <c r="A108" s="3">
        <v>4</v>
      </c>
      <c r="B108" s="1" t="s">
        <v>527</v>
      </c>
      <c r="C108" s="3">
        <v>270102010</v>
      </c>
      <c r="D108">
        <v>270102</v>
      </c>
      <c r="E108" s="3" t="s">
        <v>14075</v>
      </c>
      <c r="F108" t="s">
        <v>7301</v>
      </c>
      <c r="G108" s="3">
        <v>8</v>
      </c>
      <c r="H108" t="s">
        <v>10557</v>
      </c>
      <c r="I108" s="3" t="s">
        <v>7301</v>
      </c>
      <c r="J108">
        <v>19</v>
      </c>
      <c r="K108" s="3">
        <v>0</v>
      </c>
      <c r="L108">
        <v>0</v>
      </c>
      <c r="M108" s="3">
        <v>0</v>
      </c>
      <c r="N108">
        <v>1</v>
      </c>
      <c r="O108" s="3">
        <v>2</v>
      </c>
      <c r="P108">
        <v>2</v>
      </c>
      <c r="Q108" s="3">
        <v>1</v>
      </c>
      <c r="R108">
        <v>2</v>
      </c>
      <c r="S108" s="3">
        <v>4</v>
      </c>
      <c r="T108" s="3">
        <v>2</v>
      </c>
      <c r="U108">
        <v>1</v>
      </c>
      <c r="V108">
        <v>1</v>
      </c>
      <c r="W108">
        <v>3</v>
      </c>
      <c r="X108">
        <v>4</v>
      </c>
      <c r="Y108">
        <v>2</v>
      </c>
      <c r="Z108">
        <v>3</v>
      </c>
      <c r="AA108">
        <v>1</v>
      </c>
      <c r="AB108">
        <v>2</v>
      </c>
      <c r="AC108">
        <v>3</v>
      </c>
      <c r="AD108">
        <v>2</v>
      </c>
      <c r="AE108">
        <v>0</v>
      </c>
      <c r="AF108">
        <v>1</v>
      </c>
      <c r="AG108">
        <v>2</v>
      </c>
      <c r="AH108">
        <v>2</v>
      </c>
      <c r="AI108">
        <v>1</v>
      </c>
      <c r="AJ108">
        <v>2</v>
      </c>
      <c r="AK108">
        <v>5</v>
      </c>
      <c r="AL108">
        <v>1</v>
      </c>
      <c r="AM108">
        <v>2</v>
      </c>
      <c r="AN108">
        <v>1</v>
      </c>
      <c r="AO108">
        <v>1</v>
      </c>
      <c r="AP108">
        <v>2</v>
      </c>
      <c r="AQ108">
        <v>1</v>
      </c>
      <c r="AR108">
        <v>3</v>
      </c>
      <c r="AS108">
        <v>0</v>
      </c>
      <c r="AT108">
        <v>2</v>
      </c>
      <c r="AU108">
        <v>2</v>
      </c>
      <c r="AV108">
        <v>2</v>
      </c>
      <c r="AW108">
        <v>3</v>
      </c>
      <c r="AX108">
        <v>1</v>
      </c>
      <c r="AY108">
        <v>3</v>
      </c>
      <c r="AZ108">
        <v>4</v>
      </c>
      <c r="BA108">
        <v>8</v>
      </c>
      <c r="BB108">
        <v>3</v>
      </c>
      <c r="BC108">
        <v>0</v>
      </c>
      <c r="BD108">
        <v>4</v>
      </c>
      <c r="BE108">
        <v>1</v>
      </c>
      <c r="BF108">
        <v>2</v>
      </c>
      <c r="BG108">
        <v>0</v>
      </c>
      <c r="BH108">
        <v>1</v>
      </c>
      <c r="BI108">
        <v>2</v>
      </c>
      <c r="BJ108">
        <v>0</v>
      </c>
      <c r="BK108">
        <v>0</v>
      </c>
      <c r="BL108">
        <v>0</v>
      </c>
      <c r="BM108">
        <v>2</v>
      </c>
      <c r="BN108">
        <v>3</v>
      </c>
      <c r="BO108">
        <v>1</v>
      </c>
      <c r="BP108">
        <v>2</v>
      </c>
      <c r="BQ108">
        <v>0</v>
      </c>
      <c r="BR108">
        <v>0</v>
      </c>
      <c r="BS108">
        <v>1</v>
      </c>
      <c r="BT108">
        <v>3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3</v>
      </c>
      <c r="CA108">
        <v>1</v>
      </c>
      <c r="CB108">
        <v>1</v>
      </c>
      <c r="CC108">
        <v>1</v>
      </c>
      <c r="CD108">
        <v>1</v>
      </c>
      <c r="CE108">
        <v>0</v>
      </c>
      <c r="CF108">
        <v>0</v>
      </c>
      <c r="CG108">
        <v>0</v>
      </c>
      <c r="CH108">
        <v>3</v>
      </c>
      <c r="CI108">
        <v>0</v>
      </c>
      <c r="CJ108">
        <v>2</v>
      </c>
      <c r="CK108">
        <v>1</v>
      </c>
      <c r="CL108">
        <v>0</v>
      </c>
      <c r="CM108">
        <v>1</v>
      </c>
      <c r="CN108">
        <v>1</v>
      </c>
      <c r="CO108">
        <v>1</v>
      </c>
      <c r="CP108">
        <v>1</v>
      </c>
    </row>
    <row r="109" spans="1:94" x14ac:dyDescent="0.3">
      <c r="A109" s="3">
        <v>4</v>
      </c>
      <c r="B109" s="1" t="s">
        <v>527</v>
      </c>
      <c r="C109" s="3">
        <v>270102016</v>
      </c>
      <c r="D109">
        <v>270102</v>
      </c>
      <c r="E109" s="3" t="s">
        <v>14075</v>
      </c>
      <c r="F109" t="s">
        <v>7307</v>
      </c>
      <c r="G109" s="3">
        <v>8</v>
      </c>
      <c r="H109" t="s">
        <v>10557</v>
      </c>
      <c r="I109" s="3" t="s">
        <v>7307</v>
      </c>
      <c r="J109">
        <v>26</v>
      </c>
      <c r="K109" s="3">
        <v>0</v>
      </c>
      <c r="L109">
        <v>0</v>
      </c>
      <c r="M109" s="3">
        <v>0</v>
      </c>
      <c r="N109">
        <v>0</v>
      </c>
      <c r="O109" s="3">
        <v>0</v>
      </c>
      <c r="P109">
        <v>0</v>
      </c>
      <c r="Q109" s="3">
        <v>0</v>
      </c>
      <c r="R109">
        <v>0</v>
      </c>
      <c r="S109" s="3">
        <v>0</v>
      </c>
      <c r="T109" s="3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</row>
    <row r="110" spans="1:94" x14ac:dyDescent="0.3">
      <c r="A110" s="3">
        <v>4</v>
      </c>
      <c r="B110" s="1" t="s">
        <v>527</v>
      </c>
      <c r="C110" s="3">
        <v>270101001</v>
      </c>
      <c r="D110">
        <v>270101</v>
      </c>
      <c r="E110" s="3" t="s">
        <v>7315</v>
      </c>
      <c r="F110" t="s">
        <v>10554</v>
      </c>
      <c r="G110" s="3">
        <v>8</v>
      </c>
      <c r="H110" t="s">
        <v>10557</v>
      </c>
      <c r="I110" s="3" t="s">
        <v>10554</v>
      </c>
      <c r="J110">
        <v>46</v>
      </c>
      <c r="K110" s="3">
        <v>0</v>
      </c>
      <c r="L110">
        <v>0</v>
      </c>
      <c r="M110" s="3">
        <v>0</v>
      </c>
      <c r="N110">
        <v>0</v>
      </c>
      <c r="O110" s="3">
        <v>0</v>
      </c>
      <c r="P110">
        <v>0</v>
      </c>
      <c r="Q110" s="3">
        <v>0</v>
      </c>
      <c r="R110">
        <v>0</v>
      </c>
      <c r="S110" s="3">
        <v>0</v>
      </c>
      <c r="T110" s="3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</row>
    <row r="111" spans="1:94" x14ac:dyDescent="0.3">
      <c r="A111" s="3">
        <v>4</v>
      </c>
      <c r="B111" s="1" t="s">
        <v>527</v>
      </c>
      <c r="C111" s="3">
        <v>270102001</v>
      </c>
      <c r="D111">
        <v>270102</v>
      </c>
      <c r="E111" s="3" t="s">
        <v>14075</v>
      </c>
      <c r="F111" t="s">
        <v>7292</v>
      </c>
      <c r="G111" s="3">
        <v>8</v>
      </c>
      <c r="H111" t="s">
        <v>10557</v>
      </c>
      <c r="I111" s="3" t="s">
        <v>7292</v>
      </c>
      <c r="J111">
        <v>176</v>
      </c>
      <c r="K111" s="3">
        <v>0</v>
      </c>
      <c r="L111">
        <v>0</v>
      </c>
      <c r="M111" s="3">
        <v>0</v>
      </c>
      <c r="N111">
        <v>1</v>
      </c>
      <c r="O111" s="3">
        <v>0</v>
      </c>
      <c r="P111">
        <v>0</v>
      </c>
      <c r="Q111" s="3">
        <v>0</v>
      </c>
      <c r="R111">
        <v>0</v>
      </c>
      <c r="S111" s="3">
        <v>0</v>
      </c>
      <c r="T111" s="3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</row>
    <row r="112" spans="1:94" x14ac:dyDescent="0.3">
      <c r="A112" s="3">
        <v>4</v>
      </c>
      <c r="B112" s="1" t="s">
        <v>527</v>
      </c>
      <c r="C112" s="3">
        <v>270103002</v>
      </c>
      <c r="D112">
        <v>270103</v>
      </c>
      <c r="E112" s="3" t="s">
        <v>14076</v>
      </c>
      <c r="F112" t="s">
        <v>7287</v>
      </c>
      <c r="G112" s="3">
        <v>8</v>
      </c>
      <c r="H112" t="s">
        <v>10557</v>
      </c>
      <c r="I112" s="3" t="s">
        <v>7287</v>
      </c>
      <c r="J112">
        <v>204</v>
      </c>
      <c r="K112" s="3">
        <v>0</v>
      </c>
      <c r="L112">
        <v>0</v>
      </c>
      <c r="M112" s="3">
        <v>0</v>
      </c>
      <c r="N112">
        <v>0</v>
      </c>
      <c r="O112" s="3">
        <v>0</v>
      </c>
      <c r="P112">
        <v>0</v>
      </c>
      <c r="Q112" s="3">
        <v>0</v>
      </c>
      <c r="R112">
        <v>0</v>
      </c>
      <c r="S112" s="3">
        <v>0</v>
      </c>
      <c r="T112" s="3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</row>
    <row r="113" spans="1:94" x14ac:dyDescent="0.3">
      <c r="A113" s="3">
        <v>4</v>
      </c>
      <c r="B113" s="1" t="s">
        <v>527</v>
      </c>
      <c r="C113" s="3">
        <v>270104001</v>
      </c>
      <c r="D113">
        <v>270104</v>
      </c>
      <c r="E113" s="3" t="s">
        <v>7318</v>
      </c>
      <c r="F113" t="s">
        <v>7319</v>
      </c>
      <c r="G113" s="3">
        <v>8</v>
      </c>
      <c r="H113" t="s">
        <v>10557</v>
      </c>
      <c r="I113" s="3" t="s">
        <v>7319</v>
      </c>
      <c r="J113">
        <v>298</v>
      </c>
      <c r="K113" s="3">
        <v>0</v>
      </c>
      <c r="L113">
        <v>0</v>
      </c>
      <c r="M113" s="3">
        <v>1</v>
      </c>
      <c r="N113">
        <v>0</v>
      </c>
      <c r="O113" s="3">
        <v>0</v>
      </c>
      <c r="P113">
        <v>0</v>
      </c>
      <c r="Q113" s="3">
        <v>0</v>
      </c>
      <c r="R113">
        <v>0</v>
      </c>
      <c r="S113" s="3">
        <v>0</v>
      </c>
      <c r="T113" s="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2</v>
      </c>
      <c r="BM113">
        <v>3</v>
      </c>
      <c r="BN113">
        <v>1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2</v>
      </c>
      <c r="BX113">
        <v>0</v>
      </c>
      <c r="BY113">
        <v>2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1</v>
      </c>
      <c r="CM113">
        <v>1</v>
      </c>
      <c r="CN113">
        <v>1</v>
      </c>
      <c r="CO113">
        <v>0</v>
      </c>
      <c r="CP113">
        <v>0</v>
      </c>
    </row>
    <row r="114" spans="1:94" x14ac:dyDescent="0.3">
      <c r="A114" s="3">
        <v>4</v>
      </c>
      <c r="B114" s="1" t="s">
        <v>527</v>
      </c>
      <c r="C114" s="3">
        <v>270103004</v>
      </c>
      <c r="D114">
        <v>270103</v>
      </c>
      <c r="E114" s="3" t="s">
        <v>14076</v>
      </c>
      <c r="F114" t="s">
        <v>7289</v>
      </c>
      <c r="G114" s="3">
        <v>8</v>
      </c>
      <c r="H114" t="s">
        <v>10557</v>
      </c>
      <c r="I114" s="3" t="s">
        <v>7289</v>
      </c>
      <c r="J114">
        <v>417</v>
      </c>
      <c r="K114" s="3">
        <v>0</v>
      </c>
      <c r="L114">
        <v>0</v>
      </c>
      <c r="M114" s="3">
        <v>0</v>
      </c>
      <c r="N114">
        <v>0</v>
      </c>
      <c r="O114" s="3">
        <v>0</v>
      </c>
      <c r="P114">
        <v>0</v>
      </c>
      <c r="Q114" s="3">
        <v>0</v>
      </c>
      <c r="R114">
        <v>0</v>
      </c>
      <c r="S114" s="3">
        <v>0</v>
      </c>
      <c r="T114" s="3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 x14ac:dyDescent="0.3">
      <c r="A115" s="3">
        <v>4</v>
      </c>
      <c r="B115" s="1" t="s">
        <v>527</v>
      </c>
      <c r="C115" s="3">
        <v>270102014</v>
      </c>
      <c r="D115">
        <v>270102</v>
      </c>
      <c r="E115" s="3" t="s">
        <v>14075</v>
      </c>
      <c r="F115" t="s">
        <v>7305</v>
      </c>
      <c r="G115" s="3">
        <v>8</v>
      </c>
      <c r="H115" t="s">
        <v>10557</v>
      </c>
      <c r="I115" s="3" t="s">
        <v>10639</v>
      </c>
      <c r="J115">
        <v>476</v>
      </c>
      <c r="K115" s="3">
        <v>0</v>
      </c>
      <c r="L115">
        <v>2</v>
      </c>
      <c r="M115" s="3">
        <v>0</v>
      </c>
      <c r="N115">
        <v>1</v>
      </c>
      <c r="O115" s="3">
        <v>0</v>
      </c>
      <c r="P115">
        <v>2</v>
      </c>
      <c r="Q115" s="3">
        <v>1</v>
      </c>
      <c r="R115">
        <v>0</v>
      </c>
      <c r="S115" s="3">
        <v>0</v>
      </c>
      <c r="T115" s="3">
        <v>0</v>
      </c>
      <c r="U115">
        <v>1</v>
      </c>
      <c r="V115">
        <v>2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2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0</v>
      </c>
      <c r="AL115">
        <v>2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1</v>
      </c>
      <c r="BD115">
        <v>1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1</v>
      </c>
      <c r="BU115">
        <v>1</v>
      </c>
      <c r="BV115">
        <v>1</v>
      </c>
      <c r="BW115">
        <v>0</v>
      </c>
      <c r="BX115">
        <v>1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0</v>
      </c>
      <c r="CJ115">
        <v>2</v>
      </c>
      <c r="CK115">
        <v>1</v>
      </c>
      <c r="CL115">
        <v>1</v>
      </c>
      <c r="CM115">
        <v>0</v>
      </c>
      <c r="CN115">
        <v>0</v>
      </c>
      <c r="CO115">
        <v>0</v>
      </c>
      <c r="CP115">
        <v>1</v>
      </c>
    </row>
    <row r="116" spans="1:94" x14ac:dyDescent="0.3">
      <c r="A116" s="3">
        <v>4</v>
      </c>
      <c r="B116" s="1" t="s">
        <v>527</v>
      </c>
      <c r="C116" s="3">
        <v>270102015</v>
      </c>
      <c r="D116">
        <v>270102</v>
      </c>
      <c r="E116" s="3" t="s">
        <v>14075</v>
      </c>
      <c r="F116" t="s">
        <v>7306</v>
      </c>
      <c r="G116" s="3">
        <v>8</v>
      </c>
      <c r="H116" t="s">
        <v>10557</v>
      </c>
      <c r="I116" s="3" t="s">
        <v>10640</v>
      </c>
      <c r="J116">
        <v>477</v>
      </c>
      <c r="K116" s="3">
        <v>2</v>
      </c>
      <c r="L116">
        <v>1</v>
      </c>
      <c r="M116" s="3">
        <v>0</v>
      </c>
      <c r="N116">
        <v>0</v>
      </c>
      <c r="O116" s="3">
        <v>0</v>
      </c>
      <c r="P116">
        <v>2</v>
      </c>
      <c r="Q116" s="3">
        <v>3</v>
      </c>
      <c r="R116">
        <v>1</v>
      </c>
      <c r="S116" s="3">
        <v>0</v>
      </c>
      <c r="T116" s="3">
        <v>1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1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1</v>
      </c>
      <c r="AH116">
        <v>1</v>
      </c>
      <c r="AI116">
        <v>0</v>
      </c>
      <c r="AJ116">
        <v>1</v>
      </c>
      <c r="AK116">
        <v>0</v>
      </c>
      <c r="AL116">
        <v>1</v>
      </c>
      <c r="AM116">
        <v>0</v>
      </c>
      <c r="AN116">
        <v>2</v>
      </c>
      <c r="AO116">
        <v>2</v>
      </c>
      <c r="AP116">
        <v>2</v>
      </c>
      <c r="AQ116">
        <v>1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2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3</v>
      </c>
      <c r="CO116">
        <v>1</v>
      </c>
      <c r="CP116">
        <v>1</v>
      </c>
    </row>
    <row r="117" spans="1:94" x14ac:dyDescent="0.3">
      <c r="A117" s="3">
        <v>4</v>
      </c>
      <c r="B117" s="1" t="s">
        <v>527</v>
      </c>
      <c r="C117" s="3">
        <v>270105002</v>
      </c>
      <c r="D117">
        <v>270105</v>
      </c>
      <c r="E117" s="3" t="s">
        <v>7310</v>
      </c>
      <c r="F117" t="s">
        <v>7312</v>
      </c>
      <c r="G117" s="3">
        <v>9</v>
      </c>
      <c r="H117" t="s">
        <v>10588</v>
      </c>
      <c r="I117" s="3" t="s">
        <v>7312</v>
      </c>
      <c r="J117">
        <v>8</v>
      </c>
      <c r="K117" s="3">
        <v>0</v>
      </c>
      <c r="L117">
        <v>0</v>
      </c>
      <c r="M117" s="3">
        <v>0</v>
      </c>
      <c r="N117">
        <v>0</v>
      </c>
      <c r="O117" s="3">
        <v>0</v>
      </c>
      <c r="P117">
        <v>0</v>
      </c>
      <c r="Q117" s="3">
        <v>0</v>
      </c>
      <c r="R117">
        <v>0</v>
      </c>
      <c r="S117" s="3">
        <v>0</v>
      </c>
      <c r="T117" s="3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 x14ac:dyDescent="0.3">
      <c r="A118" s="3">
        <v>4</v>
      </c>
      <c r="B118" s="1" t="s">
        <v>527</v>
      </c>
      <c r="C118" s="3">
        <v>270102006</v>
      </c>
      <c r="D118">
        <v>270102</v>
      </c>
      <c r="E118" s="3" t="s">
        <v>14075</v>
      </c>
      <c r="F118" t="s">
        <v>7297</v>
      </c>
      <c r="G118" s="3">
        <v>9</v>
      </c>
      <c r="H118" t="s">
        <v>10588</v>
      </c>
      <c r="I118" s="3" t="s">
        <v>14159</v>
      </c>
      <c r="J118">
        <v>15</v>
      </c>
      <c r="K118" s="3">
        <v>0</v>
      </c>
      <c r="L118">
        <v>0</v>
      </c>
      <c r="M118" s="3">
        <v>0</v>
      </c>
      <c r="N118">
        <v>0</v>
      </c>
      <c r="O118" s="3">
        <v>0</v>
      </c>
      <c r="P118">
        <v>0</v>
      </c>
      <c r="Q118" s="3">
        <v>1</v>
      </c>
      <c r="R118">
        <v>0</v>
      </c>
      <c r="S118" s="3">
        <v>0</v>
      </c>
      <c r="T118" s="3">
        <v>0</v>
      </c>
      <c r="U118">
        <v>1</v>
      </c>
      <c r="V118">
        <v>0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1</v>
      </c>
      <c r="BK118">
        <v>1</v>
      </c>
      <c r="BL118">
        <v>2</v>
      </c>
      <c r="BM118">
        <v>0</v>
      </c>
      <c r="BN118">
        <v>1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1</v>
      </c>
      <c r="BY118">
        <v>1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2</v>
      </c>
      <c r="CJ118">
        <v>2</v>
      </c>
      <c r="CK118">
        <v>0</v>
      </c>
      <c r="CL118">
        <v>1</v>
      </c>
      <c r="CM118">
        <v>0</v>
      </c>
      <c r="CN118">
        <v>0</v>
      </c>
      <c r="CO118">
        <v>3</v>
      </c>
      <c r="CP118">
        <v>1</v>
      </c>
    </row>
    <row r="119" spans="1:94" x14ac:dyDescent="0.3">
      <c r="A119" s="3">
        <v>4</v>
      </c>
      <c r="B119" s="1" t="s">
        <v>527</v>
      </c>
      <c r="C119" s="3">
        <v>270102007</v>
      </c>
      <c r="D119">
        <v>270102</v>
      </c>
      <c r="E119" s="3" t="s">
        <v>14075</v>
      </c>
      <c r="F119" t="s">
        <v>7298</v>
      </c>
      <c r="G119" s="3">
        <v>9</v>
      </c>
      <c r="H119" t="s">
        <v>10588</v>
      </c>
      <c r="I119" s="3" t="s">
        <v>14160</v>
      </c>
      <c r="J119">
        <v>16</v>
      </c>
      <c r="K119" s="3">
        <v>0</v>
      </c>
      <c r="L119">
        <v>0</v>
      </c>
      <c r="M119" s="3">
        <v>0</v>
      </c>
      <c r="N119">
        <v>0</v>
      </c>
      <c r="O119" s="3">
        <v>0</v>
      </c>
      <c r="P119">
        <v>0</v>
      </c>
      <c r="Q119" s="3">
        <v>0</v>
      </c>
      <c r="R119">
        <v>0</v>
      </c>
      <c r="S119" s="3">
        <v>0</v>
      </c>
      <c r="T119" s="3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</row>
    <row r="120" spans="1:94" x14ac:dyDescent="0.3">
      <c r="A120" s="3">
        <v>4</v>
      </c>
      <c r="B120" s="1" t="s">
        <v>527</v>
      </c>
      <c r="C120" s="3">
        <v>270102008</v>
      </c>
      <c r="D120">
        <v>270102</v>
      </c>
      <c r="E120" s="3" t="s">
        <v>14075</v>
      </c>
      <c r="F120" t="s">
        <v>7299</v>
      </c>
      <c r="G120" s="3">
        <v>9</v>
      </c>
      <c r="H120" t="s">
        <v>10588</v>
      </c>
      <c r="I120" s="3" t="s">
        <v>14161</v>
      </c>
      <c r="J120">
        <v>17</v>
      </c>
      <c r="K120" s="3">
        <v>0</v>
      </c>
      <c r="L120">
        <v>1</v>
      </c>
      <c r="M120" s="3">
        <v>0</v>
      </c>
      <c r="N120">
        <v>0</v>
      </c>
      <c r="O120" s="3">
        <v>0</v>
      </c>
      <c r="P120">
        <v>0</v>
      </c>
      <c r="Q120" s="3">
        <v>0</v>
      </c>
      <c r="R120">
        <v>0</v>
      </c>
      <c r="S120" s="3">
        <v>1</v>
      </c>
      <c r="T120" s="3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</row>
    <row r="121" spans="1:94" x14ac:dyDescent="0.3">
      <c r="A121" s="3">
        <v>4</v>
      </c>
      <c r="B121" s="1" t="s">
        <v>527</v>
      </c>
      <c r="C121" s="3">
        <v>270102009</v>
      </c>
      <c r="D121">
        <v>270102</v>
      </c>
      <c r="E121" s="3" t="s">
        <v>14075</v>
      </c>
      <c r="F121" t="s">
        <v>7300</v>
      </c>
      <c r="G121" s="3">
        <v>9</v>
      </c>
      <c r="H121" t="s">
        <v>10588</v>
      </c>
      <c r="I121" s="3" t="s">
        <v>7300</v>
      </c>
      <c r="J121">
        <v>18</v>
      </c>
      <c r="K121" s="3">
        <v>0</v>
      </c>
      <c r="L121">
        <v>0</v>
      </c>
      <c r="M121" s="3">
        <v>0</v>
      </c>
      <c r="N121">
        <v>0</v>
      </c>
      <c r="O121" s="3">
        <v>0</v>
      </c>
      <c r="P121">
        <v>0</v>
      </c>
      <c r="Q121" s="3">
        <v>0</v>
      </c>
      <c r="R121">
        <v>0</v>
      </c>
      <c r="S121" s="3">
        <v>0</v>
      </c>
      <c r="T121" s="3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</row>
    <row r="122" spans="1:94" x14ac:dyDescent="0.3">
      <c r="A122" s="3">
        <v>4</v>
      </c>
      <c r="B122" s="1" t="s">
        <v>527</v>
      </c>
      <c r="C122" s="3">
        <v>270102010</v>
      </c>
      <c r="D122">
        <v>270102</v>
      </c>
      <c r="E122" s="3" t="s">
        <v>14075</v>
      </c>
      <c r="F122" t="s">
        <v>7301</v>
      </c>
      <c r="G122" s="3">
        <v>9</v>
      </c>
      <c r="H122" t="s">
        <v>10588</v>
      </c>
      <c r="I122" s="3" t="s">
        <v>7301</v>
      </c>
      <c r="J122">
        <v>19</v>
      </c>
      <c r="K122" s="3">
        <v>0</v>
      </c>
      <c r="L122">
        <v>0</v>
      </c>
      <c r="M122" s="3">
        <v>0</v>
      </c>
      <c r="N122">
        <v>1</v>
      </c>
      <c r="O122" s="3">
        <v>0</v>
      </c>
      <c r="P122">
        <v>0</v>
      </c>
      <c r="Q122" s="3">
        <v>1</v>
      </c>
      <c r="R122">
        <v>0</v>
      </c>
      <c r="S122" s="3">
        <v>0</v>
      </c>
      <c r="T122" s="3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2</v>
      </c>
      <c r="BH122">
        <v>0</v>
      </c>
      <c r="BI122">
        <v>1</v>
      </c>
      <c r="BJ122">
        <v>1</v>
      </c>
      <c r="BK122">
        <v>1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 x14ac:dyDescent="0.3">
      <c r="A123" s="3">
        <v>4</v>
      </c>
      <c r="B123" s="1" t="s">
        <v>527</v>
      </c>
      <c r="C123" s="3">
        <v>270102016</v>
      </c>
      <c r="D123">
        <v>270102</v>
      </c>
      <c r="E123" s="3" t="s">
        <v>14075</v>
      </c>
      <c r="F123" t="s">
        <v>7307</v>
      </c>
      <c r="G123" s="3">
        <v>9</v>
      </c>
      <c r="H123" t="s">
        <v>10588</v>
      </c>
      <c r="I123" s="3" t="s">
        <v>7307</v>
      </c>
      <c r="J123">
        <v>26</v>
      </c>
      <c r="K123" s="3">
        <v>0</v>
      </c>
      <c r="L123">
        <v>0</v>
      </c>
      <c r="M123" s="3">
        <v>0</v>
      </c>
      <c r="N123">
        <v>0</v>
      </c>
      <c r="O123" s="3">
        <v>0</v>
      </c>
      <c r="P123">
        <v>0</v>
      </c>
      <c r="Q123" s="3">
        <v>0</v>
      </c>
      <c r="R123">
        <v>0</v>
      </c>
      <c r="S123" s="3">
        <v>0</v>
      </c>
      <c r="T123" s="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</row>
    <row r="124" spans="1:94" x14ac:dyDescent="0.3">
      <c r="A124" s="3">
        <v>4</v>
      </c>
      <c r="B124" s="1" t="s">
        <v>527</v>
      </c>
      <c r="C124" s="3">
        <v>270102001</v>
      </c>
      <c r="D124">
        <v>270102</v>
      </c>
      <c r="E124" s="3" t="s">
        <v>14075</v>
      </c>
      <c r="F124" t="s">
        <v>7292</v>
      </c>
      <c r="G124" s="3">
        <v>9</v>
      </c>
      <c r="H124" t="s">
        <v>10588</v>
      </c>
      <c r="I124" s="3" t="s">
        <v>7292</v>
      </c>
      <c r="J124">
        <v>176</v>
      </c>
      <c r="K124" s="3">
        <v>0</v>
      </c>
      <c r="L124">
        <v>0</v>
      </c>
      <c r="M124" s="3">
        <v>0</v>
      </c>
      <c r="N124">
        <v>0</v>
      </c>
      <c r="O124" s="3">
        <v>0</v>
      </c>
      <c r="P124">
        <v>0</v>
      </c>
      <c r="Q124" s="3">
        <v>0</v>
      </c>
      <c r="R124">
        <v>0</v>
      </c>
      <c r="S124" s="3">
        <v>0</v>
      </c>
      <c r="T124" s="3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</row>
    <row r="125" spans="1:94" x14ac:dyDescent="0.3">
      <c r="A125" s="3">
        <v>4</v>
      </c>
      <c r="B125" s="1" t="s">
        <v>527</v>
      </c>
      <c r="C125" s="3">
        <v>270103002</v>
      </c>
      <c r="D125">
        <v>270103</v>
      </c>
      <c r="E125" s="3" t="s">
        <v>14076</v>
      </c>
      <c r="F125" t="s">
        <v>7287</v>
      </c>
      <c r="G125" s="3">
        <v>9</v>
      </c>
      <c r="H125" t="s">
        <v>10588</v>
      </c>
      <c r="I125" s="3" t="s">
        <v>7287</v>
      </c>
      <c r="J125">
        <v>204</v>
      </c>
      <c r="K125" s="3">
        <v>0</v>
      </c>
      <c r="L125">
        <v>0</v>
      </c>
      <c r="M125" s="3">
        <v>0</v>
      </c>
      <c r="N125">
        <v>0</v>
      </c>
      <c r="O125" s="3">
        <v>0</v>
      </c>
      <c r="P125">
        <v>0</v>
      </c>
      <c r="Q125" s="3">
        <v>0</v>
      </c>
      <c r="R125">
        <v>0</v>
      </c>
      <c r="S125" s="3">
        <v>0</v>
      </c>
      <c r="T125" s="3">
        <v>0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 x14ac:dyDescent="0.3">
      <c r="A126" s="3">
        <v>4</v>
      </c>
      <c r="B126" s="1" t="s">
        <v>527</v>
      </c>
      <c r="C126" s="3">
        <v>270104001</v>
      </c>
      <c r="D126">
        <v>270104</v>
      </c>
      <c r="E126" s="3" t="s">
        <v>7318</v>
      </c>
      <c r="F126" t="s">
        <v>7319</v>
      </c>
      <c r="G126" s="3">
        <v>9</v>
      </c>
      <c r="H126" t="s">
        <v>10588</v>
      </c>
      <c r="I126" s="3" t="s">
        <v>7319</v>
      </c>
      <c r="J126">
        <v>298</v>
      </c>
      <c r="K126" s="3">
        <v>1</v>
      </c>
      <c r="L126">
        <v>0</v>
      </c>
      <c r="M126" s="3">
        <v>1</v>
      </c>
      <c r="N126">
        <v>0</v>
      </c>
      <c r="O126" s="3">
        <v>3</v>
      </c>
      <c r="P126">
        <v>2</v>
      </c>
      <c r="Q126" s="3">
        <v>0</v>
      </c>
      <c r="R126">
        <v>3</v>
      </c>
      <c r="S126" s="3">
        <v>1</v>
      </c>
      <c r="T126" s="3">
        <v>0</v>
      </c>
      <c r="U126">
        <v>1</v>
      </c>
      <c r="V126">
        <v>0</v>
      </c>
      <c r="W126">
        <v>3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4</v>
      </c>
      <c r="AE126">
        <v>0</v>
      </c>
      <c r="AF126">
        <v>2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2</v>
      </c>
      <c r="AM126">
        <v>0</v>
      </c>
      <c r="AN126">
        <v>0</v>
      </c>
      <c r="AO126">
        <v>0</v>
      </c>
      <c r="AP126">
        <v>2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2</v>
      </c>
      <c r="BJ126">
        <v>0</v>
      </c>
      <c r="BK126">
        <v>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1</v>
      </c>
      <c r="CG126">
        <v>0</v>
      </c>
      <c r="CH126">
        <v>1</v>
      </c>
      <c r="CI126">
        <v>2</v>
      </c>
      <c r="CJ126">
        <v>0</v>
      </c>
      <c r="CK126">
        <v>1</v>
      </c>
      <c r="CL126">
        <v>1</v>
      </c>
      <c r="CM126">
        <v>0</v>
      </c>
      <c r="CN126">
        <v>0</v>
      </c>
      <c r="CO126">
        <v>1</v>
      </c>
      <c r="CP126">
        <v>0</v>
      </c>
    </row>
    <row r="127" spans="1:94" x14ac:dyDescent="0.3">
      <c r="A127" s="3">
        <v>4</v>
      </c>
      <c r="B127" s="1" t="s">
        <v>527</v>
      </c>
      <c r="C127" s="3">
        <v>270102017</v>
      </c>
      <c r="D127">
        <v>270102</v>
      </c>
      <c r="E127" s="3" t="s">
        <v>14075</v>
      </c>
      <c r="F127" t="s">
        <v>7308</v>
      </c>
      <c r="G127" s="3">
        <v>9</v>
      </c>
      <c r="H127" t="s">
        <v>10588</v>
      </c>
      <c r="I127" s="3" t="s">
        <v>7308</v>
      </c>
      <c r="J127">
        <v>475</v>
      </c>
      <c r="K127" s="3">
        <v>0</v>
      </c>
      <c r="L127">
        <v>0</v>
      </c>
      <c r="M127" s="3">
        <v>0</v>
      </c>
      <c r="N127">
        <v>0</v>
      </c>
      <c r="O127" s="3">
        <v>0</v>
      </c>
      <c r="P127">
        <v>0</v>
      </c>
      <c r="Q127" s="3">
        <v>0</v>
      </c>
      <c r="R127">
        <v>0</v>
      </c>
      <c r="S127" s="3">
        <v>0</v>
      </c>
      <c r="T127" s="3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 x14ac:dyDescent="0.3">
      <c r="A128" s="3">
        <v>4</v>
      </c>
      <c r="B128" s="1" t="s">
        <v>527</v>
      </c>
      <c r="C128" s="3">
        <v>270102014</v>
      </c>
      <c r="D128">
        <v>270102</v>
      </c>
      <c r="E128" s="3" t="s">
        <v>14075</v>
      </c>
      <c r="F128" t="s">
        <v>7305</v>
      </c>
      <c r="G128" s="3">
        <v>9</v>
      </c>
      <c r="H128" t="s">
        <v>10588</v>
      </c>
      <c r="I128" s="3" t="s">
        <v>10639</v>
      </c>
      <c r="J128">
        <v>476</v>
      </c>
      <c r="K128" s="3">
        <v>0</v>
      </c>
      <c r="L128">
        <v>1</v>
      </c>
      <c r="M128" s="3">
        <v>0</v>
      </c>
      <c r="N128">
        <v>0</v>
      </c>
      <c r="O128" s="3">
        <v>0</v>
      </c>
      <c r="P128">
        <v>0</v>
      </c>
      <c r="Q128" s="3">
        <v>0</v>
      </c>
      <c r="R128">
        <v>0</v>
      </c>
      <c r="S128" s="3">
        <v>0</v>
      </c>
      <c r="T128" s="3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1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2</v>
      </c>
      <c r="BZ128">
        <v>0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</row>
    <row r="129" spans="1:94" x14ac:dyDescent="0.3">
      <c r="A129" s="3">
        <v>4</v>
      </c>
      <c r="B129" s="1" t="s">
        <v>527</v>
      </c>
      <c r="C129" s="3">
        <v>270102015</v>
      </c>
      <c r="D129">
        <v>270102</v>
      </c>
      <c r="E129" s="3" t="s">
        <v>14075</v>
      </c>
      <c r="F129" t="s">
        <v>7306</v>
      </c>
      <c r="G129" s="3">
        <v>9</v>
      </c>
      <c r="H129" t="s">
        <v>10588</v>
      </c>
      <c r="I129" s="3" t="s">
        <v>10640</v>
      </c>
      <c r="J129">
        <v>477</v>
      </c>
      <c r="K129" s="3">
        <v>0</v>
      </c>
      <c r="L129">
        <v>0</v>
      </c>
      <c r="M129" s="3">
        <v>1</v>
      </c>
      <c r="N129">
        <v>0</v>
      </c>
      <c r="O129" s="3">
        <v>0</v>
      </c>
      <c r="P129">
        <v>0</v>
      </c>
      <c r="Q129" s="3">
        <v>0</v>
      </c>
      <c r="R129">
        <v>0</v>
      </c>
      <c r="S129" s="3">
        <v>0</v>
      </c>
      <c r="T129" s="3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4</v>
      </c>
      <c r="CM129">
        <v>0</v>
      </c>
      <c r="CN129">
        <v>1</v>
      </c>
      <c r="CO129">
        <v>0</v>
      </c>
      <c r="CP129">
        <v>0</v>
      </c>
    </row>
    <row r="130" spans="1:94" x14ac:dyDescent="0.3">
      <c r="A130" s="3">
        <v>4</v>
      </c>
      <c r="B130" s="1" t="s">
        <v>527</v>
      </c>
      <c r="C130" s="3">
        <v>270105002</v>
      </c>
      <c r="D130">
        <v>270105</v>
      </c>
      <c r="E130" s="3" t="s">
        <v>7310</v>
      </c>
      <c r="F130" t="s">
        <v>7312</v>
      </c>
      <c r="G130" s="3">
        <v>10</v>
      </c>
      <c r="H130" t="s">
        <v>10581</v>
      </c>
      <c r="I130" s="3" t="s">
        <v>7312</v>
      </c>
      <c r="J130">
        <v>8</v>
      </c>
      <c r="K130" s="3">
        <v>0</v>
      </c>
      <c r="L130">
        <v>0</v>
      </c>
      <c r="M130" s="3">
        <v>0</v>
      </c>
      <c r="N130">
        <v>0</v>
      </c>
      <c r="O130" s="3">
        <v>0</v>
      </c>
      <c r="P130">
        <v>0</v>
      </c>
      <c r="Q130" s="3">
        <v>0</v>
      </c>
      <c r="R130">
        <v>0</v>
      </c>
      <c r="S130" s="3">
        <v>0</v>
      </c>
      <c r="T130" s="3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 x14ac:dyDescent="0.3">
      <c r="A131" s="3">
        <v>4</v>
      </c>
      <c r="B131" s="1" t="s">
        <v>527</v>
      </c>
      <c r="C131" s="3">
        <v>270105003</v>
      </c>
      <c r="D131">
        <v>270105</v>
      </c>
      <c r="E131" s="3" t="s">
        <v>7310</v>
      </c>
      <c r="F131" t="s">
        <v>7313</v>
      </c>
      <c r="G131" s="3">
        <v>10</v>
      </c>
      <c r="H131" t="s">
        <v>10581</v>
      </c>
      <c r="I131" s="3" t="s">
        <v>7313</v>
      </c>
      <c r="J131">
        <v>9</v>
      </c>
      <c r="K131" s="3">
        <v>0</v>
      </c>
      <c r="L131">
        <v>0</v>
      </c>
      <c r="M131" s="3">
        <v>1</v>
      </c>
      <c r="N131">
        <v>0</v>
      </c>
      <c r="O131" s="3">
        <v>0</v>
      </c>
      <c r="P131">
        <v>0</v>
      </c>
      <c r="Q131" s="3">
        <v>0</v>
      </c>
      <c r="R131">
        <v>0</v>
      </c>
      <c r="S131" s="3">
        <v>0</v>
      </c>
      <c r="T131" s="3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</row>
    <row r="132" spans="1:94" x14ac:dyDescent="0.3">
      <c r="A132" s="3">
        <v>4</v>
      </c>
      <c r="B132" s="1" t="s">
        <v>527</v>
      </c>
      <c r="C132" s="3">
        <v>270102005</v>
      </c>
      <c r="D132">
        <v>270102</v>
      </c>
      <c r="E132" s="3" t="s">
        <v>14075</v>
      </c>
      <c r="F132" t="s">
        <v>7296</v>
      </c>
      <c r="G132" s="3">
        <v>10</v>
      </c>
      <c r="H132" t="s">
        <v>10581</v>
      </c>
      <c r="I132" s="3" t="s">
        <v>7296</v>
      </c>
      <c r="J132">
        <v>14</v>
      </c>
      <c r="K132" s="3">
        <v>0</v>
      </c>
      <c r="L132">
        <v>0</v>
      </c>
      <c r="M132" s="3">
        <v>0</v>
      </c>
      <c r="N132">
        <v>0</v>
      </c>
      <c r="O132" s="3">
        <v>0</v>
      </c>
      <c r="P132">
        <v>0</v>
      </c>
      <c r="Q132" s="3">
        <v>0</v>
      </c>
      <c r="R132">
        <v>1</v>
      </c>
      <c r="S132" s="3">
        <v>0</v>
      </c>
      <c r="T132" s="3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</row>
    <row r="133" spans="1:94" x14ac:dyDescent="0.3">
      <c r="A133" s="3">
        <v>4</v>
      </c>
      <c r="B133" s="1" t="s">
        <v>527</v>
      </c>
      <c r="C133" s="3">
        <v>270102006</v>
      </c>
      <c r="D133">
        <v>270102</v>
      </c>
      <c r="E133" s="3" t="s">
        <v>14075</v>
      </c>
      <c r="F133" t="s">
        <v>7297</v>
      </c>
      <c r="G133" s="3">
        <v>10</v>
      </c>
      <c r="H133" t="s">
        <v>10581</v>
      </c>
      <c r="I133" s="3" t="s">
        <v>14159</v>
      </c>
      <c r="J133">
        <v>15</v>
      </c>
      <c r="K133" s="3">
        <v>1</v>
      </c>
      <c r="L133">
        <v>0</v>
      </c>
      <c r="M133" s="3">
        <v>1</v>
      </c>
      <c r="N133">
        <v>2</v>
      </c>
      <c r="O133" s="3">
        <v>1</v>
      </c>
      <c r="P133">
        <v>0</v>
      </c>
      <c r="Q133" s="3">
        <v>0</v>
      </c>
      <c r="R133">
        <v>3</v>
      </c>
      <c r="S133" s="3">
        <v>3</v>
      </c>
      <c r="T133" s="3">
        <v>0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3</v>
      </c>
      <c r="AA133">
        <v>3</v>
      </c>
      <c r="AB133">
        <v>2</v>
      </c>
      <c r="AC133">
        <v>3</v>
      </c>
      <c r="AD133">
        <v>1</v>
      </c>
      <c r="AE133">
        <v>2</v>
      </c>
      <c r="AF133">
        <v>2</v>
      </c>
      <c r="AG133">
        <v>4</v>
      </c>
      <c r="AH133">
        <v>1</v>
      </c>
      <c r="AI133">
        <v>2</v>
      </c>
      <c r="AJ133">
        <v>2</v>
      </c>
      <c r="AK133">
        <v>2</v>
      </c>
      <c r="AL133">
        <v>6</v>
      </c>
      <c r="AM133">
        <v>0</v>
      </c>
      <c r="AN133">
        <v>1</v>
      </c>
      <c r="AO133">
        <v>3</v>
      </c>
      <c r="AP133">
        <v>1</v>
      </c>
      <c r="AQ133">
        <v>1</v>
      </c>
      <c r="AR133">
        <v>2</v>
      </c>
      <c r="AS133">
        <v>1</v>
      </c>
      <c r="AT133">
        <v>2</v>
      </c>
      <c r="AU133">
        <v>1</v>
      </c>
      <c r="AV133">
        <v>3</v>
      </c>
      <c r="AW133">
        <v>3</v>
      </c>
      <c r="AX133">
        <v>0</v>
      </c>
      <c r="AY133">
        <v>2</v>
      </c>
      <c r="AZ133">
        <v>0</v>
      </c>
      <c r="BA133">
        <v>0</v>
      </c>
      <c r="BB133">
        <v>1</v>
      </c>
      <c r="BC133">
        <v>1</v>
      </c>
      <c r="BD133">
        <v>4</v>
      </c>
      <c r="BE133">
        <v>2</v>
      </c>
      <c r="BF133">
        <v>0</v>
      </c>
      <c r="BG133">
        <v>1</v>
      </c>
      <c r="BH133">
        <v>0</v>
      </c>
      <c r="BI133">
        <v>0</v>
      </c>
      <c r="BJ133">
        <v>2</v>
      </c>
      <c r="BK133">
        <v>0</v>
      </c>
      <c r="BL133">
        <v>2</v>
      </c>
      <c r="BM133">
        <v>3</v>
      </c>
      <c r="BN133">
        <v>4</v>
      </c>
      <c r="BO133">
        <v>3</v>
      </c>
      <c r="BP133">
        <v>0</v>
      </c>
      <c r="BQ133">
        <v>0</v>
      </c>
      <c r="BR133">
        <v>4</v>
      </c>
      <c r="BS133">
        <v>0</v>
      </c>
      <c r="BT133">
        <v>1</v>
      </c>
      <c r="BU133">
        <v>3</v>
      </c>
      <c r="BV133">
        <v>2</v>
      </c>
      <c r="BW133">
        <v>1</v>
      </c>
      <c r="BX133">
        <v>3</v>
      </c>
      <c r="BY133">
        <v>1</v>
      </c>
      <c r="BZ133">
        <v>0</v>
      </c>
      <c r="CA133">
        <v>2</v>
      </c>
      <c r="CB133">
        <v>1</v>
      </c>
      <c r="CC133">
        <v>2</v>
      </c>
      <c r="CD133">
        <v>1</v>
      </c>
      <c r="CE133">
        <v>1</v>
      </c>
      <c r="CF133">
        <v>1</v>
      </c>
      <c r="CG133">
        <v>3</v>
      </c>
      <c r="CH133">
        <v>3</v>
      </c>
      <c r="CI133">
        <v>3</v>
      </c>
      <c r="CJ133">
        <v>2</v>
      </c>
      <c r="CK133">
        <v>0</v>
      </c>
      <c r="CL133">
        <v>2</v>
      </c>
      <c r="CM133">
        <v>1</v>
      </c>
      <c r="CN133">
        <v>2</v>
      </c>
      <c r="CO133">
        <v>6</v>
      </c>
      <c r="CP133">
        <v>3</v>
      </c>
    </row>
    <row r="134" spans="1:94" x14ac:dyDescent="0.3">
      <c r="A134" s="3">
        <v>4</v>
      </c>
      <c r="B134" s="1" t="s">
        <v>527</v>
      </c>
      <c r="C134" s="3">
        <v>270102007</v>
      </c>
      <c r="D134">
        <v>270102</v>
      </c>
      <c r="E134" s="3" t="s">
        <v>14075</v>
      </c>
      <c r="F134" t="s">
        <v>7298</v>
      </c>
      <c r="G134" s="3">
        <v>10</v>
      </c>
      <c r="H134" t="s">
        <v>10581</v>
      </c>
      <c r="I134" s="3" t="s">
        <v>14160</v>
      </c>
      <c r="J134">
        <v>16</v>
      </c>
      <c r="K134" s="3">
        <v>0</v>
      </c>
      <c r="L134">
        <v>0</v>
      </c>
      <c r="M134" s="3">
        <v>0</v>
      </c>
      <c r="N134">
        <v>0</v>
      </c>
      <c r="O134" s="3">
        <v>0</v>
      </c>
      <c r="P134">
        <v>0</v>
      </c>
      <c r="Q134" s="3">
        <v>0</v>
      </c>
      <c r="R134">
        <v>0</v>
      </c>
      <c r="S134" s="3">
        <v>0</v>
      </c>
      <c r="T134" s="3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3</v>
      </c>
      <c r="AN134">
        <v>0</v>
      </c>
      <c r="AO134">
        <v>0</v>
      </c>
      <c r="AP134">
        <v>1</v>
      </c>
      <c r="AQ134">
        <v>0</v>
      </c>
      <c r="AR134">
        <v>2</v>
      </c>
      <c r="AS134">
        <v>1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</v>
      </c>
      <c r="CC134">
        <v>0</v>
      </c>
      <c r="CD134">
        <v>1</v>
      </c>
      <c r="CE134">
        <v>1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 x14ac:dyDescent="0.3">
      <c r="A135" s="3">
        <v>4</v>
      </c>
      <c r="B135" s="1" t="s">
        <v>527</v>
      </c>
      <c r="C135" s="3">
        <v>270102008</v>
      </c>
      <c r="D135">
        <v>270102</v>
      </c>
      <c r="E135" s="3" t="s">
        <v>14075</v>
      </c>
      <c r="F135" t="s">
        <v>7299</v>
      </c>
      <c r="G135" s="3">
        <v>10</v>
      </c>
      <c r="H135" t="s">
        <v>10581</v>
      </c>
      <c r="I135" s="3" t="s">
        <v>14161</v>
      </c>
      <c r="J135">
        <v>17</v>
      </c>
      <c r="K135" s="3">
        <v>0</v>
      </c>
      <c r="L135">
        <v>1</v>
      </c>
      <c r="M135" s="3">
        <v>0</v>
      </c>
      <c r="N135">
        <v>0</v>
      </c>
      <c r="O135" s="3">
        <v>2</v>
      </c>
      <c r="P135">
        <v>0</v>
      </c>
      <c r="Q135" s="3">
        <v>0</v>
      </c>
      <c r="R135">
        <v>1</v>
      </c>
      <c r="S135" s="3">
        <v>1</v>
      </c>
      <c r="T135" s="3">
        <v>2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2</v>
      </c>
      <c r="AN135">
        <v>0</v>
      </c>
      <c r="AO135">
        <v>2</v>
      </c>
      <c r="AP135">
        <v>1</v>
      </c>
      <c r="AQ135">
        <v>3</v>
      </c>
      <c r="AR135">
        <v>0</v>
      </c>
      <c r="AS135">
        <v>1</v>
      </c>
      <c r="AT135">
        <v>1</v>
      </c>
      <c r="AU135">
        <v>1</v>
      </c>
      <c r="AV135">
        <v>0</v>
      </c>
      <c r="AW135">
        <v>0</v>
      </c>
      <c r="AX135">
        <v>2</v>
      </c>
      <c r="AY135">
        <v>0</v>
      </c>
      <c r="AZ135">
        <v>0</v>
      </c>
      <c r="BA135">
        <v>0</v>
      </c>
      <c r="BB135">
        <v>0</v>
      </c>
      <c r="BC135">
        <v>2</v>
      </c>
      <c r="BD135">
        <v>0</v>
      </c>
      <c r="BE135">
        <v>1</v>
      </c>
      <c r="BF135">
        <v>0</v>
      </c>
      <c r="BG135">
        <v>3</v>
      </c>
      <c r="BH135">
        <v>0</v>
      </c>
      <c r="BI135">
        <v>0</v>
      </c>
      <c r="BJ135">
        <v>1</v>
      </c>
      <c r="BK135">
        <v>0</v>
      </c>
      <c r="BL135">
        <v>2</v>
      </c>
      <c r="BM135">
        <v>2</v>
      </c>
      <c r="BN135">
        <v>0</v>
      </c>
      <c r="BO135">
        <v>1</v>
      </c>
      <c r="BP135">
        <v>1</v>
      </c>
      <c r="BQ135">
        <v>0</v>
      </c>
      <c r="BR135">
        <v>3</v>
      </c>
      <c r="BS135">
        <v>0</v>
      </c>
      <c r="BT135">
        <v>0</v>
      </c>
      <c r="BU135">
        <v>0</v>
      </c>
      <c r="BV135">
        <v>2</v>
      </c>
      <c r="BW135">
        <v>1</v>
      </c>
      <c r="BX135">
        <v>0</v>
      </c>
      <c r="BY135">
        <v>0</v>
      </c>
      <c r="BZ135">
        <v>1</v>
      </c>
      <c r="CA135">
        <v>0</v>
      </c>
      <c r="CB135">
        <v>0</v>
      </c>
      <c r="CC135">
        <v>1</v>
      </c>
      <c r="CD135">
        <v>0</v>
      </c>
      <c r="CE135">
        <v>3</v>
      </c>
      <c r="CF135">
        <v>2</v>
      </c>
      <c r="CG135">
        <v>1</v>
      </c>
      <c r="CH135">
        <v>0</v>
      </c>
      <c r="CI135">
        <v>1</v>
      </c>
      <c r="CJ135">
        <v>0</v>
      </c>
      <c r="CK135">
        <v>0</v>
      </c>
      <c r="CL135">
        <v>1</v>
      </c>
      <c r="CM135">
        <v>1</v>
      </c>
      <c r="CN135">
        <v>0</v>
      </c>
      <c r="CO135">
        <v>1</v>
      </c>
      <c r="CP135">
        <v>1</v>
      </c>
    </row>
    <row r="136" spans="1:94" x14ac:dyDescent="0.3">
      <c r="A136" s="3">
        <v>4</v>
      </c>
      <c r="B136" s="1" t="s">
        <v>527</v>
      </c>
      <c r="C136" s="3">
        <v>270102009</v>
      </c>
      <c r="D136">
        <v>270102</v>
      </c>
      <c r="E136" s="3" t="s">
        <v>14075</v>
      </c>
      <c r="F136" t="s">
        <v>7300</v>
      </c>
      <c r="G136" s="3">
        <v>10</v>
      </c>
      <c r="H136" t="s">
        <v>10581</v>
      </c>
      <c r="I136" s="3" t="s">
        <v>7300</v>
      </c>
      <c r="J136">
        <v>18</v>
      </c>
      <c r="K136" s="3">
        <v>0</v>
      </c>
      <c r="L136">
        <v>0</v>
      </c>
      <c r="M136" s="3">
        <v>0</v>
      </c>
      <c r="N136">
        <v>0</v>
      </c>
      <c r="O136" s="3">
        <v>0</v>
      </c>
      <c r="P136">
        <v>0</v>
      </c>
      <c r="Q136" s="3">
        <v>0</v>
      </c>
      <c r="R136">
        <v>0</v>
      </c>
      <c r="S136" s="3">
        <v>0</v>
      </c>
      <c r="T136" s="3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2</v>
      </c>
    </row>
    <row r="137" spans="1:94" x14ac:dyDescent="0.3">
      <c r="A137" s="3">
        <v>4</v>
      </c>
      <c r="B137" s="1" t="s">
        <v>527</v>
      </c>
      <c r="C137" s="3">
        <v>270102010</v>
      </c>
      <c r="D137">
        <v>270102</v>
      </c>
      <c r="E137" s="3" t="s">
        <v>14075</v>
      </c>
      <c r="F137" t="s">
        <v>7301</v>
      </c>
      <c r="G137" s="3">
        <v>10</v>
      </c>
      <c r="H137" t="s">
        <v>10581</v>
      </c>
      <c r="I137" s="3" t="s">
        <v>7301</v>
      </c>
      <c r="J137">
        <v>19</v>
      </c>
      <c r="K137" s="3">
        <v>0</v>
      </c>
      <c r="L137">
        <v>1</v>
      </c>
      <c r="M137" s="3">
        <v>1</v>
      </c>
      <c r="N137">
        <v>1</v>
      </c>
      <c r="O137" s="3">
        <v>0</v>
      </c>
      <c r="P137">
        <v>0</v>
      </c>
      <c r="Q137" s="3">
        <v>0</v>
      </c>
      <c r="R137">
        <v>3</v>
      </c>
      <c r="S137" s="3">
        <v>2</v>
      </c>
      <c r="T137" s="3">
        <v>1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2</v>
      </c>
      <c r="AA137">
        <v>1</v>
      </c>
      <c r="AB137">
        <v>0</v>
      </c>
      <c r="AC137">
        <v>2</v>
      </c>
      <c r="AD137">
        <v>1</v>
      </c>
      <c r="AE137">
        <v>1</v>
      </c>
      <c r="AF137">
        <v>2</v>
      </c>
      <c r="AG137">
        <v>3</v>
      </c>
      <c r="AH137">
        <v>0</v>
      </c>
      <c r="AI137">
        <v>3</v>
      </c>
      <c r="AJ137">
        <v>0</v>
      </c>
      <c r="AK137">
        <v>2</v>
      </c>
      <c r="AL137">
        <v>4</v>
      </c>
      <c r="AM137">
        <v>0</v>
      </c>
      <c r="AN137">
        <v>0</v>
      </c>
      <c r="AO137">
        <v>0</v>
      </c>
      <c r="AP137">
        <v>2</v>
      </c>
      <c r="AQ137">
        <v>1</v>
      </c>
      <c r="AR137">
        <v>2</v>
      </c>
      <c r="AS137">
        <v>1</v>
      </c>
      <c r="AT137">
        <v>2</v>
      </c>
      <c r="AU137">
        <v>1</v>
      </c>
      <c r="AV137">
        <v>2</v>
      </c>
      <c r="AW137">
        <v>2</v>
      </c>
      <c r="AX137">
        <v>0</v>
      </c>
      <c r="AY137">
        <v>0</v>
      </c>
      <c r="AZ137">
        <v>2</v>
      </c>
      <c r="BA137">
        <v>1</v>
      </c>
      <c r="BB137">
        <v>0</v>
      </c>
      <c r="BC137">
        <v>2</v>
      </c>
      <c r="BD137">
        <v>1</v>
      </c>
      <c r="BE137">
        <v>4</v>
      </c>
      <c r="BF137">
        <v>0</v>
      </c>
      <c r="BG137">
        <v>1</v>
      </c>
      <c r="BH137">
        <v>2</v>
      </c>
      <c r="BI137">
        <v>1</v>
      </c>
      <c r="BJ137">
        <v>0</v>
      </c>
      <c r="BK137">
        <v>0</v>
      </c>
      <c r="BL137">
        <v>0</v>
      </c>
      <c r="BM137">
        <v>2</v>
      </c>
      <c r="BN137">
        <v>3</v>
      </c>
      <c r="BO137">
        <v>0</v>
      </c>
      <c r="BP137">
        <v>1</v>
      </c>
      <c r="BQ137">
        <v>1</v>
      </c>
      <c r="BR137">
        <v>0</v>
      </c>
      <c r="BS137">
        <v>0</v>
      </c>
      <c r="BT137">
        <v>0</v>
      </c>
      <c r="BU137">
        <v>2</v>
      </c>
      <c r="BV137">
        <v>0</v>
      </c>
      <c r="BW137">
        <v>2</v>
      </c>
      <c r="BX137">
        <v>1</v>
      </c>
      <c r="BY137">
        <v>1</v>
      </c>
      <c r="BZ137">
        <v>0</v>
      </c>
      <c r="CA137">
        <v>1</v>
      </c>
      <c r="CB137">
        <v>1</v>
      </c>
      <c r="CC137">
        <v>1</v>
      </c>
      <c r="CD137">
        <v>0</v>
      </c>
      <c r="CE137">
        <v>2</v>
      </c>
      <c r="CF137">
        <v>1</v>
      </c>
      <c r="CG137">
        <v>2</v>
      </c>
      <c r="CH137">
        <v>3</v>
      </c>
      <c r="CI137">
        <v>4</v>
      </c>
      <c r="CJ137">
        <v>2</v>
      </c>
      <c r="CK137">
        <v>0</v>
      </c>
      <c r="CL137">
        <v>0</v>
      </c>
      <c r="CM137">
        <v>1</v>
      </c>
      <c r="CN137">
        <v>0</v>
      </c>
      <c r="CO137">
        <v>1</v>
      </c>
      <c r="CP137">
        <v>3</v>
      </c>
    </row>
    <row r="138" spans="1:94" x14ac:dyDescent="0.3">
      <c r="A138" s="3">
        <v>4</v>
      </c>
      <c r="B138" s="1" t="s">
        <v>527</v>
      </c>
      <c r="C138" s="3">
        <v>270102001</v>
      </c>
      <c r="D138">
        <v>270102</v>
      </c>
      <c r="E138" s="3" t="s">
        <v>14075</v>
      </c>
      <c r="F138" t="s">
        <v>7292</v>
      </c>
      <c r="G138" s="3">
        <v>10</v>
      </c>
      <c r="H138" t="s">
        <v>10581</v>
      </c>
      <c r="I138" s="3" t="s">
        <v>7292</v>
      </c>
      <c r="J138">
        <v>176</v>
      </c>
      <c r="K138" s="3">
        <v>0</v>
      </c>
      <c r="L138">
        <v>0</v>
      </c>
      <c r="M138" s="3">
        <v>0</v>
      </c>
      <c r="N138">
        <v>0</v>
      </c>
      <c r="O138" s="3">
        <v>0</v>
      </c>
      <c r="P138">
        <v>0</v>
      </c>
      <c r="Q138" s="3">
        <v>0</v>
      </c>
      <c r="R138">
        <v>1</v>
      </c>
      <c r="S138" s="3">
        <v>0</v>
      </c>
      <c r="T138" s="3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</row>
    <row r="139" spans="1:94" x14ac:dyDescent="0.3">
      <c r="A139" s="3">
        <v>4</v>
      </c>
      <c r="B139" s="1" t="s">
        <v>527</v>
      </c>
      <c r="C139" s="3">
        <v>270103002</v>
      </c>
      <c r="D139">
        <v>270103</v>
      </c>
      <c r="E139" s="3" t="s">
        <v>14076</v>
      </c>
      <c r="F139" t="s">
        <v>7287</v>
      </c>
      <c r="G139" s="3">
        <v>10</v>
      </c>
      <c r="H139" t="s">
        <v>10581</v>
      </c>
      <c r="I139" s="3" t="s">
        <v>7287</v>
      </c>
      <c r="J139">
        <v>204</v>
      </c>
      <c r="K139" s="3">
        <v>0</v>
      </c>
      <c r="L139">
        <v>0</v>
      </c>
      <c r="M139" s="3">
        <v>0</v>
      </c>
      <c r="N139">
        <v>0</v>
      </c>
      <c r="O139" s="3">
        <v>0</v>
      </c>
      <c r="P139">
        <v>0</v>
      </c>
      <c r="Q139" s="3">
        <v>0</v>
      </c>
      <c r="R139">
        <v>0</v>
      </c>
      <c r="S139" s="3">
        <v>0</v>
      </c>
      <c r="T139" s="3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</row>
    <row r="140" spans="1:94" x14ac:dyDescent="0.3">
      <c r="A140" s="3">
        <v>4</v>
      </c>
      <c r="B140" s="1" t="s">
        <v>527</v>
      </c>
      <c r="C140" s="3">
        <v>270104001</v>
      </c>
      <c r="D140">
        <v>270104</v>
      </c>
      <c r="E140" s="3" t="s">
        <v>7318</v>
      </c>
      <c r="F140" t="s">
        <v>7319</v>
      </c>
      <c r="G140" s="3">
        <v>10</v>
      </c>
      <c r="H140" t="s">
        <v>10581</v>
      </c>
      <c r="I140" s="3" t="s">
        <v>7319</v>
      </c>
      <c r="J140">
        <v>298</v>
      </c>
      <c r="K140" s="3">
        <v>2</v>
      </c>
      <c r="L140">
        <v>3</v>
      </c>
      <c r="M140" s="3">
        <v>0</v>
      </c>
      <c r="N140">
        <v>3</v>
      </c>
      <c r="O140" s="3">
        <v>0</v>
      </c>
      <c r="P140">
        <v>3</v>
      </c>
      <c r="Q140" s="3">
        <v>0</v>
      </c>
      <c r="R140">
        <v>1</v>
      </c>
      <c r="S140" s="3">
        <v>3</v>
      </c>
      <c r="T140" s="3">
        <v>0</v>
      </c>
      <c r="U140">
        <v>1</v>
      </c>
      <c r="V140">
        <v>2</v>
      </c>
      <c r="W140">
        <v>3</v>
      </c>
      <c r="X140">
        <v>5</v>
      </c>
      <c r="Y140">
        <v>4</v>
      </c>
      <c r="Z140">
        <v>0</v>
      </c>
      <c r="AA140">
        <v>0</v>
      </c>
      <c r="AB140">
        <v>5</v>
      </c>
      <c r="AC140">
        <v>0</v>
      </c>
      <c r="AD140">
        <v>1</v>
      </c>
      <c r="AE140">
        <v>2</v>
      </c>
      <c r="AF140">
        <v>3</v>
      </c>
      <c r="AG140">
        <v>2</v>
      </c>
      <c r="AH140">
        <v>0</v>
      </c>
      <c r="AI140">
        <v>3</v>
      </c>
      <c r="AJ140">
        <v>5</v>
      </c>
      <c r="AK140">
        <v>5</v>
      </c>
      <c r="AL140">
        <v>0</v>
      </c>
      <c r="AM140">
        <v>1</v>
      </c>
      <c r="AN140">
        <v>4</v>
      </c>
      <c r="AO140">
        <v>3</v>
      </c>
      <c r="AP140">
        <v>18</v>
      </c>
      <c r="AQ140">
        <v>1</v>
      </c>
      <c r="AR140">
        <v>4</v>
      </c>
      <c r="AS140">
        <v>2</v>
      </c>
      <c r="AT140">
        <v>0</v>
      </c>
      <c r="AU140">
        <v>1</v>
      </c>
      <c r="AV140">
        <v>7</v>
      </c>
      <c r="AW140">
        <v>6</v>
      </c>
      <c r="AX140">
        <v>1</v>
      </c>
      <c r="AY140">
        <v>0</v>
      </c>
      <c r="AZ140">
        <v>6</v>
      </c>
      <c r="BA140">
        <v>9</v>
      </c>
      <c r="BB140">
        <v>3</v>
      </c>
      <c r="BC140">
        <v>6</v>
      </c>
      <c r="BD140">
        <v>2</v>
      </c>
      <c r="BE140">
        <v>5</v>
      </c>
      <c r="BF140">
        <v>3</v>
      </c>
      <c r="BG140">
        <v>5</v>
      </c>
      <c r="BH140">
        <v>14</v>
      </c>
      <c r="BI140">
        <v>4</v>
      </c>
      <c r="BJ140">
        <v>4</v>
      </c>
      <c r="BK140">
        <v>1</v>
      </c>
      <c r="BL140">
        <v>2</v>
      </c>
      <c r="BM140">
        <v>3</v>
      </c>
      <c r="BN140">
        <v>8</v>
      </c>
      <c r="BO140">
        <v>6</v>
      </c>
      <c r="BP140">
        <v>8</v>
      </c>
      <c r="BQ140">
        <v>1</v>
      </c>
      <c r="BR140">
        <v>5</v>
      </c>
      <c r="BS140">
        <v>4</v>
      </c>
      <c r="BT140">
        <v>10</v>
      </c>
      <c r="BU140">
        <v>1</v>
      </c>
      <c r="BV140">
        <v>0</v>
      </c>
      <c r="BW140">
        <v>0</v>
      </c>
      <c r="BX140">
        <v>7</v>
      </c>
      <c r="BY140">
        <v>2</v>
      </c>
      <c r="BZ140">
        <v>8</v>
      </c>
      <c r="CA140">
        <v>2</v>
      </c>
      <c r="CB140">
        <v>6</v>
      </c>
      <c r="CC140">
        <v>1</v>
      </c>
      <c r="CD140">
        <v>3</v>
      </c>
      <c r="CE140">
        <v>9</v>
      </c>
      <c r="CF140">
        <v>3</v>
      </c>
      <c r="CG140">
        <v>6</v>
      </c>
      <c r="CH140">
        <v>3</v>
      </c>
      <c r="CI140">
        <v>1</v>
      </c>
      <c r="CJ140">
        <v>3</v>
      </c>
      <c r="CK140">
        <v>2</v>
      </c>
      <c r="CL140">
        <v>3</v>
      </c>
      <c r="CM140">
        <v>1</v>
      </c>
      <c r="CN140">
        <v>1</v>
      </c>
      <c r="CO140">
        <v>5</v>
      </c>
      <c r="CP140">
        <v>2</v>
      </c>
    </row>
    <row r="141" spans="1:94" x14ac:dyDescent="0.3">
      <c r="A141" s="3">
        <v>4</v>
      </c>
      <c r="B141" s="1" t="s">
        <v>527</v>
      </c>
      <c r="C141" s="3">
        <v>270103005</v>
      </c>
      <c r="D141">
        <v>270103</v>
      </c>
      <c r="E141" s="3" t="s">
        <v>14076</v>
      </c>
      <c r="F141" t="s">
        <v>7290</v>
      </c>
      <c r="G141" s="3">
        <v>10</v>
      </c>
      <c r="H141" t="s">
        <v>10581</v>
      </c>
      <c r="I141" s="3" t="s">
        <v>7290</v>
      </c>
      <c r="J141">
        <v>434</v>
      </c>
      <c r="K141" s="3">
        <v>0</v>
      </c>
      <c r="L141">
        <v>0</v>
      </c>
      <c r="M141" s="3">
        <v>0</v>
      </c>
      <c r="N141">
        <v>0</v>
      </c>
      <c r="O141" s="3">
        <v>0</v>
      </c>
      <c r="P141">
        <v>0</v>
      </c>
      <c r="Q141" s="3">
        <v>0</v>
      </c>
      <c r="R141">
        <v>0</v>
      </c>
      <c r="S141" s="3">
        <v>0</v>
      </c>
      <c r="T141" s="3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</row>
    <row r="142" spans="1:94" x14ac:dyDescent="0.3">
      <c r="A142" s="3">
        <v>4</v>
      </c>
      <c r="B142" s="1" t="s">
        <v>527</v>
      </c>
      <c r="C142" s="3">
        <v>270102017</v>
      </c>
      <c r="D142">
        <v>270102</v>
      </c>
      <c r="E142" s="3" t="s">
        <v>14075</v>
      </c>
      <c r="F142" t="s">
        <v>7308</v>
      </c>
      <c r="G142" s="3">
        <v>10</v>
      </c>
      <c r="H142" t="s">
        <v>10581</v>
      </c>
      <c r="I142" s="3" t="s">
        <v>7308</v>
      </c>
      <c r="J142">
        <v>475</v>
      </c>
      <c r="K142" s="3">
        <v>0</v>
      </c>
      <c r="L142">
        <v>0</v>
      </c>
      <c r="M142" s="3">
        <v>0</v>
      </c>
      <c r="N142">
        <v>0</v>
      </c>
      <c r="O142" s="3">
        <v>0</v>
      </c>
      <c r="P142">
        <v>0</v>
      </c>
      <c r="Q142" s="3">
        <v>0</v>
      </c>
      <c r="R142">
        <v>0</v>
      </c>
      <c r="S142" s="3">
        <v>1</v>
      </c>
      <c r="T142" s="3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</row>
    <row r="143" spans="1:94" x14ac:dyDescent="0.3">
      <c r="A143" s="3">
        <v>4</v>
      </c>
      <c r="B143" s="1" t="s">
        <v>527</v>
      </c>
      <c r="C143" s="3">
        <v>270102014</v>
      </c>
      <c r="D143">
        <v>270102</v>
      </c>
      <c r="E143" s="3" t="s">
        <v>14075</v>
      </c>
      <c r="F143" t="s">
        <v>7305</v>
      </c>
      <c r="G143" s="3">
        <v>10</v>
      </c>
      <c r="H143" t="s">
        <v>10581</v>
      </c>
      <c r="I143" s="3" t="s">
        <v>10639</v>
      </c>
      <c r="J143">
        <v>476</v>
      </c>
      <c r="K143" s="3">
        <v>2</v>
      </c>
      <c r="L143">
        <v>0</v>
      </c>
      <c r="M143" s="3">
        <v>1</v>
      </c>
      <c r="N143">
        <v>2</v>
      </c>
      <c r="O143" s="3">
        <v>1</v>
      </c>
      <c r="P143">
        <v>1</v>
      </c>
      <c r="Q143" s="3">
        <v>0</v>
      </c>
      <c r="R143">
        <v>0</v>
      </c>
      <c r="S143" s="3">
        <v>0</v>
      </c>
      <c r="T143" s="3">
        <v>0</v>
      </c>
      <c r="U143">
        <v>3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3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2</v>
      </c>
      <c r="AM143">
        <v>2</v>
      </c>
      <c r="AN143">
        <v>1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1</v>
      </c>
      <c r="BB143">
        <v>1</v>
      </c>
      <c r="BC143">
        <v>0</v>
      </c>
      <c r="BD143">
        <v>0</v>
      </c>
      <c r="BE143">
        <v>0</v>
      </c>
      <c r="BF143">
        <v>2</v>
      </c>
      <c r="BG143">
        <v>1</v>
      </c>
      <c r="BH143">
        <v>1</v>
      </c>
      <c r="BI143">
        <v>3</v>
      </c>
      <c r="BJ143">
        <v>0</v>
      </c>
      <c r="BK143">
        <v>1</v>
      </c>
      <c r="BL143">
        <v>0</v>
      </c>
      <c r="BM143">
        <v>1</v>
      </c>
      <c r="BN143">
        <v>1</v>
      </c>
      <c r="BO143">
        <v>3</v>
      </c>
      <c r="BP143">
        <v>0</v>
      </c>
      <c r="BQ143">
        <v>1</v>
      </c>
      <c r="BR143">
        <v>1</v>
      </c>
      <c r="BS143">
        <v>1</v>
      </c>
      <c r="BT143">
        <v>0</v>
      </c>
      <c r="BU143">
        <v>1</v>
      </c>
      <c r="BV143">
        <v>0</v>
      </c>
      <c r="BW143">
        <v>1</v>
      </c>
      <c r="BX143">
        <v>2</v>
      </c>
      <c r="BY143">
        <v>0</v>
      </c>
      <c r="BZ143">
        <v>0</v>
      </c>
      <c r="CA143">
        <v>1</v>
      </c>
      <c r="CB143">
        <v>0</v>
      </c>
      <c r="CC143">
        <v>0</v>
      </c>
      <c r="CD143">
        <v>2</v>
      </c>
      <c r="CE143">
        <v>1</v>
      </c>
      <c r="CF143">
        <v>1</v>
      </c>
      <c r="CG143">
        <v>0</v>
      </c>
      <c r="CH143">
        <v>2</v>
      </c>
      <c r="CI143">
        <v>0</v>
      </c>
      <c r="CJ143">
        <v>1</v>
      </c>
      <c r="CK143">
        <v>0</v>
      </c>
      <c r="CL143">
        <v>1</v>
      </c>
      <c r="CM143">
        <v>3</v>
      </c>
      <c r="CN143">
        <v>1</v>
      </c>
      <c r="CO143">
        <v>0</v>
      </c>
      <c r="CP143">
        <v>0</v>
      </c>
    </row>
    <row r="144" spans="1:94" x14ac:dyDescent="0.3">
      <c r="A144" s="3">
        <v>4</v>
      </c>
      <c r="B144" s="1" t="s">
        <v>527</v>
      </c>
      <c r="C144" s="3">
        <v>270102015</v>
      </c>
      <c r="D144">
        <v>270102</v>
      </c>
      <c r="E144" s="3" t="s">
        <v>14075</v>
      </c>
      <c r="F144" t="s">
        <v>7306</v>
      </c>
      <c r="G144" s="3">
        <v>10</v>
      </c>
      <c r="H144" t="s">
        <v>10581</v>
      </c>
      <c r="I144" s="3" t="s">
        <v>10640</v>
      </c>
      <c r="J144">
        <v>477</v>
      </c>
      <c r="K144" s="3">
        <v>0</v>
      </c>
      <c r="L144">
        <v>1</v>
      </c>
      <c r="M144" s="3">
        <v>1</v>
      </c>
      <c r="N144">
        <v>1</v>
      </c>
      <c r="O144" s="3">
        <v>1</v>
      </c>
      <c r="P144">
        <v>0</v>
      </c>
      <c r="Q144" s="3">
        <v>0</v>
      </c>
      <c r="R144">
        <v>0</v>
      </c>
      <c r="S144" s="3">
        <v>1</v>
      </c>
      <c r="T144" s="3">
        <v>0</v>
      </c>
      <c r="U144">
        <v>0</v>
      </c>
      <c r="V144">
        <v>0</v>
      </c>
      <c r="W144">
        <v>2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3</v>
      </c>
      <c r="AD144">
        <v>0</v>
      </c>
      <c r="AE144">
        <v>1</v>
      </c>
      <c r="AF144">
        <v>1</v>
      </c>
      <c r="AG144">
        <v>2</v>
      </c>
      <c r="AH144">
        <v>0</v>
      </c>
      <c r="AI144">
        <v>2</v>
      </c>
      <c r="AJ144">
        <v>1</v>
      </c>
      <c r="AK144">
        <v>2</v>
      </c>
      <c r="AL144">
        <v>1</v>
      </c>
      <c r="AM144">
        <v>0</v>
      </c>
      <c r="AN144">
        <v>1</v>
      </c>
      <c r="AO144">
        <v>2</v>
      </c>
      <c r="AP144">
        <v>0</v>
      </c>
      <c r="AQ144">
        <v>0</v>
      </c>
      <c r="AR144">
        <v>1</v>
      </c>
      <c r="AS144">
        <v>0</v>
      </c>
      <c r="AT144">
        <v>2</v>
      </c>
      <c r="AU144">
        <v>0</v>
      </c>
      <c r="AV144">
        <v>1</v>
      </c>
      <c r="AW144">
        <v>0</v>
      </c>
      <c r="AX144">
        <v>1</v>
      </c>
      <c r="AY144">
        <v>4</v>
      </c>
      <c r="AZ144">
        <v>3</v>
      </c>
      <c r="BA144">
        <v>2</v>
      </c>
      <c r="BB144">
        <v>1</v>
      </c>
      <c r="BC144">
        <v>1</v>
      </c>
      <c r="BD144">
        <v>3</v>
      </c>
      <c r="BE144">
        <v>3</v>
      </c>
      <c r="BF144">
        <v>1</v>
      </c>
      <c r="BG144">
        <v>0</v>
      </c>
      <c r="BH144">
        <v>1</v>
      </c>
      <c r="BI144">
        <v>2</v>
      </c>
      <c r="BJ144">
        <v>1</v>
      </c>
      <c r="BK144">
        <v>0</v>
      </c>
      <c r="BL144">
        <v>1</v>
      </c>
      <c r="BM144">
        <v>0</v>
      </c>
      <c r="BN144">
        <v>2</v>
      </c>
      <c r="BO144">
        <v>1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2</v>
      </c>
      <c r="CC144">
        <v>1</v>
      </c>
      <c r="CD144">
        <v>0</v>
      </c>
      <c r="CE144">
        <v>0</v>
      </c>
      <c r="CF144">
        <v>1</v>
      </c>
      <c r="CG144">
        <v>2</v>
      </c>
      <c r="CH144">
        <v>0</v>
      </c>
      <c r="CI144">
        <v>1</v>
      </c>
      <c r="CJ144">
        <v>1</v>
      </c>
      <c r="CK144">
        <v>1</v>
      </c>
      <c r="CL144">
        <v>2</v>
      </c>
      <c r="CM144">
        <v>1</v>
      </c>
      <c r="CN144">
        <v>0</v>
      </c>
      <c r="CO144">
        <v>2</v>
      </c>
      <c r="CP144">
        <v>0</v>
      </c>
    </row>
    <row r="145" spans="1:94" x14ac:dyDescent="0.3">
      <c r="A145" s="3">
        <v>4</v>
      </c>
      <c r="B145" s="1" t="s">
        <v>527</v>
      </c>
      <c r="C145" s="3">
        <v>270105002</v>
      </c>
      <c r="D145">
        <v>270105</v>
      </c>
      <c r="E145" s="3" t="s">
        <v>7310</v>
      </c>
      <c r="F145" t="s">
        <v>7312</v>
      </c>
      <c r="G145" s="3">
        <v>11</v>
      </c>
      <c r="H145" t="s">
        <v>10582</v>
      </c>
      <c r="I145" s="3" t="s">
        <v>7312</v>
      </c>
      <c r="J145">
        <v>8</v>
      </c>
      <c r="K145" s="3">
        <v>2</v>
      </c>
      <c r="L145">
        <v>0</v>
      </c>
      <c r="M145" s="3">
        <v>0</v>
      </c>
      <c r="N145">
        <v>0</v>
      </c>
      <c r="O145" s="3">
        <v>0</v>
      </c>
      <c r="P145">
        <v>0</v>
      </c>
      <c r="Q145" s="3">
        <v>0</v>
      </c>
      <c r="R145">
        <v>0</v>
      </c>
      <c r="S145" s="3">
        <v>0</v>
      </c>
      <c r="T145" s="3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</row>
    <row r="146" spans="1:94" x14ac:dyDescent="0.3">
      <c r="A146" s="3">
        <v>4</v>
      </c>
      <c r="B146" s="1" t="s">
        <v>527</v>
      </c>
      <c r="C146" s="3">
        <v>270105003</v>
      </c>
      <c r="D146">
        <v>270105</v>
      </c>
      <c r="E146" s="3" t="s">
        <v>7310</v>
      </c>
      <c r="F146" t="s">
        <v>7313</v>
      </c>
      <c r="G146" s="3">
        <v>11</v>
      </c>
      <c r="H146" t="s">
        <v>10582</v>
      </c>
      <c r="I146" s="3" t="s">
        <v>7313</v>
      </c>
      <c r="J146">
        <v>9</v>
      </c>
      <c r="K146" s="3">
        <v>1</v>
      </c>
      <c r="L146">
        <v>0</v>
      </c>
      <c r="M146" s="3">
        <v>0</v>
      </c>
      <c r="N146">
        <v>0</v>
      </c>
      <c r="O146" s="3">
        <v>0</v>
      </c>
      <c r="P146">
        <v>0</v>
      </c>
      <c r="Q146" s="3">
        <v>0</v>
      </c>
      <c r="R146">
        <v>0</v>
      </c>
      <c r="S146" s="3">
        <v>0</v>
      </c>
      <c r="T146" s="3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 x14ac:dyDescent="0.3">
      <c r="A147" s="3">
        <v>4</v>
      </c>
      <c r="B147" s="1" t="s">
        <v>527</v>
      </c>
      <c r="C147" s="3">
        <v>270102005</v>
      </c>
      <c r="D147">
        <v>270102</v>
      </c>
      <c r="E147" s="3" t="s">
        <v>14075</v>
      </c>
      <c r="F147" t="s">
        <v>7296</v>
      </c>
      <c r="G147" s="3">
        <v>11</v>
      </c>
      <c r="H147" t="s">
        <v>10582</v>
      </c>
      <c r="I147" s="3" t="s">
        <v>7296</v>
      </c>
      <c r="J147">
        <v>14</v>
      </c>
      <c r="K147" s="3">
        <v>0</v>
      </c>
      <c r="L147">
        <v>0</v>
      </c>
      <c r="M147" s="3">
        <v>0</v>
      </c>
      <c r="N147">
        <v>0</v>
      </c>
      <c r="O147" s="3">
        <v>0</v>
      </c>
      <c r="P147">
        <v>0</v>
      </c>
      <c r="Q147" s="3">
        <v>0</v>
      </c>
      <c r="R147">
        <v>0</v>
      </c>
      <c r="S147" s="3">
        <v>0</v>
      </c>
      <c r="T147" s="3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2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</row>
    <row r="148" spans="1:94" x14ac:dyDescent="0.3">
      <c r="A148" s="3">
        <v>4</v>
      </c>
      <c r="B148" s="1" t="s">
        <v>527</v>
      </c>
      <c r="C148" s="3">
        <v>270102006</v>
      </c>
      <c r="D148">
        <v>270102</v>
      </c>
      <c r="E148" s="3" t="s">
        <v>14075</v>
      </c>
      <c r="F148" t="s">
        <v>7297</v>
      </c>
      <c r="G148" s="3">
        <v>11</v>
      </c>
      <c r="H148" t="s">
        <v>10582</v>
      </c>
      <c r="I148" s="3" t="s">
        <v>14159</v>
      </c>
      <c r="J148">
        <v>15</v>
      </c>
      <c r="K148" s="3">
        <v>0</v>
      </c>
      <c r="L148">
        <v>0</v>
      </c>
      <c r="M148" s="3">
        <v>0</v>
      </c>
      <c r="N148">
        <v>1</v>
      </c>
      <c r="O148" s="3">
        <v>0</v>
      </c>
      <c r="P148">
        <v>1</v>
      </c>
      <c r="Q148" s="3">
        <v>0</v>
      </c>
      <c r="R148">
        <v>0</v>
      </c>
      <c r="S148" s="3">
        <v>0</v>
      </c>
      <c r="T148" s="3">
        <v>1</v>
      </c>
      <c r="U148">
        <v>1</v>
      </c>
      <c r="V148">
        <v>0</v>
      </c>
      <c r="W148">
        <v>0</v>
      </c>
      <c r="X148">
        <v>1</v>
      </c>
      <c r="Y148">
        <v>2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2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2</v>
      </c>
      <c r="AW148">
        <v>0</v>
      </c>
      <c r="AX148">
        <v>1</v>
      </c>
      <c r="AY148">
        <v>3</v>
      </c>
      <c r="AZ148">
        <v>1</v>
      </c>
      <c r="BA148">
        <v>0</v>
      </c>
      <c r="BB148">
        <v>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1</v>
      </c>
      <c r="BN148">
        <v>2</v>
      </c>
      <c r="BO148">
        <v>1</v>
      </c>
      <c r="BP148">
        <v>1</v>
      </c>
      <c r="BQ148">
        <v>2</v>
      </c>
      <c r="BR148">
        <v>0</v>
      </c>
      <c r="BS148">
        <v>0</v>
      </c>
      <c r="BT148">
        <v>0</v>
      </c>
      <c r="BU148">
        <v>0</v>
      </c>
      <c r="BV148">
        <v>2</v>
      </c>
      <c r="BW148">
        <v>0</v>
      </c>
      <c r="BX148">
        <v>1</v>
      </c>
      <c r="BY148">
        <v>0</v>
      </c>
      <c r="BZ148">
        <v>1</v>
      </c>
      <c r="CA148">
        <v>0</v>
      </c>
      <c r="CB148">
        <v>2</v>
      </c>
      <c r="CC148">
        <v>1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3</v>
      </c>
      <c r="CJ148">
        <v>0</v>
      </c>
      <c r="CK148">
        <v>2</v>
      </c>
      <c r="CL148">
        <v>1</v>
      </c>
      <c r="CM148">
        <v>0</v>
      </c>
      <c r="CN148">
        <v>0</v>
      </c>
      <c r="CO148">
        <v>2</v>
      </c>
      <c r="CP148">
        <v>1</v>
      </c>
    </row>
    <row r="149" spans="1:94" x14ac:dyDescent="0.3">
      <c r="A149" s="3">
        <v>4</v>
      </c>
      <c r="B149" s="1" t="s">
        <v>527</v>
      </c>
      <c r="C149" s="3">
        <v>270102007</v>
      </c>
      <c r="D149">
        <v>270102</v>
      </c>
      <c r="E149" s="3" t="s">
        <v>14075</v>
      </c>
      <c r="F149" t="s">
        <v>7298</v>
      </c>
      <c r="G149" s="3">
        <v>11</v>
      </c>
      <c r="H149" t="s">
        <v>10582</v>
      </c>
      <c r="I149" s="3" t="s">
        <v>14160</v>
      </c>
      <c r="J149">
        <v>16</v>
      </c>
      <c r="K149" s="3">
        <v>0</v>
      </c>
      <c r="L149">
        <v>0</v>
      </c>
      <c r="M149" s="3">
        <v>0</v>
      </c>
      <c r="N149">
        <v>0</v>
      </c>
      <c r="O149" s="3">
        <v>0</v>
      </c>
      <c r="P149">
        <v>0</v>
      </c>
      <c r="Q149" s="3">
        <v>0</v>
      </c>
      <c r="R149">
        <v>0</v>
      </c>
      <c r="S149" s="3">
        <v>0</v>
      </c>
      <c r="T149" s="3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1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 x14ac:dyDescent="0.3">
      <c r="A150" s="3">
        <v>4</v>
      </c>
      <c r="B150" s="1" t="s">
        <v>527</v>
      </c>
      <c r="C150" s="3">
        <v>270102008</v>
      </c>
      <c r="D150">
        <v>270102</v>
      </c>
      <c r="E150" s="3" t="s">
        <v>14075</v>
      </c>
      <c r="F150" t="s">
        <v>7299</v>
      </c>
      <c r="G150" s="3">
        <v>11</v>
      </c>
      <c r="H150" t="s">
        <v>10582</v>
      </c>
      <c r="I150" s="3" t="s">
        <v>14161</v>
      </c>
      <c r="J150">
        <v>17</v>
      </c>
      <c r="K150" s="3">
        <v>0</v>
      </c>
      <c r="L150">
        <v>0</v>
      </c>
      <c r="M150" s="3">
        <v>1</v>
      </c>
      <c r="N150">
        <v>0</v>
      </c>
      <c r="O150" s="3">
        <v>0</v>
      </c>
      <c r="P150">
        <v>0</v>
      </c>
      <c r="Q150" s="3">
        <v>1</v>
      </c>
      <c r="R150">
        <v>0</v>
      </c>
      <c r="S150" s="3">
        <v>0</v>
      </c>
      <c r="T150" s="3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</row>
    <row r="151" spans="1:94" x14ac:dyDescent="0.3">
      <c r="A151" s="3">
        <v>4</v>
      </c>
      <c r="B151" s="1" t="s">
        <v>527</v>
      </c>
      <c r="C151" s="3">
        <v>270102010</v>
      </c>
      <c r="D151">
        <v>270102</v>
      </c>
      <c r="E151" s="3" t="s">
        <v>14075</v>
      </c>
      <c r="F151" t="s">
        <v>7301</v>
      </c>
      <c r="G151" s="3">
        <v>11</v>
      </c>
      <c r="H151" t="s">
        <v>10582</v>
      </c>
      <c r="I151" s="3" t="s">
        <v>7301</v>
      </c>
      <c r="J151">
        <v>19</v>
      </c>
      <c r="K151" s="3">
        <v>1</v>
      </c>
      <c r="L151">
        <v>0</v>
      </c>
      <c r="M151" s="3">
        <v>0</v>
      </c>
      <c r="N151">
        <v>0</v>
      </c>
      <c r="O151" s="3">
        <v>0</v>
      </c>
      <c r="P151">
        <v>2</v>
      </c>
      <c r="Q151" s="3">
        <v>0</v>
      </c>
      <c r="R151">
        <v>0</v>
      </c>
      <c r="S151" s="3">
        <v>0</v>
      </c>
      <c r="T151" s="3">
        <v>0</v>
      </c>
      <c r="U151">
        <v>1</v>
      </c>
      <c r="V151">
        <v>1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2</v>
      </c>
      <c r="AI151">
        <v>1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0</v>
      </c>
      <c r="AS151">
        <v>1</v>
      </c>
      <c r="AT151">
        <v>0</v>
      </c>
      <c r="AU151">
        <v>3</v>
      </c>
      <c r="AV151">
        <v>0</v>
      </c>
      <c r="AW151">
        <v>1</v>
      </c>
      <c r="AX151">
        <v>1</v>
      </c>
      <c r="AY151">
        <v>0</v>
      </c>
      <c r="AZ151">
        <v>2</v>
      </c>
      <c r="BA151">
        <v>0</v>
      </c>
      <c r="BB151">
        <v>2</v>
      </c>
      <c r="BC151">
        <v>0</v>
      </c>
      <c r="BD151">
        <v>1</v>
      </c>
      <c r="BE151">
        <v>3</v>
      </c>
      <c r="BF151">
        <v>5</v>
      </c>
      <c r="BG151">
        <v>1</v>
      </c>
      <c r="BH151">
        <v>1</v>
      </c>
      <c r="BI151">
        <v>2</v>
      </c>
      <c r="BJ151">
        <v>1</v>
      </c>
      <c r="BK151">
        <v>0</v>
      </c>
      <c r="BL151">
        <v>1</v>
      </c>
      <c r="BM151">
        <v>0</v>
      </c>
      <c r="BN151">
        <v>3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0</v>
      </c>
      <c r="BU151">
        <v>0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</row>
    <row r="152" spans="1:94" x14ac:dyDescent="0.3">
      <c r="A152" s="3">
        <v>4</v>
      </c>
      <c r="B152" s="1" t="s">
        <v>527</v>
      </c>
      <c r="C152" s="3">
        <v>270102001</v>
      </c>
      <c r="D152">
        <v>270102</v>
      </c>
      <c r="E152" s="3" t="s">
        <v>14075</v>
      </c>
      <c r="F152" t="s">
        <v>7292</v>
      </c>
      <c r="G152" s="3">
        <v>11</v>
      </c>
      <c r="H152" t="s">
        <v>10582</v>
      </c>
      <c r="I152" s="3" t="s">
        <v>7292</v>
      </c>
      <c r="J152">
        <v>176</v>
      </c>
      <c r="K152" s="3">
        <v>0</v>
      </c>
      <c r="L152">
        <v>0</v>
      </c>
      <c r="M152" s="3">
        <v>0</v>
      </c>
      <c r="N152">
        <v>0</v>
      </c>
      <c r="O152" s="3">
        <v>0</v>
      </c>
      <c r="P152">
        <v>0</v>
      </c>
      <c r="Q152" s="3">
        <v>0</v>
      </c>
      <c r="R152">
        <v>0</v>
      </c>
      <c r="S152" s="3">
        <v>0</v>
      </c>
      <c r="T152" s="3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</row>
    <row r="153" spans="1:94" x14ac:dyDescent="0.3">
      <c r="A153" s="3">
        <v>4</v>
      </c>
      <c r="B153" s="1" t="s">
        <v>527</v>
      </c>
      <c r="C153" s="3">
        <v>270103002</v>
      </c>
      <c r="D153">
        <v>270103</v>
      </c>
      <c r="E153" s="3" t="s">
        <v>14076</v>
      </c>
      <c r="F153" t="s">
        <v>7287</v>
      </c>
      <c r="G153" s="3">
        <v>11</v>
      </c>
      <c r="H153" t="s">
        <v>10582</v>
      </c>
      <c r="I153" s="3" t="s">
        <v>7287</v>
      </c>
      <c r="J153">
        <v>204</v>
      </c>
      <c r="K153" s="3">
        <v>0</v>
      </c>
      <c r="L153">
        <v>0</v>
      </c>
      <c r="M153" s="3">
        <v>0</v>
      </c>
      <c r="N153">
        <v>0</v>
      </c>
      <c r="O153" s="3">
        <v>0</v>
      </c>
      <c r="P153">
        <v>0</v>
      </c>
      <c r="Q153" s="3">
        <v>0</v>
      </c>
      <c r="R153">
        <v>0</v>
      </c>
      <c r="S153" s="3">
        <v>0</v>
      </c>
      <c r="T153" s="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2</v>
      </c>
      <c r="CP153">
        <v>0</v>
      </c>
    </row>
    <row r="154" spans="1:94" x14ac:dyDescent="0.3">
      <c r="A154" s="3">
        <v>4</v>
      </c>
      <c r="B154" s="1" t="s">
        <v>527</v>
      </c>
      <c r="C154" s="3">
        <v>270104001</v>
      </c>
      <c r="D154">
        <v>270104</v>
      </c>
      <c r="E154" s="3" t="s">
        <v>7318</v>
      </c>
      <c r="F154" t="s">
        <v>7319</v>
      </c>
      <c r="G154" s="3">
        <v>11</v>
      </c>
      <c r="H154" t="s">
        <v>10582</v>
      </c>
      <c r="I154" s="3" t="s">
        <v>7319</v>
      </c>
      <c r="J154">
        <v>298</v>
      </c>
      <c r="K154" s="3">
        <v>2</v>
      </c>
      <c r="L154">
        <v>1</v>
      </c>
      <c r="M154" s="3">
        <v>1</v>
      </c>
      <c r="N154">
        <v>1</v>
      </c>
      <c r="O154" s="3">
        <v>8</v>
      </c>
      <c r="P154">
        <v>4</v>
      </c>
      <c r="Q154" s="3">
        <v>1</v>
      </c>
      <c r="R154">
        <v>2</v>
      </c>
      <c r="S154" s="3">
        <v>2</v>
      </c>
      <c r="T154" s="3">
        <v>0</v>
      </c>
      <c r="U154">
        <v>2</v>
      </c>
      <c r="V154">
        <v>0</v>
      </c>
      <c r="W154">
        <v>3</v>
      </c>
      <c r="X154">
        <v>4</v>
      </c>
      <c r="Y154">
        <v>2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2</v>
      </c>
      <c r="AI154">
        <v>0</v>
      </c>
      <c r="AJ154">
        <v>0</v>
      </c>
      <c r="AK154">
        <v>0</v>
      </c>
      <c r="AL154">
        <v>4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4</v>
      </c>
      <c r="AT154">
        <v>2</v>
      </c>
      <c r="AU154">
        <v>1</v>
      </c>
      <c r="AV154">
        <v>2</v>
      </c>
      <c r="AW154">
        <v>0</v>
      </c>
      <c r="AX154">
        <v>2</v>
      </c>
      <c r="AY154">
        <v>0</v>
      </c>
      <c r="AZ154">
        <v>1</v>
      </c>
      <c r="BA154">
        <v>0</v>
      </c>
      <c r="BB154">
        <v>0</v>
      </c>
      <c r="BC154">
        <v>1</v>
      </c>
      <c r="BD154">
        <v>4</v>
      </c>
      <c r="BE154">
        <v>1</v>
      </c>
      <c r="BF154">
        <v>1</v>
      </c>
      <c r="BG154">
        <v>0</v>
      </c>
      <c r="BH154">
        <v>0</v>
      </c>
      <c r="BI154">
        <v>3</v>
      </c>
      <c r="BJ154">
        <v>1</v>
      </c>
      <c r="BK154">
        <v>3</v>
      </c>
      <c r="BL154">
        <v>2</v>
      </c>
      <c r="BM154">
        <v>3</v>
      </c>
      <c r="BN154">
        <v>4</v>
      </c>
      <c r="BO154">
        <v>1</v>
      </c>
      <c r="BP154">
        <v>2</v>
      </c>
      <c r="BQ154">
        <v>3</v>
      </c>
      <c r="BR154">
        <v>3</v>
      </c>
      <c r="BS154">
        <v>1</v>
      </c>
      <c r="BT154">
        <v>6</v>
      </c>
      <c r="BU154">
        <v>0</v>
      </c>
      <c r="BV154">
        <v>0</v>
      </c>
      <c r="BW154">
        <v>0</v>
      </c>
      <c r="BX154">
        <v>4</v>
      </c>
      <c r="BY154">
        <v>3</v>
      </c>
      <c r="BZ154">
        <v>2</v>
      </c>
      <c r="CA154">
        <v>7</v>
      </c>
      <c r="CB154">
        <v>1</v>
      </c>
      <c r="CC154">
        <v>1</v>
      </c>
      <c r="CD154">
        <v>0</v>
      </c>
      <c r="CE154">
        <v>0</v>
      </c>
      <c r="CF154">
        <v>6</v>
      </c>
      <c r="CG154">
        <v>4</v>
      </c>
      <c r="CH154">
        <v>2</v>
      </c>
      <c r="CI154">
        <v>0</v>
      </c>
      <c r="CJ154">
        <v>0</v>
      </c>
      <c r="CK154">
        <v>0</v>
      </c>
      <c r="CL154">
        <v>3</v>
      </c>
      <c r="CM154">
        <v>1</v>
      </c>
      <c r="CN154">
        <v>4</v>
      </c>
      <c r="CO154">
        <v>15</v>
      </c>
      <c r="CP154">
        <v>2</v>
      </c>
    </row>
    <row r="155" spans="1:94" x14ac:dyDescent="0.3">
      <c r="A155" s="3">
        <v>4</v>
      </c>
      <c r="B155" s="1" t="s">
        <v>527</v>
      </c>
      <c r="C155" s="3">
        <v>270103005</v>
      </c>
      <c r="D155">
        <v>270103</v>
      </c>
      <c r="E155" s="3" t="s">
        <v>14076</v>
      </c>
      <c r="F155" t="s">
        <v>7290</v>
      </c>
      <c r="G155" s="3">
        <v>11</v>
      </c>
      <c r="H155" t="s">
        <v>10582</v>
      </c>
      <c r="I155" s="3" t="s">
        <v>7290</v>
      </c>
      <c r="J155">
        <v>434</v>
      </c>
      <c r="K155" s="3">
        <v>0</v>
      </c>
      <c r="L155">
        <v>0</v>
      </c>
      <c r="M155" s="3">
        <v>0</v>
      </c>
      <c r="N155">
        <v>0</v>
      </c>
      <c r="O155" s="3">
        <v>0</v>
      </c>
      <c r="P155">
        <v>0</v>
      </c>
      <c r="Q155" s="3">
        <v>0</v>
      </c>
      <c r="R155">
        <v>0</v>
      </c>
      <c r="S155" s="3">
        <v>0</v>
      </c>
      <c r="T155" s="3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</row>
    <row r="156" spans="1:94" x14ac:dyDescent="0.3">
      <c r="A156" s="3">
        <v>4</v>
      </c>
      <c r="B156" s="1" t="s">
        <v>527</v>
      </c>
      <c r="C156" s="3">
        <v>270102014</v>
      </c>
      <c r="D156">
        <v>270102</v>
      </c>
      <c r="E156" s="3" t="s">
        <v>14075</v>
      </c>
      <c r="F156" t="s">
        <v>7305</v>
      </c>
      <c r="G156" s="3">
        <v>11</v>
      </c>
      <c r="H156" t="s">
        <v>10582</v>
      </c>
      <c r="I156" s="3" t="s">
        <v>10639</v>
      </c>
      <c r="J156">
        <v>476</v>
      </c>
      <c r="K156" s="3">
        <v>0</v>
      </c>
      <c r="L156">
        <v>1</v>
      </c>
      <c r="M156" s="3">
        <v>0</v>
      </c>
      <c r="N156">
        <v>2</v>
      </c>
      <c r="O156" s="3">
        <v>0</v>
      </c>
      <c r="P156">
        <v>0</v>
      </c>
      <c r="Q156" s="3">
        <v>0</v>
      </c>
      <c r="R156">
        <v>0</v>
      </c>
      <c r="S156" s="3">
        <v>0</v>
      </c>
      <c r="T156" s="3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1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2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1</v>
      </c>
      <c r="CP156">
        <v>1</v>
      </c>
    </row>
    <row r="157" spans="1:94" x14ac:dyDescent="0.3">
      <c r="A157" s="3">
        <v>4</v>
      </c>
      <c r="B157" s="1" t="s">
        <v>527</v>
      </c>
      <c r="C157" s="3">
        <v>270102015</v>
      </c>
      <c r="D157">
        <v>270102</v>
      </c>
      <c r="E157" s="3" t="s">
        <v>14075</v>
      </c>
      <c r="F157" t="s">
        <v>7306</v>
      </c>
      <c r="G157" s="3">
        <v>11</v>
      </c>
      <c r="H157" t="s">
        <v>10582</v>
      </c>
      <c r="I157" s="3" t="s">
        <v>10640</v>
      </c>
      <c r="J157">
        <v>477</v>
      </c>
      <c r="K157" s="3">
        <v>2</v>
      </c>
      <c r="L157">
        <v>1</v>
      </c>
      <c r="M157" s="3">
        <v>4</v>
      </c>
      <c r="N157">
        <v>0</v>
      </c>
      <c r="O157" s="3">
        <v>1</v>
      </c>
      <c r="P157">
        <v>0</v>
      </c>
      <c r="Q157" s="3">
        <v>3</v>
      </c>
      <c r="R157">
        <v>0</v>
      </c>
      <c r="S157" s="3">
        <v>3</v>
      </c>
      <c r="T157" s="3">
        <v>2</v>
      </c>
      <c r="U157">
        <v>2</v>
      </c>
      <c r="V157">
        <v>1</v>
      </c>
      <c r="W157">
        <v>1</v>
      </c>
      <c r="X157">
        <v>1</v>
      </c>
      <c r="Y157">
        <v>2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2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3</v>
      </c>
      <c r="AV157">
        <v>0</v>
      </c>
      <c r="AW157">
        <v>1</v>
      </c>
      <c r="AX157">
        <v>0</v>
      </c>
      <c r="AY157">
        <v>1</v>
      </c>
      <c r="AZ157">
        <v>0</v>
      </c>
      <c r="BA157">
        <v>0</v>
      </c>
      <c r="BB157">
        <v>2</v>
      </c>
      <c r="BC157">
        <v>0</v>
      </c>
      <c r="BD157">
        <v>0</v>
      </c>
      <c r="BE157">
        <v>0</v>
      </c>
      <c r="BF157">
        <v>4</v>
      </c>
      <c r="BG157">
        <v>0</v>
      </c>
      <c r="BH157">
        <v>1</v>
      </c>
      <c r="BI157">
        <v>2</v>
      </c>
      <c r="BJ157">
        <v>0</v>
      </c>
      <c r="BK157">
        <v>0</v>
      </c>
      <c r="BL157">
        <v>0</v>
      </c>
      <c r="BM157">
        <v>3</v>
      </c>
      <c r="BN157">
        <v>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1</v>
      </c>
      <c r="CK157">
        <v>1</v>
      </c>
      <c r="CL157">
        <v>0</v>
      </c>
      <c r="CM157">
        <v>0</v>
      </c>
      <c r="CN157">
        <v>2</v>
      </c>
      <c r="CO157">
        <v>1</v>
      </c>
      <c r="CP157">
        <v>0</v>
      </c>
    </row>
    <row r="158" spans="1:94" x14ac:dyDescent="0.3">
      <c r="A158" s="3">
        <v>4</v>
      </c>
      <c r="B158" s="1" t="s">
        <v>527</v>
      </c>
      <c r="C158" s="3">
        <v>270102006</v>
      </c>
      <c r="D158">
        <v>270102</v>
      </c>
      <c r="E158" s="3" t="s">
        <v>14075</v>
      </c>
      <c r="F158" t="s">
        <v>7297</v>
      </c>
      <c r="G158" s="3">
        <v>12</v>
      </c>
      <c r="H158" t="s">
        <v>10606</v>
      </c>
      <c r="I158" s="3" t="s">
        <v>14159</v>
      </c>
      <c r="J158">
        <v>15</v>
      </c>
      <c r="K158" s="3">
        <v>0</v>
      </c>
      <c r="L158">
        <v>0</v>
      </c>
      <c r="M158" s="3">
        <v>1</v>
      </c>
      <c r="N158">
        <v>1</v>
      </c>
      <c r="O158" s="3">
        <v>1</v>
      </c>
      <c r="P158">
        <v>1</v>
      </c>
      <c r="Q158" s="3">
        <v>0</v>
      </c>
      <c r="R158">
        <v>0</v>
      </c>
      <c r="S158" s="3">
        <v>0</v>
      </c>
      <c r="T158" s="3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1</v>
      </c>
      <c r="BE158">
        <v>1</v>
      </c>
      <c r="BF158">
        <v>2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2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2</v>
      </c>
      <c r="CJ158">
        <v>0</v>
      </c>
      <c r="CK158">
        <v>0</v>
      </c>
      <c r="CL158">
        <v>0</v>
      </c>
      <c r="CM158">
        <v>4</v>
      </c>
      <c r="CN158">
        <v>1</v>
      </c>
      <c r="CO158">
        <v>0</v>
      </c>
      <c r="CP158">
        <v>0</v>
      </c>
    </row>
    <row r="159" spans="1:94" x14ac:dyDescent="0.3">
      <c r="A159" s="3">
        <v>4</v>
      </c>
      <c r="B159" s="1" t="s">
        <v>527</v>
      </c>
      <c r="C159" s="3">
        <v>270102007</v>
      </c>
      <c r="D159">
        <v>270102</v>
      </c>
      <c r="E159" s="3" t="s">
        <v>14075</v>
      </c>
      <c r="F159" t="s">
        <v>7298</v>
      </c>
      <c r="G159" s="3">
        <v>12</v>
      </c>
      <c r="H159" t="s">
        <v>10606</v>
      </c>
      <c r="I159" s="3" t="s">
        <v>14160</v>
      </c>
      <c r="J159">
        <v>16</v>
      </c>
      <c r="K159" s="3">
        <v>0</v>
      </c>
      <c r="L159">
        <v>0</v>
      </c>
      <c r="M159" s="3">
        <v>0</v>
      </c>
      <c r="N159">
        <v>0</v>
      </c>
      <c r="O159" s="3">
        <v>0</v>
      </c>
      <c r="P159">
        <v>0</v>
      </c>
      <c r="Q159" s="3">
        <v>0</v>
      </c>
      <c r="R159">
        <v>0</v>
      </c>
      <c r="S159" s="3">
        <v>0</v>
      </c>
      <c r="T159" s="3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 x14ac:dyDescent="0.3">
      <c r="A160" s="3">
        <v>4</v>
      </c>
      <c r="B160" s="1" t="s">
        <v>527</v>
      </c>
      <c r="C160" s="3">
        <v>270102008</v>
      </c>
      <c r="D160">
        <v>270102</v>
      </c>
      <c r="E160" s="3" t="s">
        <v>14075</v>
      </c>
      <c r="F160" t="s">
        <v>7299</v>
      </c>
      <c r="G160" s="3">
        <v>12</v>
      </c>
      <c r="H160" t="s">
        <v>10606</v>
      </c>
      <c r="I160" s="3" t="s">
        <v>14161</v>
      </c>
      <c r="J160">
        <v>17</v>
      </c>
      <c r="K160" s="3">
        <v>0</v>
      </c>
      <c r="L160">
        <v>0</v>
      </c>
      <c r="M160" s="3">
        <v>0</v>
      </c>
      <c r="N160">
        <v>0</v>
      </c>
      <c r="O160" s="3">
        <v>0</v>
      </c>
      <c r="P160">
        <v>0</v>
      </c>
      <c r="Q160" s="3">
        <v>0</v>
      </c>
      <c r="R160">
        <v>0</v>
      </c>
      <c r="S160" s="3">
        <v>0</v>
      </c>
      <c r="T160" s="3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1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2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 x14ac:dyDescent="0.3">
      <c r="A161" s="3">
        <v>4</v>
      </c>
      <c r="B161" s="1" t="s">
        <v>527</v>
      </c>
      <c r="C161" s="3">
        <v>270102010</v>
      </c>
      <c r="D161">
        <v>270102</v>
      </c>
      <c r="E161" s="3" t="s">
        <v>14075</v>
      </c>
      <c r="F161" t="s">
        <v>7301</v>
      </c>
      <c r="G161" s="3">
        <v>12</v>
      </c>
      <c r="H161" t="s">
        <v>10606</v>
      </c>
      <c r="I161" s="3" t="s">
        <v>7301</v>
      </c>
      <c r="J161">
        <v>19</v>
      </c>
      <c r="K161" s="3">
        <v>1</v>
      </c>
      <c r="L161">
        <v>0</v>
      </c>
      <c r="M161" s="3">
        <v>0</v>
      </c>
      <c r="N161">
        <v>0</v>
      </c>
      <c r="O161" s="3">
        <v>0</v>
      </c>
      <c r="P161">
        <v>0</v>
      </c>
      <c r="Q161" s="3">
        <v>1</v>
      </c>
      <c r="R161">
        <v>0</v>
      </c>
      <c r="S161" s="3">
        <v>0</v>
      </c>
      <c r="T161" s="3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2</v>
      </c>
      <c r="BA161">
        <v>0</v>
      </c>
      <c r="BB161">
        <v>1</v>
      </c>
      <c r="BC161">
        <v>0</v>
      </c>
      <c r="BD161">
        <v>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</v>
      </c>
      <c r="BK161">
        <v>0</v>
      </c>
      <c r="BL161">
        <v>1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2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</row>
    <row r="162" spans="1:94" x14ac:dyDescent="0.3">
      <c r="A162" s="3">
        <v>4</v>
      </c>
      <c r="B162" s="1" t="s">
        <v>527</v>
      </c>
      <c r="C162" s="3">
        <v>270102001</v>
      </c>
      <c r="D162">
        <v>270102</v>
      </c>
      <c r="E162" s="3" t="s">
        <v>14075</v>
      </c>
      <c r="F162" t="s">
        <v>7292</v>
      </c>
      <c r="G162" s="3">
        <v>12</v>
      </c>
      <c r="H162" t="s">
        <v>10606</v>
      </c>
      <c r="I162" s="3" t="s">
        <v>7292</v>
      </c>
      <c r="J162">
        <v>176</v>
      </c>
      <c r="K162" s="3">
        <v>0</v>
      </c>
      <c r="L162">
        <v>0</v>
      </c>
      <c r="M162" s="3">
        <v>0</v>
      </c>
      <c r="N162">
        <v>0</v>
      </c>
      <c r="O162" s="3">
        <v>0</v>
      </c>
      <c r="P162">
        <v>0</v>
      </c>
      <c r="Q162" s="3">
        <v>0</v>
      </c>
      <c r="R162">
        <v>0</v>
      </c>
      <c r="S162" s="3">
        <v>0</v>
      </c>
      <c r="T162" s="3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 x14ac:dyDescent="0.3">
      <c r="A163" s="3">
        <v>4</v>
      </c>
      <c r="B163" s="1" t="s">
        <v>527</v>
      </c>
      <c r="C163" s="3">
        <v>270103002</v>
      </c>
      <c r="D163">
        <v>270103</v>
      </c>
      <c r="E163" s="3" t="s">
        <v>14076</v>
      </c>
      <c r="F163" t="s">
        <v>7287</v>
      </c>
      <c r="G163" s="3">
        <v>12</v>
      </c>
      <c r="H163" t="s">
        <v>10606</v>
      </c>
      <c r="I163" s="3" t="s">
        <v>7287</v>
      </c>
      <c r="J163">
        <v>204</v>
      </c>
      <c r="K163" s="3">
        <v>0</v>
      </c>
      <c r="L163">
        <v>0</v>
      </c>
      <c r="M163" s="3">
        <v>0</v>
      </c>
      <c r="N163">
        <v>0</v>
      </c>
      <c r="O163" s="3">
        <v>0</v>
      </c>
      <c r="P163">
        <v>0</v>
      </c>
      <c r="Q163" s="3">
        <v>0</v>
      </c>
      <c r="R163">
        <v>0</v>
      </c>
      <c r="S163" s="3">
        <v>0</v>
      </c>
      <c r="T163" s="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 x14ac:dyDescent="0.3">
      <c r="A164" s="3">
        <v>4</v>
      </c>
      <c r="B164" s="1" t="s">
        <v>527</v>
      </c>
      <c r="C164" s="3">
        <v>270104001</v>
      </c>
      <c r="D164">
        <v>270104</v>
      </c>
      <c r="E164" s="3" t="s">
        <v>7318</v>
      </c>
      <c r="F164" t="s">
        <v>7319</v>
      </c>
      <c r="G164" s="3">
        <v>12</v>
      </c>
      <c r="H164" t="s">
        <v>10606</v>
      </c>
      <c r="I164" s="3" t="s">
        <v>7319</v>
      </c>
      <c r="J164">
        <v>298</v>
      </c>
      <c r="K164" s="3">
        <v>3</v>
      </c>
      <c r="L164">
        <v>3</v>
      </c>
      <c r="M164" s="3">
        <v>2</v>
      </c>
      <c r="N164">
        <v>3</v>
      </c>
      <c r="O164" s="3">
        <v>0</v>
      </c>
      <c r="P164">
        <v>1</v>
      </c>
      <c r="Q164" s="3">
        <v>2</v>
      </c>
      <c r="R164">
        <v>0</v>
      </c>
      <c r="S164" s="3">
        <v>0</v>
      </c>
      <c r="T164" s="3">
        <v>1</v>
      </c>
      <c r="U164">
        <v>1</v>
      </c>
      <c r="V164">
        <v>1</v>
      </c>
      <c r="W164">
        <v>0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2</v>
      </c>
      <c r="AI164">
        <v>0</v>
      </c>
      <c r="AJ164">
        <v>0</v>
      </c>
      <c r="AK164">
        <v>0</v>
      </c>
      <c r="AL164">
        <v>2</v>
      </c>
      <c r="AM164">
        <v>1</v>
      </c>
      <c r="AN164">
        <v>0</v>
      </c>
      <c r="AO164">
        <v>1</v>
      </c>
      <c r="AP164">
        <v>2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3</v>
      </c>
      <c r="BB164">
        <v>2</v>
      </c>
      <c r="BC164">
        <v>2</v>
      </c>
      <c r="BD164">
        <v>2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1</v>
      </c>
      <c r="BM164">
        <v>2</v>
      </c>
      <c r="BN164">
        <v>0</v>
      </c>
      <c r="BO164">
        <v>1</v>
      </c>
      <c r="BP164">
        <v>2</v>
      </c>
      <c r="BQ164">
        <v>0</v>
      </c>
      <c r="BR164">
        <v>0</v>
      </c>
      <c r="BS164">
        <v>0</v>
      </c>
      <c r="BT164">
        <v>5</v>
      </c>
      <c r="BU164">
        <v>1</v>
      </c>
      <c r="BV164">
        <v>0</v>
      </c>
      <c r="BW164">
        <v>0</v>
      </c>
      <c r="BX164">
        <v>3</v>
      </c>
      <c r="BY164">
        <v>1</v>
      </c>
      <c r="BZ164">
        <v>0</v>
      </c>
      <c r="CA164">
        <v>2</v>
      </c>
      <c r="CB164">
        <v>1</v>
      </c>
      <c r="CC164">
        <v>1</v>
      </c>
      <c r="CD164">
        <v>1</v>
      </c>
      <c r="CE164">
        <v>1</v>
      </c>
      <c r="CF164">
        <v>2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1</v>
      </c>
      <c r="CP164">
        <v>0</v>
      </c>
    </row>
    <row r="165" spans="1:94" x14ac:dyDescent="0.3">
      <c r="A165" s="3">
        <v>4</v>
      </c>
      <c r="B165" s="1" t="s">
        <v>527</v>
      </c>
      <c r="C165" s="3">
        <v>270102014</v>
      </c>
      <c r="D165">
        <v>270102</v>
      </c>
      <c r="E165" s="3" t="s">
        <v>14075</v>
      </c>
      <c r="F165" t="s">
        <v>7305</v>
      </c>
      <c r="G165" s="3">
        <v>12</v>
      </c>
      <c r="H165" t="s">
        <v>10606</v>
      </c>
      <c r="I165" s="3" t="s">
        <v>10639</v>
      </c>
      <c r="J165">
        <v>476</v>
      </c>
      <c r="K165" s="3">
        <v>0</v>
      </c>
      <c r="L165">
        <v>0</v>
      </c>
      <c r="M165" s="3">
        <v>0</v>
      </c>
      <c r="N165">
        <v>0</v>
      </c>
      <c r="O165" s="3">
        <v>0</v>
      </c>
      <c r="P165">
        <v>0</v>
      </c>
      <c r="Q165" s="3">
        <v>1</v>
      </c>
      <c r="R165">
        <v>0</v>
      </c>
      <c r="S165" s="3">
        <v>0</v>
      </c>
      <c r="T165" s="3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 x14ac:dyDescent="0.3">
      <c r="A166" s="3">
        <v>4</v>
      </c>
      <c r="B166" s="1" t="s">
        <v>527</v>
      </c>
      <c r="C166" s="3">
        <v>270102015</v>
      </c>
      <c r="D166">
        <v>270102</v>
      </c>
      <c r="E166" s="3" t="s">
        <v>14075</v>
      </c>
      <c r="F166" t="s">
        <v>7306</v>
      </c>
      <c r="G166" s="3">
        <v>12</v>
      </c>
      <c r="H166" t="s">
        <v>10606</v>
      </c>
      <c r="I166" s="3" t="s">
        <v>10640</v>
      </c>
      <c r="J166">
        <v>477</v>
      </c>
      <c r="K166" s="3">
        <v>0</v>
      </c>
      <c r="L166">
        <v>1</v>
      </c>
      <c r="M166" s="3">
        <v>0</v>
      </c>
      <c r="N166">
        <v>1</v>
      </c>
      <c r="O166" s="3">
        <v>0</v>
      </c>
      <c r="P166">
        <v>0</v>
      </c>
      <c r="Q166" s="3">
        <v>0</v>
      </c>
      <c r="R166">
        <v>0</v>
      </c>
      <c r="S166" s="3">
        <v>0</v>
      </c>
      <c r="T166" s="3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</v>
      </c>
      <c r="BD166">
        <v>1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</row>
    <row r="167" spans="1:94" x14ac:dyDescent="0.3">
      <c r="A167" s="3">
        <v>5</v>
      </c>
      <c r="B167" s="1" t="s">
        <v>542</v>
      </c>
      <c r="C167" s="3">
        <v>270102003</v>
      </c>
      <c r="D167">
        <v>270102</v>
      </c>
      <c r="E167" s="3" t="s">
        <v>14075</v>
      </c>
      <c r="F167" t="s">
        <v>7294</v>
      </c>
      <c r="G167" s="3">
        <v>13</v>
      </c>
      <c r="H167" t="s">
        <v>10589</v>
      </c>
      <c r="I167" s="3" t="s">
        <v>7294</v>
      </c>
      <c r="J167">
        <v>12</v>
      </c>
      <c r="K167" s="3">
        <v>0</v>
      </c>
      <c r="L167">
        <v>0</v>
      </c>
      <c r="M167" s="3">
        <v>0</v>
      </c>
      <c r="N167">
        <v>0</v>
      </c>
      <c r="O167" s="3">
        <v>0</v>
      </c>
      <c r="P167">
        <v>0</v>
      </c>
      <c r="Q167" s="3">
        <v>0</v>
      </c>
      <c r="R167">
        <v>0</v>
      </c>
      <c r="S167" s="3">
        <v>0</v>
      </c>
      <c r="T167" s="3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</row>
    <row r="168" spans="1:94" x14ac:dyDescent="0.3">
      <c r="A168" s="3">
        <v>5</v>
      </c>
      <c r="B168" s="1" t="s">
        <v>542</v>
      </c>
      <c r="C168" s="3">
        <v>270102006</v>
      </c>
      <c r="D168">
        <v>270102</v>
      </c>
      <c r="E168" s="3" t="s">
        <v>14075</v>
      </c>
      <c r="F168" t="s">
        <v>7297</v>
      </c>
      <c r="G168" s="3">
        <v>13</v>
      </c>
      <c r="H168" t="s">
        <v>10589</v>
      </c>
      <c r="I168" s="3" t="s">
        <v>14159</v>
      </c>
      <c r="J168">
        <v>15</v>
      </c>
      <c r="K168" s="3">
        <v>0</v>
      </c>
      <c r="L168">
        <v>2</v>
      </c>
      <c r="M168" s="3">
        <v>0</v>
      </c>
      <c r="N168">
        <v>1</v>
      </c>
      <c r="O168" s="3">
        <v>0</v>
      </c>
      <c r="P168">
        <v>0</v>
      </c>
      <c r="Q168" s="3">
        <v>0</v>
      </c>
      <c r="R168">
        <v>0</v>
      </c>
      <c r="S168" s="3">
        <v>1</v>
      </c>
      <c r="T168" s="3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4</v>
      </c>
      <c r="AA168">
        <v>0</v>
      </c>
      <c r="AB168">
        <v>1</v>
      </c>
      <c r="AC168">
        <v>0</v>
      </c>
      <c r="AD168">
        <v>0</v>
      </c>
      <c r="AE168">
        <v>1</v>
      </c>
      <c r="AF168">
        <v>2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2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2</v>
      </c>
      <c r="AX168">
        <v>0</v>
      </c>
      <c r="AY168">
        <v>2</v>
      </c>
      <c r="AZ168">
        <v>2</v>
      </c>
      <c r="BA168">
        <v>0</v>
      </c>
      <c r="BB168">
        <v>0</v>
      </c>
      <c r="BC168">
        <v>0</v>
      </c>
      <c r="BD168">
        <v>0</v>
      </c>
      <c r="BE168">
        <v>2</v>
      </c>
      <c r="BF168">
        <v>2</v>
      </c>
      <c r="BG168">
        <v>3</v>
      </c>
      <c r="BH168">
        <v>0</v>
      </c>
      <c r="BI168">
        <v>4</v>
      </c>
      <c r="BJ168">
        <v>0</v>
      </c>
      <c r="BK168">
        <v>3</v>
      </c>
      <c r="BL168">
        <v>1</v>
      </c>
      <c r="BM168">
        <v>4</v>
      </c>
      <c r="BN168">
        <v>1</v>
      </c>
      <c r="BO168">
        <v>2</v>
      </c>
      <c r="BP168">
        <v>1</v>
      </c>
      <c r="BQ168">
        <v>1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2</v>
      </c>
      <c r="CB168">
        <v>3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3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 x14ac:dyDescent="0.3">
      <c r="A169" s="3">
        <v>5</v>
      </c>
      <c r="B169" s="1" t="s">
        <v>542</v>
      </c>
      <c r="C169" s="3">
        <v>270102007</v>
      </c>
      <c r="D169">
        <v>270102</v>
      </c>
      <c r="E169" s="3" t="s">
        <v>14075</v>
      </c>
      <c r="F169" t="s">
        <v>7298</v>
      </c>
      <c r="G169" s="3">
        <v>13</v>
      </c>
      <c r="H169" t="s">
        <v>10589</v>
      </c>
      <c r="I169" s="3" t="s">
        <v>14160</v>
      </c>
      <c r="J169">
        <v>16</v>
      </c>
      <c r="K169" s="3">
        <v>0</v>
      </c>
      <c r="L169">
        <v>0</v>
      </c>
      <c r="M169" s="3">
        <v>0</v>
      </c>
      <c r="N169">
        <v>0</v>
      </c>
      <c r="O169" s="3">
        <v>0</v>
      </c>
      <c r="P169">
        <v>0</v>
      </c>
      <c r="Q169" s="3">
        <v>0</v>
      </c>
      <c r="R169">
        <v>0</v>
      </c>
      <c r="S169" s="3">
        <v>0</v>
      </c>
      <c r="T169" s="3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 x14ac:dyDescent="0.3">
      <c r="A170" s="3">
        <v>5</v>
      </c>
      <c r="B170" s="1" t="s">
        <v>542</v>
      </c>
      <c r="C170" s="3">
        <v>270102008</v>
      </c>
      <c r="D170">
        <v>270102</v>
      </c>
      <c r="E170" s="3" t="s">
        <v>14075</v>
      </c>
      <c r="F170" t="s">
        <v>7299</v>
      </c>
      <c r="G170" s="3">
        <v>13</v>
      </c>
      <c r="H170" t="s">
        <v>10589</v>
      </c>
      <c r="I170" s="3" t="s">
        <v>14161</v>
      </c>
      <c r="J170">
        <v>17</v>
      </c>
      <c r="K170" s="3">
        <v>0</v>
      </c>
      <c r="L170">
        <v>0</v>
      </c>
      <c r="M170" s="3">
        <v>0</v>
      </c>
      <c r="N170">
        <v>0</v>
      </c>
      <c r="O170" s="3">
        <v>0</v>
      </c>
      <c r="P170">
        <v>0</v>
      </c>
      <c r="Q170" s="3">
        <v>0</v>
      </c>
      <c r="R170">
        <v>0</v>
      </c>
      <c r="S170" s="3">
        <v>0</v>
      </c>
      <c r="T170" s="3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1</v>
      </c>
      <c r="BP170">
        <v>0</v>
      </c>
      <c r="BQ170">
        <v>0</v>
      </c>
      <c r="BR170">
        <v>0</v>
      </c>
      <c r="BS170">
        <v>2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2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 x14ac:dyDescent="0.3">
      <c r="A171" s="3">
        <v>5</v>
      </c>
      <c r="B171" s="1" t="s">
        <v>542</v>
      </c>
      <c r="C171" s="3">
        <v>270102010</v>
      </c>
      <c r="D171">
        <v>270102</v>
      </c>
      <c r="E171" s="3" t="s">
        <v>14075</v>
      </c>
      <c r="F171" t="s">
        <v>7301</v>
      </c>
      <c r="G171" s="3">
        <v>13</v>
      </c>
      <c r="H171" t="s">
        <v>10589</v>
      </c>
      <c r="I171" s="3" t="s">
        <v>7301</v>
      </c>
      <c r="J171">
        <v>19</v>
      </c>
      <c r="K171" s="3">
        <v>0</v>
      </c>
      <c r="L171">
        <v>0</v>
      </c>
      <c r="M171" s="3">
        <v>0</v>
      </c>
      <c r="N171">
        <v>1</v>
      </c>
      <c r="O171" s="3">
        <v>0</v>
      </c>
      <c r="P171">
        <v>0</v>
      </c>
      <c r="Q171" s="3">
        <v>0</v>
      </c>
      <c r="R171">
        <v>0</v>
      </c>
      <c r="S171" s="3">
        <v>0</v>
      </c>
      <c r="T171" s="3">
        <v>0</v>
      </c>
      <c r="U171">
        <v>0</v>
      </c>
      <c r="V171">
        <v>2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1</v>
      </c>
      <c r="AE171">
        <v>0</v>
      </c>
      <c r="AF171">
        <v>0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0</v>
      </c>
      <c r="BK171">
        <v>1</v>
      </c>
      <c r="BL171">
        <v>1</v>
      </c>
      <c r="BM171">
        <v>0</v>
      </c>
      <c r="BN171">
        <v>0</v>
      </c>
      <c r="BO171">
        <v>0</v>
      </c>
      <c r="BP171">
        <v>2</v>
      </c>
      <c r="BQ171">
        <v>0</v>
      </c>
      <c r="BR171">
        <v>1</v>
      </c>
      <c r="BS171">
        <v>2</v>
      </c>
      <c r="BT171">
        <v>2</v>
      </c>
      <c r="BU171">
        <v>2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1</v>
      </c>
      <c r="CB171">
        <v>2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3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 x14ac:dyDescent="0.3">
      <c r="A172" s="3">
        <v>5</v>
      </c>
      <c r="B172" s="1" t="s">
        <v>542</v>
      </c>
      <c r="C172" s="3">
        <v>270102001</v>
      </c>
      <c r="D172">
        <v>270102</v>
      </c>
      <c r="E172" s="3" t="s">
        <v>14075</v>
      </c>
      <c r="F172" t="s">
        <v>7292</v>
      </c>
      <c r="G172" s="3">
        <v>13</v>
      </c>
      <c r="H172" t="s">
        <v>10589</v>
      </c>
      <c r="I172" s="3" t="s">
        <v>7292</v>
      </c>
      <c r="J172">
        <v>176</v>
      </c>
      <c r="K172" s="3">
        <v>0</v>
      </c>
      <c r="L172">
        <v>0</v>
      </c>
      <c r="M172" s="3">
        <v>0</v>
      </c>
      <c r="N172">
        <v>0</v>
      </c>
      <c r="O172" s="3">
        <v>0</v>
      </c>
      <c r="P172">
        <v>0</v>
      </c>
      <c r="Q172" s="3">
        <v>0</v>
      </c>
      <c r="R172">
        <v>0</v>
      </c>
      <c r="S172" s="3">
        <v>0</v>
      </c>
      <c r="T172" s="3">
        <v>0</v>
      </c>
      <c r="U172">
        <v>0</v>
      </c>
      <c r="V172">
        <v>0</v>
      </c>
      <c r="W172">
        <v>0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 x14ac:dyDescent="0.3">
      <c r="A173" s="3">
        <v>5</v>
      </c>
      <c r="B173" s="1" t="s">
        <v>542</v>
      </c>
      <c r="C173" s="3">
        <v>270103002</v>
      </c>
      <c r="D173">
        <v>270103</v>
      </c>
      <c r="E173" s="3" t="s">
        <v>14076</v>
      </c>
      <c r="F173" t="s">
        <v>7287</v>
      </c>
      <c r="G173" s="3">
        <v>13</v>
      </c>
      <c r="H173" t="s">
        <v>10589</v>
      </c>
      <c r="I173" s="3" t="s">
        <v>7287</v>
      </c>
      <c r="J173">
        <v>204</v>
      </c>
      <c r="K173" s="3">
        <v>0</v>
      </c>
      <c r="L173">
        <v>0</v>
      </c>
      <c r="M173" s="3">
        <v>0</v>
      </c>
      <c r="N173">
        <v>0</v>
      </c>
      <c r="O173" s="3">
        <v>0</v>
      </c>
      <c r="P173">
        <v>0</v>
      </c>
      <c r="Q173" s="3">
        <v>0</v>
      </c>
      <c r="R173">
        <v>0</v>
      </c>
      <c r="S173" s="3">
        <v>0</v>
      </c>
      <c r="T173" s="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2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</row>
    <row r="174" spans="1:94" x14ac:dyDescent="0.3">
      <c r="A174" s="3">
        <v>5</v>
      </c>
      <c r="B174" s="1" t="s">
        <v>542</v>
      </c>
      <c r="C174" s="3">
        <v>270104001</v>
      </c>
      <c r="D174">
        <v>270104</v>
      </c>
      <c r="E174" s="3" t="s">
        <v>7318</v>
      </c>
      <c r="F174" t="s">
        <v>7319</v>
      </c>
      <c r="G174" s="3">
        <v>13</v>
      </c>
      <c r="H174" t="s">
        <v>10589</v>
      </c>
      <c r="I174" s="3" t="s">
        <v>7319</v>
      </c>
      <c r="J174">
        <v>298</v>
      </c>
      <c r="K174" s="3">
        <v>0</v>
      </c>
      <c r="L174">
        <v>0</v>
      </c>
      <c r="M174" s="3">
        <v>0</v>
      </c>
      <c r="N174">
        <v>0</v>
      </c>
      <c r="O174" s="3">
        <v>0</v>
      </c>
      <c r="P174">
        <v>0</v>
      </c>
      <c r="Q174" s="3">
        <v>0</v>
      </c>
      <c r="R174">
        <v>0</v>
      </c>
      <c r="S174" s="3">
        <v>0</v>
      </c>
      <c r="T174" s="3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1</v>
      </c>
      <c r="BN174">
        <v>1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 x14ac:dyDescent="0.3">
      <c r="A175" s="3">
        <v>5</v>
      </c>
      <c r="B175" s="1" t="s">
        <v>542</v>
      </c>
      <c r="C175" s="3">
        <v>270102017</v>
      </c>
      <c r="D175">
        <v>270102</v>
      </c>
      <c r="E175" s="3" t="s">
        <v>14075</v>
      </c>
      <c r="F175" t="s">
        <v>7308</v>
      </c>
      <c r="G175" s="3">
        <v>13</v>
      </c>
      <c r="H175" t="s">
        <v>10589</v>
      </c>
      <c r="I175" s="3" t="s">
        <v>7308</v>
      </c>
      <c r="J175">
        <v>475</v>
      </c>
      <c r="K175" s="3">
        <v>0</v>
      </c>
      <c r="L175">
        <v>0</v>
      </c>
      <c r="M175" s="3">
        <v>0</v>
      </c>
      <c r="N175">
        <v>0</v>
      </c>
      <c r="O175" s="3">
        <v>0</v>
      </c>
      <c r="P175">
        <v>0</v>
      </c>
      <c r="Q175" s="3">
        <v>0</v>
      </c>
      <c r="R175">
        <v>0</v>
      </c>
      <c r="S175" s="3">
        <v>0</v>
      </c>
      <c r="T175" s="3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 x14ac:dyDescent="0.3">
      <c r="A176" s="3">
        <v>5</v>
      </c>
      <c r="B176" s="1" t="s">
        <v>542</v>
      </c>
      <c r="C176" s="3">
        <v>270102014</v>
      </c>
      <c r="D176">
        <v>270102</v>
      </c>
      <c r="E176" s="3" t="s">
        <v>14075</v>
      </c>
      <c r="F176" t="s">
        <v>7305</v>
      </c>
      <c r="G176" s="3">
        <v>13</v>
      </c>
      <c r="H176" t="s">
        <v>10589</v>
      </c>
      <c r="I176" s="3" t="s">
        <v>10639</v>
      </c>
      <c r="J176">
        <v>476</v>
      </c>
      <c r="K176" s="3">
        <v>0</v>
      </c>
      <c r="L176">
        <v>0</v>
      </c>
      <c r="M176" s="3">
        <v>0</v>
      </c>
      <c r="N176">
        <v>1</v>
      </c>
      <c r="O176" s="3">
        <v>0</v>
      </c>
      <c r="P176">
        <v>0</v>
      </c>
      <c r="Q176" s="3">
        <v>0</v>
      </c>
      <c r="R176">
        <v>0</v>
      </c>
      <c r="S176" s="3">
        <v>0</v>
      </c>
      <c r="T176" s="3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3</v>
      </c>
      <c r="AK176">
        <v>0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1</v>
      </c>
      <c r="BH176">
        <v>1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2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 x14ac:dyDescent="0.3">
      <c r="A177" s="3">
        <v>5</v>
      </c>
      <c r="B177" s="1" t="s">
        <v>542</v>
      </c>
      <c r="C177" s="3">
        <v>270102015</v>
      </c>
      <c r="D177">
        <v>270102</v>
      </c>
      <c r="E177" s="3" t="s">
        <v>14075</v>
      </c>
      <c r="F177" t="s">
        <v>7306</v>
      </c>
      <c r="G177" s="3">
        <v>13</v>
      </c>
      <c r="H177" t="s">
        <v>10589</v>
      </c>
      <c r="I177" s="3" t="s">
        <v>10640</v>
      </c>
      <c r="J177">
        <v>477</v>
      </c>
      <c r="K177" s="3">
        <v>0</v>
      </c>
      <c r="L177">
        <v>1</v>
      </c>
      <c r="M177" s="3">
        <v>1</v>
      </c>
      <c r="N177">
        <v>0</v>
      </c>
      <c r="O177" s="3">
        <v>0</v>
      </c>
      <c r="P177">
        <v>0</v>
      </c>
      <c r="Q177" s="3">
        <v>0</v>
      </c>
      <c r="R177">
        <v>0</v>
      </c>
      <c r="S177" s="3">
        <v>0</v>
      </c>
      <c r="T177" s="3">
        <v>1</v>
      </c>
      <c r="U177">
        <v>0</v>
      </c>
      <c r="V177">
        <v>1</v>
      </c>
      <c r="W177">
        <v>0</v>
      </c>
      <c r="X177">
        <v>0</v>
      </c>
      <c r="Y177">
        <v>1</v>
      </c>
      <c r="Z177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3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2</v>
      </c>
      <c r="AU177">
        <v>0</v>
      </c>
      <c r="AV177">
        <v>2</v>
      </c>
      <c r="AW177">
        <v>1</v>
      </c>
      <c r="AX177">
        <v>1</v>
      </c>
      <c r="AY177">
        <v>0</v>
      </c>
      <c r="AZ177">
        <v>2</v>
      </c>
      <c r="BA177">
        <v>1</v>
      </c>
      <c r="BB177">
        <v>0</v>
      </c>
      <c r="BC177">
        <v>0</v>
      </c>
      <c r="BD177">
        <v>1</v>
      </c>
      <c r="BE177">
        <v>1</v>
      </c>
      <c r="BF177">
        <v>0</v>
      </c>
      <c r="BG177">
        <v>1</v>
      </c>
      <c r="BH177">
        <v>2</v>
      </c>
      <c r="BI177">
        <v>2</v>
      </c>
      <c r="BJ177">
        <v>1</v>
      </c>
      <c r="BK177">
        <v>1</v>
      </c>
      <c r="BL177">
        <v>0</v>
      </c>
      <c r="BM177">
        <v>1</v>
      </c>
      <c r="BN177">
        <v>0</v>
      </c>
      <c r="BO177">
        <v>1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2</v>
      </c>
      <c r="CB177">
        <v>1</v>
      </c>
      <c r="CC177">
        <v>1</v>
      </c>
      <c r="CD177">
        <v>2</v>
      </c>
      <c r="CE177">
        <v>0</v>
      </c>
      <c r="CF177">
        <v>0</v>
      </c>
      <c r="CG177">
        <v>0</v>
      </c>
      <c r="CH177">
        <v>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 x14ac:dyDescent="0.3">
      <c r="A178" s="3">
        <v>5</v>
      </c>
      <c r="B178" s="1" t="s">
        <v>542</v>
      </c>
      <c r="C178" s="3">
        <v>270105001</v>
      </c>
      <c r="D178">
        <v>270105</v>
      </c>
      <c r="E178" s="3" t="s">
        <v>7310</v>
      </c>
      <c r="F178" t="s">
        <v>7311</v>
      </c>
      <c r="G178" s="3">
        <v>14</v>
      </c>
      <c r="H178" t="s">
        <v>10607</v>
      </c>
      <c r="I178" s="3" t="s">
        <v>7311</v>
      </c>
      <c r="J178">
        <v>7</v>
      </c>
      <c r="K178" s="3">
        <v>0</v>
      </c>
      <c r="L178">
        <v>0</v>
      </c>
      <c r="M178" s="3">
        <v>0</v>
      </c>
      <c r="N178">
        <v>0</v>
      </c>
      <c r="O178" s="3">
        <v>1</v>
      </c>
      <c r="P178">
        <v>0</v>
      </c>
      <c r="Q178" s="3">
        <v>0</v>
      </c>
      <c r="R178">
        <v>0</v>
      </c>
      <c r="S178" s="3">
        <v>0</v>
      </c>
      <c r="T178" s="3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</row>
    <row r="179" spans="1:94" x14ac:dyDescent="0.3">
      <c r="A179" s="3">
        <v>5</v>
      </c>
      <c r="B179" s="1" t="s">
        <v>542</v>
      </c>
      <c r="C179" s="3">
        <v>270105002</v>
      </c>
      <c r="D179">
        <v>270105</v>
      </c>
      <c r="E179" s="3" t="s">
        <v>7310</v>
      </c>
      <c r="F179" t="s">
        <v>7312</v>
      </c>
      <c r="G179" s="3">
        <v>14</v>
      </c>
      <c r="H179" t="s">
        <v>10607</v>
      </c>
      <c r="I179" s="3" t="s">
        <v>7312</v>
      </c>
      <c r="J179">
        <v>8</v>
      </c>
      <c r="K179" s="3">
        <v>0</v>
      </c>
      <c r="L179">
        <v>0</v>
      </c>
      <c r="M179" s="3">
        <v>0</v>
      </c>
      <c r="N179">
        <v>0</v>
      </c>
      <c r="O179" s="3">
        <v>0</v>
      </c>
      <c r="P179">
        <v>0</v>
      </c>
      <c r="Q179" s="3">
        <v>0</v>
      </c>
      <c r="R179">
        <v>0</v>
      </c>
      <c r="S179" s="3">
        <v>1</v>
      </c>
      <c r="T179" s="3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</row>
    <row r="180" spans="1:94" x14ac:dyDescent="0.3">
      <c r="A180" s="3">
        <v>5</v>
      </c>
      <c r="B180" s="1" t="s">
        <v>542</v>
      </c>
      <c r="C180" s="3">
        <v>270102005</v>
      </c>
      <c r="D180">
        <v>270102</v>
      </c>
      <c r="E180" s="3" t="s">
        <v>14075</v>
      </c>
      <c r="F180" t="s">
        <v>7296</v>
      </c>
      <c r="G180" s="3">
        <v>14</v>
      </c>
      <c r="H180" t="s">
        <v>10607</v>
      </c>
      <c r="I180" s="3" t="s">
        <v>7296</v>
      </c>
      <c r="J180">
        <v>14</v>
      </c>
      <c r="K180" s="3">
        <v>0</v>
      </c>
      <c r="L180">
        <v>0</v>
      </c>
      <c r="M180" s="3">
        <v>0</v>
      </c>
      <c r="N180">
        <v>0</v>
      </c>
      <c r="O180" s="3">
        <v>0</v>
      </c>
      <c r="P180">
        <v>0</v>
      </c>
      <c r="Q180" s="3">
        <v>0</v>
      </c>
      <c r="R180">
        <v>0</v>
      </c>
      <c r="S180" s="3">
        <v>0</v>
      </c>
      <c r="T180" s="3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</row>
    <row r="181" spans="1:94" x14ac:dyDescent="0.3">
      <c r="A181" s="3">
        <v>5</v>
      </c>
      <c r="B181" s="1" t="s">
        <v>542</v>
      </c>
      <c r="C181" s="3">
        <v>270102006</v>
      </c>
      <c r="D181">
        <v>270102</v>
      </c>
      <c r="E181" s="3" t="s">
        <v>14075</v>
      </c>
      <c r="F181" t="s">
        <v>7297</v>
      </c>
      <c r="G181" s="3">
        <v>14</v>
      </c>
      <c r="H181" t="s">
        <v>10607</v>
      </c>
      <c r="I181" s="3" t="s">
        <v>14159</v>
      </c>
      <c r="J181">
        <v>15</v>
      </c>
      <c r="K181" s="3">
        <v>1</v>
      </c>
      <c r="L181">
        <v>0</v>
      </c>
      <c r="M181" s="3">
        <v>0</v>
      </c>
      <c r="N181">
        <v>0</v>
      </c>
      <c r="O181" s="3">
        <v>0</v>
      </c>
      <c r="P181">
        <v>0</v>
      </c>
      <c r="Q181" s="3">
        <v>2</v>
      </c>
      <c r="R181">
        <v>1</v>
      </c>
      <c r="S181" s="3">
        <v>2</v>
      </c>
      <c r="T181" s="3">
        <v>1</v>
      </c>
      <c r="U181">
        <v>2</v>
      </c>
      <c r="V181">
        <v>1</v>
      </c>
      <c r="W181">
        <v>2</v>
      </c>
      <c r="X181">
        <v>2</v>
      </c>
      <c r="Y181">
        <v>1</v>
      </c>
      <c r="Z181">
        <v>2</v>
      </c>
      <c r="AA181">
        <v>1</v>
      </c>
      <c r="AB181">
        <v>2</v>
      </c>
      <c r="AC181">
        <v>0</v>
      </c>
      <c r="AD181">
        <v>1</v>
      </c>
      <c r="AE181">
        <v>5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2</v>
      </c>
      <c r="AL181">
        <v>1</v>
      </c>
      <c r="AM181">
        <v>0</v>
      </c>
      <c r="AN181">
        <v>1</v>
      </c>
      <c r="AO181">
        <v>1</v>
      </c>
      <c r="AP181">
        <v>3</v>
      </c>
      <c r="AQ181">
        <v>0</v>
      </c>
      <c r="AR181">
        <v>2</v>
      </c>
      <c r="AS181">
        <v>2</v>
      </c>
      <c r="AT181">
        <v>3</v>
      </c>
      <c r="AU181">
        <v>1</v>
      </c>
      <c r="AV181">
        <v>0</v>
      </c>
      <c r="AW181">
        <v>1</v>
      </c>
      <c r="AX181">
        <v>1</v>
      </c>
      <c r="AY181">
        <v>2</v>
      </c>
      <c r="AZ181">
        <v>0</v>
      </c>
      <c r="BA181">
        <v>0</v>
      </c>
      <c r="BB181">
        <v>0</v>
      </c>
      <c r="BC181">
        <v>0</v>
      </c>
      <c r="BD181">
        <v>2</v>
      </c>
      <c r="BE181">
        <v>1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2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3</v>
      </c>
      <c r="BS181">
        <v>1</v>
      </c>
      <c r="BT181">
        <v>1</v>
      </c>
      <c r="BU181">
        <v>1</v>
      </c>
      <c r="BV181">
        <v>1</v>
      </c>
      <c r="BW181">
        <v>2</v>
      </c>
      <c r="BX181">
        <v>0</v>
      </c>
      <c r="BY181">
        <v>0</v>
      </c>
      <c r="BZ181">
        <v>1</v>
      </c>
      <c r="CA181">
        <v>1</v>
      </c>
      <c r="CB181">
        <v>1</v>
      </c>
      <c r="CC181">
        <v>0</v>
      </c>
      <c r="CD181">
        <v>2</v>
      </c>
      <c r="CE181">
        <v>1</v>
      </c>
      <c r="CF181">
        <v>1</v>
      </c>
      <c r="CG181">
        <v>0</v>
      </c>
      <c r="CH181">
        <v>0</v>
      </c>
      <c r="CI181">
        <v>1</v>
      </c>
      <c r="CJ181">
        <v>0</v>
      </c>
      <c r="CK181">
        <v>1</v>
      </c>
      <c r="CL181">
        <v>1</v>
      </c>
      <c r="CM181">
        <v>0</v>
      </c>
      <c r="CN181">
        <v>0</v>
      </c>
      <c r="CO181">
        <v>0</v>
      </c>
      <c r="CP181">
        <v>0</v>
      </c>
    </row>
    <row r="182" spans="1:94" x14ac:dyDescent="0.3">
      <c r="A182" s="3">
        <v>5</v>
      </c>
      <c r="B182" s="1" t="s">
        <v>542</v>
      </c>
      <c r="C182" s="3">
        <v>270102007</v>
      </c>
      <c r="D182">
        <v>270102</v>
      </c>
      <c r="E182" s="3" t="s">
        <v>14075</v>
      </c>
      <c r="F182" t="s">
        <v>7298</v>
      </c>
      <c r="G182" s="3">
        <v>14</v>
      </c>
      <c r="H182" t="s">
        <v>10607</v>
      </c>
      <c r="I182" s="3" t="s">
        <v>14160</v>
      </c>
      <c r="J182">
        <v>16</v>
      </c>
      <c r="K182" s="3">
        <v>0</v>
      </c>
      <c r="L182">
        <v>0</v>
      </c>
      <c r="M182" s="3">
        <v>0</v>
      </c>
      <c r="N182">
        <v>0</v>
      </c>
      <c r="O182" s="3">
        <v>0</v>
      </c>
      <c r="P182">
        <v>0</v>
      </c>
      <c r="Q182" s="3">
        <v>0</v>
      </c>
      <c r="R182">
        <v>0</v>
      </c>
      <c r="S182" s="3">
        <v>0</v>
      </c>
      <c r="T182" s="3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2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</row>
    <row r="183" spans="1:94" x14ac:dyDescent="0.3">
      <c r="A183" s="3">
        <v>5</v>
      </c>
      <c r="B183" s="1" t="s">
        <v>542</v>
      </c>
      <c r="C183" s="3">
        <v>270102008</v>
      </c>
      <c r="D183">
        <v>270102</v>
      </c>
      <c r="E183" s="3" t="s">
        <v>14075</v>
      </c>
      <c r="F183" t="s">
        <v>7299</v>
      </c>
      <c r="G183" s="3">
        <v>14</v>
      </c>
      <c r="H183" t="s">
        <v>10607</v>
      </c>
      <c r="I183" s="3" t="s">
        <v>14161</v>
      </c>
      <c r="J183">
        <v>17</v>
      </c>
      <c r="K183" s="3">
        <v>0</v>
      </c>
      <c r="L183">
        <v>0</v>
      </c>
      <c r="M183" s="3">
        <v>0</v>
      </c>
      <c r="N183">
        <v>0</v>
      </c>
      <c r="O183" s="3">
        <v>0</v>
      </c>
      <c r="P183">
        <v>0</v>
      </c>
      <c r="Q183" s="3">
        <v>0</v>
      </c>
      <c r="R183">
        <v>0</v>
      </c>
      <c r="S183" s="3">
        <v>1</v>
      </c>
      <c r="T183" s="3">
        <v>0</v>
      </c>
      <c r="U183">
        <v>0</v>
      </c>
      <c r="V183">
        <v>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2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 x14ac:dyDescent="0.3">
      <c r="A184" s="3">
        <v>5</v>
      </c>
      <c r="B184" s="1" t="s">
        <v>542</v>
      </c>
      <c r="C184" s="3">
        <v>270102009</v>
      </c>
      <c r="D184">
        <v>270102</v>
      </c>
      <c r="E184" s="3" t="s">
        <v>14075</v>
      </c>
      <c r="F184" t="s">
        <v>7300</v>
      </c>
      <c r="G184" s="3">
        <v>14</v>
      </c>
      <c r="H184" t="s">
        <v>10607</v>
      </c>
      <c r="I184" s="3" t="s">
        <v>7300</v>
      </c>
      <c r="J184">
        <v>18</v>
      </c>
      <c r="K184" s="3">
        <v>0</v>
      </c>
      <c r="L184">
        <v>0</v>
      </c>
      <c r="M184" s="3">
        <v>0</v>
      </c>
      <c r="N184">
        <v>0</v>
      </c>
      <c r="O184" s="3">
        <v>0</v>
      </c>
      <c r="P184">
        <v>0</v>
      </c>
      <c r="Q184" s="3">
        <v>0</v>
      </c>
      <c r="R184">
        <v>0</v>
      </c>
      <c r="S184" s="3">
        <v>0</v>
      </c>
      <c r="T184" s="3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</row>
    <row r="185" spans="1:94" x14ac:dyDescent="0.3">
      <c r="A185" s="3">
        <v>5</v>
      </c>
      <c r="B185" s="1" t="s">
        <v>542</v>
      </c>
      <c r="C185" s="3">
        <v>270102010</v>
      </c>
      <c r="D185">
        <v>270102</v>
      </c>
      <c r="E185" s="3" t="s">
        <v>14075</v>
      </c>
      <c r="F185" t="s">
        <v>7301</v>
      </c>
      <c r="G185" s="3">
        <v>14</v>
      </c>
      <c r="H185" t="s">
        <v>10607</v>
      </c>
      <c r="I185" s="3" t="s">
        <v>7301</v>
      </c>
      <c r="J185">
        <v>19</v>
      </c>
      <c r="K185" s="3">
        <v>1</v>
      </c>
      <c r="L185">
        <v>0</v>
      </c>
      <c r="M185" s="3">
        <v>0</v>
      </c>
      <c r="N185">
        <v>1</v>
      </c>
      <c r="O185" s="3">
        <v>0</v>
      </c>
      <c r="P185">
        <v>0</v>
      </c>
      <c r="Q185" s="3">
        <v>0</v>
      </c>
      <c r="R185">
        <v>0</v>
      </c>
      <c r="S185" s="3">
        <v>0</v>
      </c>
      <c r="T185" s="3">
        <v>0</v>
      </c>
      <c r="U185">
        <v>0</v>
      </c>
      <c r="V185">
        <v>1</v>
      </c>
      <c r="W185">
        <v>0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0</v>
      </c>
      <c r="AD185">
        <v>2</v>
      </c>
      <c r="AE185">
        <v>0</v>
      </c>
      <c r="AF185">
        <v>0</v>
      </c>
      <c r="AG185">
        <v>0</v>
      </c>
      <c r="AH185">
        <v>2</v>
      </c>
      <c r="AI185">
        <v>0</v>
      </c>
      <c r="AJ185">
        <v>3</v>
      </c>
      <c r="AK185">
        <v>1</v>
      </c>
      <c r="AL185">
        <v>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3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2</v>
      </c>
      <c r="BD185">
        <v>0</v>
      </c>
      <c r="BE185">
        <v>2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2</v>
      </c>
      <c r="BM185">
        <v>0</v>
      </c>
      <c r="BN185">
        <v>1</v>
      </c>
      <c r="BO185">
        <v>0</v>
      </c>
      <c r="BP185">
        <v>1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1</v>
      </c>
      <c r="CB185">
        <v>1</v>
      </c>
      <c r="CC185">
        <v>0</v>
      </c>
      <c r="CD185">
        <v>2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</row>
    <row r="186" spans="1:94" x14ac:dyDescent="0.3">
      <c r="A186" s="3">
        <v>5</v>
      </c>
      <c r="B186" s="1" t="s">
        <v>542</v>
      </c>
      <c r="C186" s="3">
        <v>270102001</v>
      </c>
      <c r="D186">
        <v>270102</v>
      </c>
      <c r="E186" s="3" t="s">
        <v>14075</v>
      </c>
      <c r="F186" t="s">
        <v>7292</v>
      </c>
      <c r="G186" s="3">
        <v>14</v>
      </c>
      <c r="H186" t="s">
        <v>10607</v>
      </c>
      <c r="I186" s="3" t="s">
        <v>7292</v>
      </c>
      <c r="J186">
        <v>176</v>
      </c>
      <c r="K186" s="3">
        <v>0</v>
      </c>
      <c r="L186">
        <v>0</v>
      </c>
      <c r="M186" s="3">
        <v>0</v>
      </c>
      <c r="N186">
        <v>0</v>
      </c>
      <c r="O186" s="3">
        <v>0</v>
      </c>
      <c r="P186">
        <v>0</v>
      </c>
      <c r="Q186" s="3">
        <v>2</v>
      </c>
      <c r="R186">
        <v>0</v>
      </c>
      <c r="S186" s="3">
        <v>0</v>
      </c>
      <c r="T186" s="3">
        <v>0</v>
      </c>
      <c r="U186">
        <v>0</v>
      </c>
      <c r="V186">
        <v>0</v>
      </c>
      <c r="W186">
        <v>0</v>
      </c>
      <c r="X186">
        <v>1</v>
      </c>
      <c r="Y186">
        <v>2</v>
      </c>
      <c r="Z186">
        <v>2</v>
      </c>
      <c r="AA186">
        <v>0</v>
      </c>
      <c r="AB186">
        <v>1</v>
      </c>
      <c r="AC186">
        <v>0</v>
      </c>
      <c r="AD186">
        <v>1</v>
      </c>
      <c r="AE186">
        <v>2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3</v>
      </c>
      <c r="AM186">
        <v>1</v>
      </c>
      <c r="AN186">
        <v>0</v>
      </c>
      <c r="AO186">
        <v>1</v>
      </c>
      <c r="AP186">
        <v>0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</row>
    <row r="187" spans="1:94" x14ac:dyDescent="0.3">
      <c r="A187" s="3">
        <v>5</v>
      </c>
      <c r="B187" s="1" t="s">
        <v>542</v>
      </c>
      <c r="C187" s="3">
        <v>270103002</v>
      </c>
      <c r="D187">
        <v>270103</v>
      </c>
      <c r="E187" s="3" t="s">
        <v>14076</v>
      </c>
      <c r="F187" t="s">
        <v>7287</v>
      </c>
      <c r="G187" s="3">
        <v>14</v>
      </c>
      <c r="H187" t="s">
        <v>10607</v>
      </c>
      <c r="I187" s="3" t="s">
        <v>7287</v>
      </c>
      <c r="J187">
        <v>204</v>
      </c>
      <c r="K187" s="3">
        <v>0</v>
      </c>
      <c r="L187">
        <v>0</v>
      </c>
      <c r="M187" s="3">
        <v>0</v>
      </c>
      <c r="N187">
        <v>0</v>
      </c>
      <c r="O187" s="3">
        <v>0</v>
      </c>
      <c r="P187">
        <v>0</v>
      </c>
      <c r="Q187" s="3">
        <v>0</v>
      </c>
      <c r="R187">
        <v>0</v>
      </c>
      <c r="S187" s="3">
        <v>0</v>
      </c>
      <c r="T187" s="3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 x14ac:dyDescent="0.3">
      <c r="A188" s="3">
        <v>5</v>
      </c>
      <c r="B188" s="1" t="s">
        <v>542</v>
      </c>
      <c r="C188" s="3">
        <v>270104001</v>
      </c>
      <c r="D188">
        <v>270104</v>
      </c>
      <c r="E188" s="3" t="s">
        <v>7318</v>
      </c>
      <c r="F188" t="s">
        <v>7319</v>
      </c>
      <c r="G188" s="3">
        <v>14</v>
      </c>
      <c r="H188" t="s">
        <v>10607</v>
      </c>
      <c r="I188" s="3" t="s">
        <v>7319</v>
      </c>
      <c r="J188">
        <v>298</v>
      </c>
      <c r="K188" s="3">
        <v>3</v>
      </c>
      <c r="L188">
        <v>1</v>
      </c>
      <c r="M188" s="3">
        <v>0</v>
      </c>
      <c r="N188">
        <v>0</v>
      </c>
      <c r="O188" s="3">
        <v>0</v>
      </c>
      <c r="P188">
        <v>1</v>
      </c>
      <c r="Q188" s="3">
        <v>1</v>
      </c>
      <c r="R188">
        <v>0</v>
      </c>
      <c r="S188" s="3">
        <v>1</v>
      </c>
      <c r="T188" s="3">
        <v>0</v>
      </c>
      <c r="U188">
        <v>1</v>
      </c>
      <c r="V188">
        <v>1</v>
      </c>
      <c r="W188">
        <v>0</v>
      </c>
      <c r="X188">
        <v>1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1</v>
      </c>
      <c r="BC188">
        <v>1</v>
      </c>
      <c r="BD188">
        <v>0</v>
      </c>
      <c r="BE188">
        <v>0</v>
      </c>
      <c r="BF188">
        <v>2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</row>
    <row r="189" spans="1:94" x14ac:dyDescent="0.3">
      <c r="A189" s="3">
        <v>5</v>
      </c>
      <c r="B189" s="1" t="s">
        <v>542</v>
      </c>
      <c r="C189" s="3">
        <v>270102014</v>
      </c>
      <c r="D189">
        <v>270102</v>
      </c>
      <c r="E189" s="3" t="s">
        <v>14075</v>
      </c>
      <c r="F189" t="s">
        <v>7305</v>
      </c>
      <c r="G189" s="3">
        <v>14</v>
      </c>
      <c r="H189" t="s">
        <v>10607</v>
      </c>
      <c r="I189" s="3" t="s">
        <v>10639</v>
      </c>
      <c r="J189">
        <v>476</v>
      </c>
      <c r="K189" s="3">
        <v>0</v>
      </c>
      <c r="L189">
        <v>1</v>
      </c>
      <c r="M189" s="3">
        <v>0</v>
      </c>
      <c r="N189">
        <v>1</v>
      </c>
      <c r="O189" s="3">
        <v>0</v>
      </c>
      <c r="P189">
        <v>0</v>
      </c>
      <c r="Q189" s="3">
        <v>1</v>
      </c>
      <c r="R189">
        <v>0</v>
      </c>
      <c r="S189" s="3">
        <v>1</v>
      </c>
      <c r="T189" s="3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4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0</v>
      </c>
      <c r="BP189">
        <v>1</v>
      </c>
      <c r="BQ189">
        <v>2</v>
      </c>
      <c r="BR189">
        <v>1</v>
      </c>
      <c r="BS189">
        <v>0</v>
      </c>
      <c r="BT189">
        <v>0</v>
      </c>
      <c r="BU189">
        <v>0</v>
      </c>
      <c r="BV189">
        <v>1</v>
      </c>
      <c r="BW189">
        <v>1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</row>
    <row r="190" spans="1:94" x14ac:dyDescent="0.3">
      <c r="A190" s="3">
        <v>5</v>
      </c>
      <c r="B190" s="1" t="s">
        <v>542</v>
      </c>
      <c r="C190" s="3">
        <v>270102015</v>
      </c>
      <c r="D190">
        <v>270102</v>
      </c>
      <c r="E190" s="3" t="s">
        <v>14075</v>
      </c>
      <c r="F190" t="s">
        <v>7306</v>
      </c>
      <c r="G190" s="3">
        <v>14</v>
      </c>
      <c r="H190" t="s">
        <v>10607</v>
      </c>
      <c r="I190" s="3" t="s">
        <v>10640</v>
      </c>
      <c r="J190">
        <v>477</v>
      </c>
      <c r="K190" s="3">
        <v>0</v>
      </c>
      <c r="L190">
        <v>0</v>
      </c>
      <c r="M190" s="3">
        <v>0</v>
      </c>
      <c r="N190">
        <v>0</v>
      </c>
      <c r="O190" s="3">
        <v>0</v>
      </c>
      <c r="P190">
        <v>0</v>
      </c>
      <c r="Q190" s="3">
        <v>2</v>
      </c>
      <c r="R190">
        <v>0</v>
      </c>
      <c r="S190" s="3">
        <v>0</v>
      </c>
      <c r="T190" s="3">
        <v>2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0</v>
      </c>
      <c r="AA190">
        <v>1</v>
      </c>
      <c r="AB190">
        <v>2</v>
      </c>
      <c r="AC190">
        <v>0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2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2</v>
      </c>
      <c r="CE190">
        <v>3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</row>
    <row r="191" spans="1:94" x14ac:dyDescent="0.3">
      <c r="A191" s="3">
        <v>5</v>
      </c>
      <c r="B191" s="1" t="s">
        <v>542</v>
      </c>
      <c r="C191" s="3">
        <v>270105003</v>
      </c>
      <c r="D191">
        <v>270105</v>
      </c>
      <c r="E191" s="3" t="s">
        <v>7310</v>
      </c>
      <c r="F191" t="s">
        <v>7313</v>
      </c>
      <c r="G191" s="3">
        <v>15</v>
      </c>
      <c r="H191" t="s">
        <v>10608</v>
      </c>
      <c r="I191" s="3" t="s">
        <v>7313</v>
      </c>
      <c r="J191">
        <v>9</v>
      </c>
      <c r="K191" s="3">
        <v>0</v>
      </c>
      <c r="L191">
        <v>0</v>
      </c>
      <c r="M191" s="3">
        <v>0</v>
      </c>
      <c r="N191">
        <v>0</v>
      </c>
      <c r="O191" s="3">
        <v>0</v>
      </c>
      <c r="P191">
        <v>0</v>
      </c>
      <c r="Q191" s="3">
        <v>0</v>
      </c>
      <c r="R191">
        <v>0</v>
      </c>
      <c r="S191" s="3">
        <v>0</v>
      </c>
      <c r="T191" s="3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 x14ac:dyDescent="0.3">
      <c r="A192" s="3">
        <v>5</v>
      </c>
      <c r="B192" s="1" t="s">
        <v>542</v>
      </c>
      <c r="C192" s="3">
        <v>270102005</v>
      </c>
      <c r="D192">
        <v>270102</v>
      </c>
      <c r="E192" s="3" t="s">
        <v>14075</v>
      </c>
      <c r="F192" t="s">
        <v>7296</v>
      </c>
      <c r="G192" s="3">
        <v>15</v>
      </c>
      <c r="H192" t="s">
        <v>10608</v>
      </c>
      <c r="I192" s="3" t="s">
        <v>7296</v>
      </c>
      <c r="J192">
        <v>14</v>
      </c>
      <c r="K192" s="3">
        <v>0</v>
      </c>
      <c r="L192">
        <v>0</v>
      </c>
      <c r="M192" s="3">
        <v>0</v>
      </c>
      <c r="N192">
        <v>0</v>
      </c>
      <c r="O192" s="3">
        <v>0</v>
      </c>
      <c r="P192">
        <v>0</v>
      </c>
      <c r="Q192" s="3">
        <v>0</v>
      </c>
      <c r="R192">
        <v>0</v>
      </c>
      <c r="S192" s="3">
        <v>0</v>
      </c>
      <c r="T192" s="3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</row>
    <row r="193" spans="1:94" x14ac:dyDescent="0.3">
      <c r="A193" s="3">
        <v>5</v>
      </c>
      <c r="B193" s="1" t="s">
        <v>542</v>
      </c>
      <c r="C193" s="3">
        <v>270102006</v>
      </c>
      <c r="D193">
        <v>270102</v>
      </c>
      <c r="E193" s="3" t="s">
        <v>14075</v>
      </c>
      <c r="F193" t="s">
        <v>7297</v>
      </c>
      <c r="G193" s="3">
        <v>15</v>
      </c>
      <c r="H193" t="s">
        <v>10608</v>
      </c>
      <c r="I193" s="3" t="s">
        <v>14159</v>
      </c>
      <c r="J193">
        <v>15</v>
      </c>
      <c r="K193" s="3">
        <v>2</v>
      </c>
      <c r="L193">
        <v>0</v>
      </c>
      <c r="M193" s="3">
        <v>0</v>
      </c>
      <c r="N193">
        <v>0</v>
      </c>
      <c r="O193" s="3">
        <v>1</v>
      </c>
      <c r="P193">
        <v>0</v>
      </c>
      <c r="Q193" s="3">
        <v>0</v>
      </c>
      <c r="R193">
        <v>1</v>
      </c>
      <c r="S193" s="3">
        <v>0</v>
      </c>
      <c r="T193" s="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3</v>
      </c>
      <c r="AQ193">
        <v>2</v>
      </c>
      <c r="AR193">
        <v>1</v>
      </c>
      <c r="AS193">
        <v>1</v>
      </c>
      <c r="AT193">
        <v>1</v>
      </c>
      <c r="AU193">
        <v>1</v>
      </c>
      <c r="AV193">
        <v>2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2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2</v>
      </c>
      <c r="BL193">
        <v>1</v>
      </c>
      <c r="BM193">
        <v>0</v>
      </c>
      <c r="BN193">
        <v>0</v>
      </c>
      <c r="BO193">
        <v>1</v>
      </c>
      <c r="BP193">
        <v>3</v>
      </c>
      <c r="BQ193">
        <v>2</v>
      </c>
      <c r="BR193">
        <v>4</v>
      </c>
      <c r="BS193">
        <v>0</v>
      </c>
      <c r="BT193">
        <v>2</v>
      </c>
      <c r="BU193">
        <v>0</v>
      </c>
      <c r="BV193">
        <v>1</v>
      </c>
      <c r="BW193">
        <v>2</v>
      </c>
      <c r="BX193">
        <v>1</v>
      </c>
      <c r="BY193">
        <v>2</v>
      </c>
      <c r="BZ193">
        <v>2</v>
      </c>
      <c r="CA193">
        <v>1</v>
      </c>
      <c r="CB193">
        <v>1</v>
      </c>
      <c r="CC193">
        <v>2</v>
      </c>
      <c r="CD193">
        <v>0</v>
      </c>
      <c r="CE193">
        <v>0</v>
      </c>
      <c r="CF193">
        <v>3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3</v>
      </c>
      <c r="CM193">
        <v>4</v>
      </c>
      <c r="CN193">
        <v>0</v>
      </c>
      <c r="CO193">
        <v>0</v>
      </c>
      <c r="CP193">
        <v>3</v>
      </c>
    </row>
    <row r="194" spans="1:94" x14ac:dyDescent="0.3">
      <c r="A194" s="3">
        <v>5</v>
      </c>
      <c r="B194" s="1" t="s">
        <v>542</v>
      </c>
      <c r="C194" s="3">
        <v>270102007</v>
      </c>
      <c r="D194">
        <v>270102</v>
      </c>
      <c r="E194" s="3" t="s">
        <v>14075</v>
      </c>
      <c r="F194" t="s">
        <v>7298</v>
      </c>
      <c r="G194" s="3">
        <v>15</v>
      </c>
      <c r="H194" t="s">
        <v>10608</v>
      </c>
      <c r="I194" s="3" t="s">
        <v>14160</v>
      </c>
      <c r="J194">
        <v>16</v>
      </c>
      <c r="K194" s="3">
        <v>0</v>
      </c>
      <c r="L194">
        <v>0</v>
      </c>
      <c r="M194" s="3">
        <v>0</v>
      </c>
      <c r="N194">
        <v>0</v>
      </c>
      <c r="O194" s="3">
        <v>0</v>
      </c>
      <c r="P194">
        <v>0</v>
      </c>
      <c r="Q194" s="3">
        <v>0</v>
      </c>
      <c r="R194">
        <v>0</v>
      </c>
      <c r="S194" s="3">
        <v>0</v>
      </c>
      <c r="T194" s="3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</row>
    <row r="195" spans="1:94" x14ac:dyDescent="0.3">
      <c r="A195" s="3">
        <v>5</v>
      </c>
      <c r="B195" s="1" t="s">
        <v>542</v>
      </c>
      <c r="C195" s="3">
        <v>270102008</v>
      </c>
      <c r="D195">
        <v>270102</v>
      </c>
      <c r="E195" s="3" t="s">
        <v>14075</v>
      </c>
      <c r="F195" t="s">
        <v>7299</v>
      </c>
      <c r="G195" s="3">
        <v>15</v>
      </c>
      <c r="H195" t="s">
        <v>10608</v>
      </c>
      <c r="I195" s="3" t="s">
        <v>14161</v>
      </c>
      <c r="J195">
        <v>17</v>
      </c>
      <c r="K195" s="3">
        <v>0</v>
      </c>
      <c r="L195">
        <v>0</v>
      </c>
      <c r="M195" s="3">
        <v>0</v>
      </c>
      <c r="N195">
        <v>0</v>
      </c>
      <c r="O195" s="3">
        <v>0</v>
      </c>
      <c r="P195">
        <v>0</v>
      </c>
      <c r="Q195" s="3">
        <v>0</v>
      </c>
      <c r="R195">
        <v>0</v>
      </c>
      <c r="S195" s="3">
        <v>0</v>
      </c>
      <c r="T195" s="3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2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1</v>
      </c>
      <c r="CM195">
        <v>0</v>
      </c>
      <c r="CN195">
        <v>0</v>
      </c>
      <c r="CO195">
        <v>0</v>
      </c>
      <c r="CP195">
        <v>0</v>
      </c>
    </row>
    <row r="196" spans="1:94" x14ac:dyDescent="0.3">
      <c r="A196" s="3">
        <v>5</v>
      </c>
      <c r="B196" s="1" t="s">
        <v>542</v>
      </c>
      <c r="C196" s="3">
        <v>270102010</v>
      </c>
      <c r="D196">
        <v>270102</v>
      </c>
      <c r="E196" s="3" t="s">
        <v>14075</v>
      </c>
      <c r="F196" t="s">
        <v>7301</v>
      </c>
      <c r="G196" s="3">
        <v>15</v>
      </c>
      <c r="H196" t="s">
        <v>10608</v>
      </c>
      <c r="I196" s="3" t="s">
        <v>7301</v>
      </c>
      <c r="J196">
        <v>19</v>
      </c>
      <c r="K196" s="3">
        <v>0</v>
      </c>
      <c r="L196">
        <v>0</v>
      </c>
      <c r="M196" s="3">
        <v>1</v>
      </c>
      <c r="N196">
        <v>0</v>
      </c>
      <c r="O196" s="3">
        <v>0</v>
      </c>
      <c r="P196">
        <v>2</v>
      </c>
      <c r="Q196" s="3">
        <v>0</v>
      </c>
      <c r="R196">
        <v>3</v>
      </c>
      <c r="S196" s="3">
        <v>0</v>
      </c>
      <c r="T196" s="3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3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1</v>
      </c>
      <c r="BC196">
        <v>1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1</v>
      </c>
      <c r="BK196">
        <v>0</v>
      </c>
      <c r="BL196">
        <v>1</v>
      </c>
      <c r="BM196">
        <v>0</v>
      </c>
      <c r="BN196">
        <v>2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2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</row>
    <row r="197" spans="1:94" x14ac:dyDescent="0.3">
      <c r="A197" s="3">
        <v>5</v>
      </c>
      <c r="B197" s="1" t="s">
        <v>542</v>
      </c>
      <c r="C197" s="3">
        <v>270102001</v>
      </c>
      <c r="D197">
        <v>270102</v>
      </c>
      <c r="E197" s="3" t="s">
        <v>14075</v>
      </c>
      <c r="F197" t="s">
        <v>7292</v>
      </c>
      <c r="G197" s="3">
        <v>15</v>
      </c>
      <c r="H197" t="s">
        <v>10608</v>
      </c>
      <c r="I197" s="3" t="s">
        <v>7292</v>
      </c>
      <c r="J197">
        <v>176</v>
      </c>
      <c r="K197" s="3">
        <v>1</v>
      </c>
      <c r="L197">
        <v>1</v>
      </c>
      <c r="M197" s="3">
        <v>0</v>
      </c>
      <c r="N197">
        <v>0</v>
      </c>
      <c r="O197" s="3">
        <v>0</v>
      </c>
      <c r="P197">
        <v>0</v>
      </c>
      <c r="Q197" s="3">
        <v>0</v>
      </c>
      <c r="R197">
        <v>0</v>
      </c>
      <c r="S197" s="3">
        <v>0</v>
      </c>
      <c r="T197" s="3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</row>
    <row r="198" spans="1:94" x14ac:dyDescent="0.3">
      <c r="A198" s="3">
        <v>5</v>
      </c>
      <c r="B198" s="1" t="s">
        <v>542</v>
      </c>
      <c r="C198" s="3">
        <v>270103002</v>
      </c>
      <c r="D198">
        <v>270103</v>
      </c>
      <c r="E198" s="3" t="s">
        <v>14076</v>
      </c>
      <c r="F198" t="s">
        <v>7287</v>
      </c>
      <c r="G198" s="3">
        <v>15</v>
      </c>
      <c r="H198" t="s">
        <v>10608</v>
      </c>
      <c r="I198" s="3" t="s">
        <v>7287</v>
      </c>
      <c r="J198">
        <v>204</v>
      </c>
      <c r="K198" s="3">
        <v>0</v>
      </c>
      <c r="L198">
        <v>0</v>
      </c>
      <c r="M198" s="3">
        <v>0</v>
      </c>
      <c r="N198">
        <v>0</v>
      </c>
      <c r="O198" s="3">
        <v>0</v>
      </c>
      <c r="P198">
        <v>0</v>
      </c>
      <c r="Q198" s="3">
        <v>0</v>
      </c>
      <c r="R198">
        <v>0</v>
      </c>
      <c r="S198" s="3">
        <v>0</v>
      </c>
      <c r="T198" s="3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</row>
    <row r="199" spans="1:94" x14ac:dyDescent="0.3">
      <c r="A199" s="3">
        <v>5</v>
      </c>
      <c r="B199" s="1" t="s">
        <v>542</v>
      </c>
      <c r="C199" s="3">
        <v>270104001</v>
      </c>
      <c r="D199">
        <v>270104</v>
      </c>
      <c r="E199" s="3" t="s">
        <v>7318</v>
      </c>
      <c r="F199" t="s">
        <v>7319</v>
      </c>
      <c r="G199" s="3">
        <v>15</v>
      </c>
      <c r="H199" t="s">
        <v>10608</v>
      </c>
      <c r="I199" s="3" t="s">
        <v>7319</v>
      </c>
      <c r="J199">
        <v>298</v>
      </c>
      <c r="K199" s="3">
        <v>3</v>
      </c>
      <c r="L199">
        <v>1</v>
      </c>
      <c r="M199" s="3">
        <v>1</v>
      </c>
      <c r="N199">
        <v>2</v>
      </c>
      <c r="O199" s="3">
        <v>2</v>
      </c>
      <c r="P199">
        <v>0</v>
      </c>
      <c r="Q199" s="3">
        <v>1</v>
      </c>
      <c r="R199">
        <v>1</v>
      </c>
      <c r="S199" s="3">
        <v>3</v>
      </c>
      <c r="T199" s="3">
        <v>0</v>
      </c>
      <c r="U199">
        <v>2</v>
      </c>
      <c r="V199">
        <v>2</v>
      </c>
      <c r="W199">
        <v>4</v>
      </c>
      <c r="X199">
        <v>1</v>
      </c>
      <c r="Y199">
        <v>3</v>
      </c>
      <c r="Z199">
        <v>2</v>
      </c>
      <c r="AA199">
        <v>2</v>
      </c>
      <c r="AB199">
        <v>3</v>
      </c>
      <c r="AC199">
        <v>1</v>
      </c>
      <c r="AD199">
        <v>1</v>
      </c>
      <c r="AE199">
        <v>5</v>
      </c>
      <c r="AF199">
        <v>1</v>
      </c>
      <c r="AG199">
        <v>1</v>
      </c>
      <c r="AH199">
        <v>0</v>
      </c>
      <c r="AI199">
        <v>2</v>
      </c>
      <c r="AJ199">
        <v>0</v>
      </c>
      <c r="AK199">
        <v>0</v>
      </c>
      <c r="AL199">
        <v>1</v>
      </c>
      <c r="AM199">
        <v>1</v>
      </c>
      <c r="AN199">
        <v>0</v>
      </c>
      <c r="AO199">
        <v>1</v>
      </c>
      <c r="AP199">
        <v>2</v>
      </c>
      <c r="AQ199">
        <v>2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2</v>
      </c>
      <c r="AY199">
        <v>0</v>
      </c>
      <c r="AZ199">
        <v>0</v>
      </c>
      <c r="BA199">
        <v>2</v>
      </c>
      <c r="BB199">
        <v>1</v>
      </c>
      <c r="BC199">
        <v>0</v>
      </c>
      <c r="BD199">
        <v>1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2</v>
      </c>
      <c r="BK199">
        <v>2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2</v>
      </c>
      <c r="BS199">
        <v>0</v>
      </c>
      <c r="BT199">
        <v>0</v>
      </c>
      <c r="BU199">
        <v>1</v>
      </c>
      <c r="BV199">
        <v>4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1</v>
      </c>
      <c r="CE199">
        <v>1</v>
      </c>
      <c r="CF199">
        <v>2</v>
      </c>
      <c r="CG199">
        <v>1</v>
      </c>
      <c r="CH199">
        <v>5</v>
      </c>
      <c r="CI199">
        <v>4</v>
      </c>
      <c r="CJ199">
        <v>1</v>
      </c>
      <c r="CK199">
        <v>3</v>
      </c>
      <c r="CL199">
        <v>1</v>
      </c>
      <c r="CM199">
        <v>0</v>
      </c>
      <c r="CN199">
        <v>2</v>
      </c>
      <c r="CO199">
        <v>2</v>
      </c>
      <c r="CP199">
        <v>0</v>
      </c>
    </row>
    <row r="200" spans="1:94" x14ac:dyDescent="0.3">
      <c r="A200" s="3">
        <v>5</v>
      </c>
      <c r="B200" s="1" t="s">
        <v>542</v>
      </c>
      <c r="C200" s="3">
        <v>270102014</v>
      </c>
      <c r="D200">
        <v>270102</v>
      </c>
      <c r="E200" s="3" t="s">
        <v>14075</v>
      </c>
      <c r="F200" t="s">
        <v>7305</v>
      </c>
      <c r="G200" s="3">
        <v>15</v>
      </c>
      <c r="H200" t="s">
        <v>10608</v>
      </c>
      <c r="I200" s="3" t="s">
        <v>10639</v>
      </c>
      <c r="J200">
        <v>476</v>
      </c>
      <c r="K200" s="3">
        <v>0</v>
      </c>
      <c r="L200">
        <v>1</v>
      </c>
      <c r="M200" s="3">
        <v>0</v>
      </c>
      <c r="N200">
        <v>1</v>
      </c>
      <c r="O200" s="3">
        <v>0</v>
      </c>
      <c r="P200">
        <v>0</v>
      </c>
      <c r="Q200" s="3">
        <v>0</v>
      </c>
      <c r="R200">
        <v>0</v>
      </c>
      <c r="S200" s="3">
        <v>0</v>
      </c>
      <c r="T200" s="3">
        <v>1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>
        <v>0</v>
      </c>
      <c r="BJ200">
        <v>0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1</v>
      </c>
      <c r="BS200">
        <v>0</v>
      </c>
      <c r="BT200">
        <v>0</v>
      </c>
      <c r="BU200">
        <v>2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1</v>
      </c>
      <c r="CP200">
        <v>0</v>
      </c>
    </row>
    <row r="201" spans="1:94" x14ac:dyDescent="0.3">
      <c r="A201" s="3">
        <v>5</v>
      </c>
      <c r="B201" s="1" t="s">
        <v>542</v>
      </c>
      <c r="C201" s="3">
        <v>270102015</v>
      </c>
      <c r="D201">
        <v>270102</v>
      </c>
      <c r="E201" s="3" t="s">
        <v>14075</v>
      </c>
      <c r="F201" t="s">
        <v>7306</v>
      </c>
      <c r="G201" s="3">
        <v>15</v>
      </c>
      <c r="H201" t="s">
        <v>10608</v>
      </c>
      <c r="I201" s="3" t="s">
        <v>10640</v>
      </c>
      <c r="J201">
        <v>477</v>
      </c>
      <c r="K201" s="3">
        <v>0</v>
      </c>
      <c r="L201">
        <v>0</v>
      </c>
      <c r="M201" s="3">
        <v>0</v>
      </c>
      <c r="N201">
        <v>1</v>
      </c>
      <c r="O201" s="3">
        <v>1</v>
      </c>
      <c r="P201">
        <v>0</v>
      </c>
      <c r="Q201" s="3">
        <v>0</v>
      </c>
      <c r="R201">
        <v>0</v>
      </c>
      <c r="S201" s="3">
        <v>0</v>
      </c>
      <c r="T201" s="3">
        <v>0</v>
      </c>
      <c r="U201">
        <v>1</v>
      </c>
      <c r="V201">
        <v>0</v>
      </c>
      <c r="W201">
        <v>1</v>
      </c>
      <c r="X201">
        <v>0</v>
      </c>
      <c r="Y201">
        <v>1</v>
      </c>
      <c r="Z201">
        <v>2</v>
      </c>
      <c r="AA201">
        <v>0</v>
      </c>
      <c r="AB201">
        <v>0</v>
      </c>
      <c r="AC201">
        <v>2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2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2</v>
      </c>
      <c r="BC201">
        <v>1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1</v>
      </c>
      <c r="BP201">
        <v>0</v>
      </c>
      <c r="BQ201">
        <v>0</v>
      </c>
      <c r="BR201">
        <v>2</v>
      </c>
      <c r="BS201">
        <v>0</v>
      </c>
      <c r="BT201">
        <v>1</v>
      </c>
      <c r="BU201">
        <v>1</v>
      </c>
      <c r="BV201">
        <v>1</v>
      </c>
      <c r="BW201">
        <v>0</v>
      </c>
      <c r="BX201">
        <v>0</v>
      </c>
      <c r="BY201">
        <v>0</v>
      </c>
      <c r="BZ201">
        <v>1</v>
      </c>
      <c r="CA201">
        <v>2</v>
      </c>
      <c r="CB201">
        <v>0</v>
      </c>
      <c r="CC201">
        <v>0</v>
      </c>
      <c r="CD201">
        <v>2</v>
      </c>
      <c r="CE201">
        <v>0</v>
      </c>
      <c r="CF201">
        <v>0</v>
      </c>
      <c r="CG201">
        <v>1</v>
      </c>
      <c r="CH201">
        <v>0</v>
      </c>
      <c r="CI201">
        <v>1</v>
      </c>
      <c r="CJ201">
        <v>0</v>
      </c>
      <c r="CK201">
        <v>0</v>
      </c>
      <c r="CL201">
        <v>2</v>
      </c>
      <c r="CM201">
        <v>1</v>
      </c>
      <c r="CN201">
        <v>0</v>
      </c>
      <c r="CO201">
        <v>0</v>
      </c>
      <c r="CP201">
        <v>0</v>
      </c>
    </row>
    <row r="202" spans="1:94" x14ac:dyDescent="0.3">
      <c r="A202" s="3">
        <v>5</v>
      </c>
      <c r="B202" s="1" t="s">
        <v>542</v>
      </c>
      <c r="C202" s="3">
        <v>270105002</v>
      </c>
      <c r="D202">
        <v>270105</v>
      </c>
      <c r="E202" s="3" t="s">
        <v>7310</v>
      </c>
      <c r="F202" t="s">
        <v>7312</v>
      </c>
      <c r="G202" s="3">
        <v>16</v>
      </c>
      <c r="H202" t="s">
        <v>10590</v>
      </c>
      <c r="I202" s="3" t="s">
        <v>7312</v>
      </c>
      <c r="J202">
        <v>8</v>
      </c>
      <c r="K202" s="3">
        <v>0</v>
      </c>
      <c r="L202">
        <v>0</v>
      </c>
      <c r="M202" s="3">
        <v>0</v>
      </c>
      <c r="N202">
        <v>0</v>
      </c>
      <c r="O202" s="3">
        <v>0</v>
      </c>
      <c r="P202">
        <v>0</v>
      </c>
      <c r="Q202" s="3">
        <v>0</v>
      </c>
      <c r="R202">
        <v>0</v>
      </c>
      <c r="S202" s="3">
        <v>0</v>
      </c>
      <c r="T202" s="3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 x14ac:dyDescent="0.3">
      <c r="A203" s="3">
        <v>5</v>
      </c>
      <c r="B203" s="1" t="s">
        <v>542</v>
      </c>
      <c r="C203" s="3">
        <v>270105003</v>
      </c>
      <c r="D203">
        <v>270105</v>
      </c>
      <c r="E203" s="3" t="s">
        <v>7310</v>
      </c>
      <c r="F203" t="s">
        <v>7313</v>
      </c>
      <c r="G203" s="3">
        <v>16</v>
      </c>
      <c r="H203" t="s">
        <v>10590</v>
      </c>
      <c r="I203" s="3" t="s">
        <v>7313</v>
      </c>
      <c r="J203">
        <v>9</v>
      </c>
      <c r="K203" s="3">
        <v>1</v>
      </c>
      <c r="L203">
        <v>0</v>
      </c>
      <c r="M203" s="3">
        <v>0</v>
      </c>
      <c r="N203">
        <v>0</v>
      </c>
      <c r="O203" s="3">
        <v>0</v>
      </c>
      <c r="P203">
        <v>0</v>
      </c>
      <c r="Q203" s="3">
        <v>0</v>
      </c>
      <c r="R203">
        <v>0</v>
      </c>
      <c r="S203" s="3">
        <v>0</v>
      </c>
      <c r="T203" s="3">
        <v>1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</row>
    <row r="204" spans="1:94" x14ac:dyDescent="0.3">
      <c r="A204" s="3">
        <v>5</v>
      </c>
      <c r="B204" s="1" t="s">
        <v>542</v>
      </c>
      <c r="C204" s="3">
        <v>270102005</v>
      </c>
      <c r="D204">
        <v>270102</v>
      </c>
      <c r="E204" s="3" t="s">
        <v>14075</v>
      </c>
      <c r="F204" t="s">
        <v>7296</v>
      </c>
      <c r="G204" s="3">
        <v>16</v>
      </c>
      <c r="H204" t="s">
        <v>10590</v>
      </c>
      <c r="I204" s="3" t="s">
        <v>7296</v>
      </c>
      <c r="J204">
        <v>14</v>
      </c>
      <c r="K204" s="3">
        <v>0</v>
      </c>
      <c r="L204">
        <v>0</v>
      </c>
      <c r="M204" s="3">
        <v>0</v>
      </c>
      <c r="N204">
        <v>0</v>
      </c>
      <c r="O204" s="3">
        <v>0</v>
      </c>
      <c r="P204">
        <v>0</v>
      </c>
      <c r="Q204" s="3">
        <v>0</v>
      </c>
      <c r="R204">
        <v>0</v>
      </c>
      <c r="S204" s="3">
        <v>0</v>
      </c>
      <c r="T204" s="3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 x14ac:dyDescent="0.3">
      <c r="A205" s="3">
        <v>5</v>
      </c>
      <c r="B205" s="1" t="s">
        <v>542</v>
      </c>
      <c r="C205" s="3">
        <v>270102006</v>
      </c>
      <c r="D205">
        <v>270102</v>
      </c>
      <c r="E205" s="3" t="s">
        <v>14075</v>
      </c>
      <c r="F205" t="s">
        <v>7297</v>
      </c>
      <c r="G205" s="3">
        <v>16</v>
      </c>
      <c r="H205" t="s">
        <v>10590</v>
      </c>
      <c r="I205" s="3" t="s">
        <v>14159</v>
      </c>
      <c r="J205">
        <v>15</v>
      </c>
      <c r="K205" s="3">
        <v>1</v>
      </c>
      <c r="L205">
        <v>1</v>
      </c>
      <c r="M205" s="3">
        <v>3</v>
      </c>
      <c r="N205">
        <v>1</v>
      </c>
      <c r="O205" s="3">
        <v>0</v>
      </c>
      <c r="P205">
        <v>0</v>
      </c>
      <c r="Q205" s="3">
        <v>0</v>
      </c>
      <c r="R205">
        <v>2</v>
      </c>
      <c r="S205" s="3">
        <v>0</v>
      </c>
      <c r="T205" s="3">
        <v>1</v>
      </c>
      <c r="U205">
        <v>1</v>
      </c>
      <c r="V205">
        <v>0</v>
      </c>
      <c r="W205">
        <v>2</v>
      </c>
      <c r="X205">
        <v>4</v>
      </c>
      <c r="Y205">
        <v>2</v>
      </c>
      <c r="Z205">
        <v>2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</v>
      </c>
      <c r="AT205">
        <v>1</v>
      </c>
      <c r="AU205">
        <v>4</v>
      </c>
      <c r="AV205">
        <v>2</v>
      </c>
      <c r="AW205">
        <v>2</v>
      </c>
      <c r="AX205">
        <v>1</v>
      </c>
      <c r="AY205">
        <v>1</v>
      </c>
      <c r="AZ205">
        <v>0</v>
      </c>
      <c r="BA205">
        <v>0</v>
      </c>
      <c r="BB205">
        <v>0</v>
      </c>
      <c r="BC205">
        <v>1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1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4</v>
      </c>
      <c r="BQ205">
        <v>2</v>
      </c>
      <c r="BR205">
        <v>1</v>
      </c>
      <c r="BS205">
        <v>0</v>
      </c>
      <c r="BT205">
        <v>2</v>
      </c>
      <c r="BU205">
        <v>5</v>
      </c>
      <c r="BV205">
        <v>0</v>
      </c>
      <c r="BW205">
        <v>2</v>
      </c>
      <c r="BX205">
        <v>1</v>
      </c>
      <c r="BY205">
        <v>1</v>
      </c>
      <c r="BZ205">
        <v>2</v>
      </c>
      <c r="CA205">
        <v>1</v>
      </c>
      <c r="CB205">
        <v>0</v>
      </c>
      <c r="CC205">
        <v>1</v>
      </c>
      <c r="CD205">
        <v>2</v>
      </c>
      <c r="CE205">
        <v>1</v>
      </c>
      <c r="CF205">
        <v>2</v>
      </c>
      <c r="CG205">
        <v>4</v>
      </c>
      <c r="CH205">
        <v>2</v>
      </c>
      <c r="CI205">
        <v>1</v>
      </c>
      <c r="CJ205">
        <v>1</v>
      </c>
      <c r="CK205">
        <v>5</v>
      </c>
      <c r="CL205">
        <v>3</v>
      </c>
      <c r="CM205">
        <v>2</v>
      </c>
      <c r="CN205">
        <v>1</v>
      </c>
      <c r="CO205">
        <v>0</v>
      </c>
      <c r="CP205">
        <v>2</v>
      </c>
    </row>
    <row r="206" spans="1:94" x14ac:dyDescent="0.3">
      <c r="A206" s="3">
        <v>5</v>
      </c>
      <c r="B206" s="1" t="s">
        <v>542</v>
      </c>
      <c r="C206" s="3">
        <v>270102007</v>
      </c>
      <c r="D206">
        <v>270102</v>
      </c>
      <c r="E206" s="3" t="s">
        <v>14075</v>
      </c>
      <c r="F206" t="s">
        <v>7298</v>
      </c>
      <c r="G206" s="3">
        <v>16</v>
      </c>
      <c r="H206" t="s">
        <v>10590</v>
      </c>
      <c r="I206" s="3" t="s">
        <v>14160</v>
      </c>
      <c r="J206">
        <v>16</v>
      </c>
      <c r="K206" s="3">
        <v>0</v>
      </c>
      <c r="L206">
        <v>0</v>
      </c>
      <c r="M206" s="3">
        <v>0</v>
      </c>
      <c r="N206">
        <v>0</v>
      </c>
      <c r="O206" s="3">
        <v>0</v>
      </c>
      <c r="P206">
        <v>0</v>
      </c>
      <c r="Q206" s="3">
        <v>0</v>
      </c>
      <c r="R206">
        <v>0</v>
      </c>
      <c r="S206" s="3">
        <v>1</v>
      </c>
      <c r="T206" s="3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1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1</v>
      </c>
      <c r="CO206">
        <v>0</v>
      </c>
      <c r="CP206">
        <v>0</v>
      </c>
    </row>
    <row r="207" spans="1:94" x14ac:dyDescent="0.3">
      <c r="A207" s="3">
        <v>5</v>
      </c>
      <c r="B207" s="1" t="s">
        <v>542</v>
      </c>
      <c r="C207" s="3">
        <v>270102008</v>
      </c>
      <c r="D207">
        <v>270102</v>
      </c>
      <c r="E207" s="3" t="s">
        <v>14075</v>
      </c>
      <c r="F207" t="s">
        <v>7299</v>
      </c>
      <c r="G207" s="3">
        <v>16</v>
      </c>
      <c r="H207" t="s">
        <v>10590</v>
      </c>
      <c r="I207" s="3" t="s">
        <v>14161</v>
      </c>
      <c r="J207">
        <v>17</v>
      </c>
      <c r="K207" s="3">
        <v>1</v>
      </c>
      <c r="L207">
        <v>0</v>
      </c>
      <c r="M207" s="3">
        <v>2</v>
      </c>
      <c r="N207">
        <v>0</v>
      </c>
      <c r="O207" s="3">
        <v>0</v>
      </c>
      <c r="P207">
        <v>1</v>
      </c>
      <c r="Q207" s="3">
        <v>0</v>
      </c>
      <c r="R207">
        <v>0</v>
      </c>
      <c r="S207" s="3">
        <v>0</v>
      </c>
      <c r="T207" s="3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1</v>
      </c>
      <c r="BJ207">
        <v>1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1</v>
      </c>
      <c r="BQ207">
        <v>0</v>
      </c>
      <c r="BR207">
        <v>0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2</v>
      </c>
      <c r="CJ207">
        <v>0</v>
      </c>
      <c r="CK207">
        <v>1</v>
      </c>
      <c r="CL207">
        <v>0</v>
      </c>
      <c r="CM207">
        <v>0</v>
      </c>
      <c r="CN207">
        <v>1</v>
      </c>
      <c r="CO207">
        <v>0</v>
      </c>
      <c r="CP207">
        <v>0</v>
      </c>
    </row>
    <row r="208" spans="1:94" x14ac:dyDescent="0.3">
      <c r="A208" s="3">
        <v>5</v>
      </c>
      <c r="B208" s="1" t="s">
        <v>542</v>
      </c>
      <c r="C208" s="3">
        <v>270102010</v>
      </c>
      <c r="D208">
        <v>270102</v>
      </c>
      <c r="E208" s="3" t="s">
        <v>14075</v>
      </c>
      <c r="F208" t="s">
        <v>7301</v>
      </c>
      <c r="G208" s="3">
        <v>16</v>
      </c>
      <c r="H208" t="s">
        <v>10590</v>
      </c>
      <c r="I208" s="3" t="s">
        <v>7301</v>
      </c>
      <c r="J208">
        <v>19</v>
      </c>
      <c r="K208" s="3">
        <v>1</v>
      </c>
      <c r="L208">
        <v>0</v>
      </c>
      <c r="M208" s="3">
        <v>1</v>
      </c>
      <c r="N208">
        <v>0</v>
      </c>
      <c r="O208" s="3">
        <v>0</v>
      </c>
      <c r="P208">
        <v>0</v>
      </c>
      <c r="Q208" s="3">
        <v>1</v>
      </c>
      <c r="R208">
        <v>0</v>
      </c>
      <c r="S208" s="3">
        <v>2</v>
      </c>
      <c r="T208" s="3">
        <v>1</v>
      </c>
      <c r="U208">
        <v>3</v>
      </c>
      <c r="V208">
        <v>0</v>
      </c>
      <c r="W208">
        <v>1</v>
      </c>
      <c r="X208">
        <v>2</v>
      </c>
      <c r="Y208">
        <v>0</v>
      </c>
      <c r="Z208">
        <v>0</v>
      </c>
      <c r="AA208">
        <v>5</v>
      </c>
      <c r="AB208">
        <v>0</v>
      </c>
      <c r="AC208">
        <v>0</v>
      </c>
      <c r="AD208">
        <v>1</v>
      </c>
      <c r="AE208">
        <v>1</v>
      </c>
      <c r="AF208">
        <v>0</v>
      </c>
      <c r="AG208">
        <v>0</v>
      </c>
      <c r="AH208">
        <v>0</v>
      </c>
      <c r="AI208">
        <v>2</v>
      </c>
      <c r="AJ208">
        <v>1</v>
      </c>
      <c r="AK208">
        <v>2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4</v>
      </c>
      <c r="AS208">
        <v>0</v>
      </c>
      <c r="AT208">
        <v>2</v>
      </c>
      <c r="AU208">
        <v>0</v>
      </c>
      <c r="AV208">
        <v>0</v>
      </c>
      <c r="AW208">
        <v>1</v>
      </c>
      <c r="AX208">
        <v>1</v>
      </c>
      <c r="AY208">
        <v>1</v>
      </c>
      <c r="AZ208">
        <v>0</v>
      </c>
      <c r="BA208">
        <v>2</v>
      </c>
      <c r="BB208">
        <v>2</v>
      </c>
      <c r="BC208">
        <v>2</v>
      </c>
      <c r="BD208">
        <v>0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1</v>
      </c>
      <c r="BN208">
        <v>0</v>
      </c>
      <c r="BO208">
        <v>2</v>
      </c>
      <c r="BP208">
        <v>1</v>
      </c>
      <c r="BQ208">
        <v>1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2</v>
      </c>
      <c r="BZ208">
        <v>0</v>
      </c>
      <c r="CA208">
        <v>1</v>
      </c>
      <c r="CB208">
        <v>0</v>
      </c>
      <c r="CC208">
        <v>0</v>
      </c>
      <c r="CD208">
        <v>1</v>
      </c>
      <c r="CE208">
        <v>2</v>
      </c>
      <c r="CF208">
        <v>0</v>
      </c>
      <c r="CG208">
        <v>0</v>
      </c>
      <c r="CH208">
        <v>4</v>
      </c>
      <c r="CI208">
        <v>1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</row>
    <row r="209" spans="1:94" x14ac:dyDescent="0.3">
      <c r="A209" s="3">
        <v>5</v>
      </c>
      <c r="B209" s="1" t="s">
        <v>542</v>
      </c>
      <c r="C209" s="3">
        <v>270102001</v>
      </c>
      <c r="D209">
        <v>270102</v>
      </c>
      <c r="E209" s="3" t="s">
        <v>14075</v>
      </c>
      <c r="F209" t="s">
        <v>7292</v>
      </c>
      <c r="G209" s="3">
        <v>16</v>
      </c>
      <c r="H209" t="s">
        <v>10590</v>
      </c>
      <c r="I209" s="3" t="s">
        <v>7292</v>
      </c>
      <c r="J209">
        <v>176</v>
      </c>
      <c r="K209" s="3">
        <v>0</v>
      </c>
      <c r="L209">
        <v>0</v>
      </c>
      <c r="M209" s="3">
        <v>1</v>
      </c>
      <c r="N209">
        <v>1</v>
      </c>
      <c r="O209" s="3">
        <v>0</v>
      </c>
      <c r="P209">
        <v>1</v>
      </c>
      <c r="Q209" s="3">
        <v>1</v>
      </c>
      <c r="R209">
        <v>1</v>
      </c>
      <c r="S209" s="3">
        <v>0</v>
      </c>
      <c r="T209" s="3">
        <v>0</v>
      </c>
      <c r="U209">
        <v>2</v>
      </c>
      <c r="V209">
        <v>0</v>
      </c>
      <c r="W209">
        <v>3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1</v>
      </c>
      <c r="AN209">
        <v>1</v>
      </c>
      <c r="AO209">
        <v>0</v>
      </c>
      <c r="AP209">
        <v>2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1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</row>
    <row r="210" spans="1:94" x14ac:dyDescent="0.3">
      <c r="A210" s="3">
        <v>5</v>
      </c>
      <c r="B210" s="1" t="s">
        <v>542</v>
      </c>
      <c r="C210" s="3">
        <v>270103002</v>
      </c>
      <c r="D210">
        <v>270103</v>
      </c>
      <c r="E210" s="3" t="s">
        <v>14076</v>
      </c>
      <c r="F210" t="s">
        <v>7287</v>
      </c>
      <c r="G210" s="3">
        <v>16</v>
      </c>
      <c r="H210" t="s">
        <v>10590</v>
      </c>
      <c r="I210" s="3" t="s">
        <v>7287</v>
      </c>
      <c r="J210">
        <v>204</v>
      </c>
      <c r="K210" s="3">
        <v>0</v>
      </c>
      <c r="L210">
        <v>0</v>
      </c>
      <c r="M210" s="3">
        <v>0</v>
      </c>
      <c r="N210">
        <v>0</v>
      </c>
      <c r="O210" s="3">
        <v>0</v>
      </c>
      <c r="P210">
        <v>0</v>
      </c>
      <c r="Q210" s="3">
        <v>0</v>
      </c>
      <c r="R210">
        <v>0</v>
      </c>
      <c r="S210" s="3">
        <v>0</v>
      </c>
      <c r="T210" s="3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</row>
    <row r="211" spans="1:94" x14ac:dyDescent="0.3">
      <c r="A211" s="3">
        <v>5</v>
      </c>
      <c r="B211" s="1" t="s">
        <v>542</v>
      </c>
      <c r="C211" s="3">
        <v>270104001</v>
      </c>
      <c r="D211">
        <v>270104</v>
      </c>
      <c r="E211" s="3" t="s">
        <v>7318</v>
      </c>
      <c r="F211" t="s">
        <v>7319</v>
      </c>
      <c r="G211" s="3">
        <v>16</v>
      </c>
      <c r="H211" t="s">
        <v>10590</v>
      </c>
      <c r="I211" s="3" t="s">
        <v>7319</v>
      </c>
      <c r="J211">
        <v>298</v>
      </c>
      <c r="K211" s="3">
        <v>0</v>
      </c>
      <c r="L211">
        <v>1</v>
      </c>
      <c r="M211" s="3">
        <v>0</v>
      </c>
      <c r="N211">
        <v>1</v>
      </c>
      <c r="O211" s="3">
        <v>1</v>
      </c>
      <c r="P211">
        <v>0</v>
      </c>
      <c r="Q211" s="3">
        <v>1</v>
      </c>
      <c r="R211">
        <v>0</v>
      </c>
      <c r="S211" s="3">
        <v>2</v>
      </c>
      <c r="T211" s="3">
        <v>0</v>
      </c>
      <c r="U211">
        <v>2</v>
      </c>
      <c r="V211">
        <v>1</v>
      </c>
      <c r="W211">
        <v>3</v>
      </c>
      <c r="X211">
        <v>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3</v>
      </c>
      <c r="AE211">
        <v>3</v>
      </c>
      <c r="AF211">
        <v>0</v>
      </c>
      <c r="AG211">
        <v>0</v>
      </c>
      <c r="AH211">
        <v>3</v>
      </c>
      <c r="AI211">
        <v>0</v>
      </c>
      <c r="AJ211">
        <v>1</v>
      </c>
      <c r="AK211">
        <v>1</v>
      </c>
      <c r="AL211">
        <v>3</v>
      </c>
      <c r="AM211">
        <v>0</v>
      </c>
      <c r="AN211">
        <v>3</v>
      </c>
      <c r="AO211">
        <v>0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2</v>
      </c>
      <c r="AX211">
        <v>1</v>
      </c>
      <c r="AY211">
        <v>2</v>
      </c>
      <c r="AZ211">
        <v>0</v>
      </c>
      <c r="BA211">
        <v>0</v>
      </c>
      <c r="BB211">
        <v>2</v>
      </c>
      <c r="BC211">
        <v>0</v>
      </c>
      <c r="BD211">
        <v>0</v>
      </c>
      <c r="BE211">
        <v>0</v>
      </c>
      <c r="BF211">
        <v>1</v>
      </c>
      <c r="BG211">
        <v>2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1</v>
      </c>
      <c r="BN211">
        <v>7</v>
      </c>
      <c r="BO211">
        <v>0</v>
      </c>
      <c r="BP211">
        <v>0</v>
      </c>
      <c r="BQ211">
        <v>0</v>
      </c>
      <c r="BR211">
        <v>1</v>
      </c>
      <c r="BS211">
        <v>2</v>
      </c>
      <c r="BT211">
        <v>2</v>
      </c>
      <c r="BU211">
        <v>0</v>
      </c>
      <c r="BV211">
        <v>2</v>
      </c>
      <c r="BW211">
        <v>1</v>
      </c>
      <c r="BX211">
        <v>2</v>
      </c>
      <c r="BY211">
        <v>0</v>
      </c>
      <c r="BZ211">
        <v>1</v>
      </c>
      <c r="CA211">
        <v>0</v>
      </c>
      <c r="CB211">
        <v>3</v>
      </c>
      <c r="CC211">
        <v>1</v>
      </c>
      <c r="CD211">
        <v>1</v>
      </c>
      <c r="CE211">
        <v>1</v>
      </c>
      <c r="CF211">
        <v>1</v>
      </c>
      <c r="CG211">
        <v>2</v>
      </c>
      <c r="CH211">
        <v>1</v>
      </c>
      <c r="CI211">
        <v>1</v>
      </c>
      <c r="CJ211">
        <v>0</v>
      </c>
      <c r="CK211">
        <v>1</v>
      </c>
      <c r="CL211">
        <v>1</v>
      </c>
      <c r="CM211">
        <v>0</v>
      </c>
      <c r="CN211">
        <v>0</v>
      </c>
      <c r="CO211">
        <v>2</v>
      </c>
      <c r="CP211">
        <v>1</v>
      </c>
    </row>
    <row r="212" spans="1:94" x14ac:dyDescent="0.3">
      <c r="A212" s="3">
        <v>5</v>
      </c>
      <c r="B212" s="1" t="s">
        <v>542</v>
      </c>
      <c r="C212" s="3">
        <v>270102017</v>
      </c>
      <c r="D212">
        <v>270102</v>
      </c>
      <c r="E212" s="3" t="s">
        <v>14075</v>
      </c>
      <c r="F212" t="s">
        <v>7308</v>
      </c>
      <c r="G212" s="3">
        <v>16</v>
      </c>
      <c r="H212" t="s">
        <v>10590</v>
      </c>
      <c r="I212" s="3" t="s">
        <v>7308</v>
      </c>
      <c r="J212">
        <v>475</v>
      </c>
      <c r="K212" s="3">
        <v>0</v>
      </c>
      <c r="L212">
        <v>0</v>
      </c>
      <c r="M212" s="3">
        <v>0</v>
      </c>
      <c r="N212">
        <v>0</v>
      </c>
      <c r="O212" s="3">
        <v>0</v>
      </c>
      <c r="P212">
        <v>0</v>
      </c>
      <c r="Q212" s="3">
        <v>0</v>
      </c>
      <c r="R212">
        <v>0</v>
      </c>
      <c r="S212" s="3">
        <v>0</v>
      </c>
      <c r="T212" s="3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3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 x14ac:dyDescent="0.3">
      <c r="A213" s="3">
        <v>5</v>
      </c>
      <c r="B213" s="1" t="s">
        <v>542</v>
      </c>
      <c r="C213" s="3">
        <v>270102014</v>
      </c>
      <c r="D213">
        <v>270102</v>
      </c>
      <c r="E213" s="3" t="s">
        <v>14075</v>
      </c>
      <c r="F213" t="s">
        <v>7305</v>
      </c>
      <c r="G213" s="3">
        <v>16</v>
      </c>
      <c r="H213" t="s">
        <v>10590</v>
      </c>
      <c r="I213" s="3" t="s">
        <v>10639</v>
      </c>
      <c r="J213">
        <v>476</v>
      </c>
      <c r="K213" s="3">
        <v>1</v>
      </c>
      <c r="L213">
        <v>0</v>
      </c>
      <c r="M213" s="3">
        <v>1</v>
      </c>
      <c r="N213">
        <v>2</v>
      </c>
      <c r="O213" s="3">
        <v>0</v>
      </c>
      <c r="P213">
        <v>1</v>
      </c>
      <c r="Q213" s="3">
        <v>0</v>
      </c>
      <c r="R213">
        <v>0</v>
      </c>
      <c r="S213" s="3">
        <v>1</v>
      </c>
      <c r="T213" s="3">
        <v>1</v>
      </c>
      <c r="U213">
        <v>1</v>
      </c>
      <c r="V213">
        <v>3</v>
      </c>
      <c r="W213">
        <v>0</v>
      </c>
      <c r="X213">
        <v>2</v>
      </c>
      <c r="Y213">
        <v>0</v>
      </c>
      <c r="Z213">
        <v>0</v>
      </c>
      <c r="AA213">
        <v>0</v>
      </c>
      <c r="AB213">
        <v>1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1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1</v>
      </c>
      <c r="BD213">
        <v>2</v>
      </c>
      <c r="BE213">
        <v>1</v>
      </c>
      <c r="BF213">
        <v>0</v>
      </c>
      <c r="BG213">
        <v>1</v>
      </c>
      <c r="BH213">
        <v>0</v>
      </c>
      <c r="BI213">
        <v>1</v>
      </c>
      <c r="BJ213">
        <v>0</v>
      </c>
      <c r="BK213">
        <v>0</v>
      </c>
      <c r="BL213">
        <v>1</v>
      </c>
      <c r="BM213">
        <v>1</v>
      </c>
      <c r="BN213">
        <v>0</v>
      </c>
      <c r="BO213">
        <v>1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2</v>
      </c>
      <c r="BV213">
        <v>1</v>
      </c>
      <c r="BW213">
        <v>1</v>
      </c>
      <c r="BX213">
        <v>1</v>
      </c>
      <c r="BY213">
        <v>0</v>
      </c>
      <c r="BZ213">
        <v>2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0</v>
      </c>
      <c r="CP213">
        <v>0</v>
      </c>
    </row>
    <row r="214" spans="1:94" x14ac:dyDescent="0.3">
      <c r="A214" s="3">
        <v>5</v>
      </c>
      <c r="B214" s="1" t="s">
        <v>542</v>
      </c>
      <c r="C214" s="3">
        <v>270102015</v>
      </c>
      <c r="D214">
        <v>270102</v>
      </c>
      <c r="E214" s="3" t="s">
        <v>14075</v>
      </c>
      <c r="F214" t="s">
        <v>7306</v>
      </c>
      <c r="G214" s="3">
        <v>16</v>
      </c>
      <c r="H214" t="s">
        <v>10590</v>
      </c>
      <c r="I214" s="3" t="s">
        <v>10640</v>
      </c>
      <c r="J214">
        <v>477</v>
      </c>
      <c r="K214" s="3">
        <v>2</v>
      </c>
      <c r="L214">
        <v>1</v>
      </c>
      <c r="M214" s="3">
        <v>0</v>
      </c>
      <c r="N214">
        <v>1</v>
      </c>
      <c r="O214" s="3">
        <v>0</v>
      </c>
      <c r="P214">
        <v>2</v>
      </c>
      <c r="Q214" s="3">
        <v>0</v>
      </c>
      <c r="R214">
        <v>0</v>
      </c>
      <c r="S214" s="3">
        <v>1</v>
      </c>
      <c r="T214" s="3">
        <v>2</v>
      </c>
      <c r="U214">
        <v>1</v>
      </c>
      <c r="V214">
        <v>2</v>
      </c>
      <c r="W214">
        <v>0</v>
      </c>
      <c r="X214">
        <v>0</v>
      </c>
      <c r="Y214">
        <v>0</v>
      </c>
      <c r="Z214">
        <v>1</v>
      </c>
      <c r="AA214">
        <v>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</v>
      </c>
      <c r="AH214">
        <v>1</v>
      </c>
      <c r="AI214">
        <v>0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2</v>
      </c>
      <c r="AR214">
        <v>0</v>
      </c>
      <c r="AS214">
        <v>1</v>
      </c>
      <c r="AT214">
        <v>0</v>
      </c>
      <c r="AU214">
        <v>2</v>
      </c>
      <c r="AV214">
        <v>0</v>
      </c>
      <c r="AW214">
        <v>0</v>
      </c>
      <c r="AX214">
        <v>1</v>
      </c>
      <c r="AY214">
        <v>0</v>
      </c>
      <c r="AZ214">
        <v>2</v>
      </c>
      <c r="BA214">
        <v>0</v>
      </c>
      <c r="BB214">
        <v>0</v>
      </c>
      <c r="BC214">
        <v>1</v>
      </c>
      <c r="BD214">
        <v>0</v>
      </c>
      <c r="BE214">
        <v>1</v>
      </c>
      <c r="BF214">
        <v>0</v>
      </c>
      <c r="BG214">
        <v>1</v>
      </c>
      <c r="BH214">
        <v>1</v>
      </c>
      <c r="BI214">
        <v>1</v>
      </c>
      <c r="BJ214">
        <v>0</v>
      </c>
      <c r="BK214">
        <v>1</v>
      </c>
      <c r="BL214">
        <v>0</v>
      </c>
      <c r="BM214">
        <v>0</v>
      </c>
      <c r="BN214">
        <v>1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0</v>
      </c>
      <c r="BU214">
        <v>2</v>
      </c>
      <c r="BV214">
        <v>0</v>
      </c>
      <c r="BW214">
        <v>1</v>
      </c>
      <c r="BX214">
        <v>0</v>
      </c>
      <c r="BY214">
        <v>0</v>
      </c>
      <c r="BZ214">
        <v>1</v>
      </c>
      <c r="CA214">
        <v>2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1</v>
      </c>
      <c r="CI214">
        <v>0</v>
      </c>
      <c r="CJ214">
        <v>1</v>
      </c>
      <c r="CK214">
        <v>0</v>
      </c>
      <c r="CL214">
        <v>0</v>
      </c>
      <c r="CM214">
        <v>1</v>
      </c>
      <c r="CN214">
        <v>1</v>
      </c>
      <c r="CO214">
        <v>2</v>
      </c>
      <c r="CP214">
        <v>1</v>
      </c>
    </row>
    <row r="215" spans="1:94" x14ac:dyDescent="0.3">
      <c r="A215" s="3">
        <v>5</v>
      </c>
      <c r="B215" s="1" t="s">
        <v>542</v>
      </c>
      <c r="C215" s="3">
        <v>270105002</v>
      </c>
      <c r="D215">
        <v>270105</v>
      </c>
      <c r="E215" s="3" t="s">
        <v>7310</v>
      </c>
      <c r="F215" t="s">
        <v>7312</v>
      </c>
      <c r="G215" s="3">
        <v>17</v>
      </c>
      <c r="H215" t="s">
        <v>10591</v>
      </c>
      <c r="I215" s="3" t="s">
        <v>7312</v>
      </c>
      <c r="J215">
        <v>8</v>
      </c>
      <c r="K215" s="3">
        <v>0</v>
      </c>
      <c r="L215">
        <v>0</v>
      </c>
      <c r="M215" s="3">
        <v>0</v>
      </c>
      <c r="N215">
        <v>0</v>
      </c>
      <c r="O215" s="3">
        <v>0</v>
      </c>
      <c r="P215">
        <v>0</v>
      </c>
      <c r="Q215" s="3">
        <v>1</v>
      </c>
      <c r="R215">
        <v>0</v>
      </c>
      <c r="S215" s="3">
        <v>0</v>
      </c>
      <c r="T215" s="3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 x14ac:dyDescent="0.3">
      <c r="A216" s="3">
        <v>5</v>
      </c>
      <c r="B216" s="1" t="s">
        <v>542</v>
      </c>
      <c r="C216" s="3">
        <v>270105003</v>
      </c>
      <c r="D216">
        <v>270105</v>
      </c>
      <c r="E216" s="3" t="s">
        <v>7310</v>
      </c>
      <c r="F216" t="s">
        <v>7313</v>
      </c>
      <c r="G216" s="3">
        <v>17</v>
      </c>
      <c r="H216" t="s">
        <v>10591</v>
      </c>
      <c r="I216" s="3" t="s">
        <v>7313</v>
      </c>
      <c r="J216">
        <v>9</v>
      </c>
      <c r="K216" s="3">
        <v>0</v>
      </c>
      <c r="L216">
        <v>0</v>
      </c>
      <c r="M216" s="3">
        <v>0</v>
      </c>
      <c r="N216">
        <v>0</v>
      </c>
      <c r="O216" s="3">
        <v>0</v>
      </c>
      <c r="P216">
        <v>0</v>
      </c>
      <c r="Q216" s="3">
        <v>0</v>
      </c>
      <c r="R216">
        <v>0</v>
      </c>
      <c r="S216" s="3">
        <v>0</v>
      </c>
      <c r="T216" s="3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 x14ac:dyDescent="0.3">
      <c r="A217" s="3">
        <v>5</v>
      </c>
      <c r="B217" s="1" t="s">
        <v>542</v>
      </c>
      <c r="C217" s="3">
        <v>270102005</v>
      </c>
      <c r="D217">
        <v>270102</v>
      </c>
      <c r="E217" s="3" t="s">
        <v>14075</v>
      </c>
      <c r="F217" t="s">
        <v>7296</v>
      </c>
      <c r="G217" s="3">
        <v>17</v>
      </c>
      <c r="H217" t="s">
        <v>10591</v>
      </c>
      <c r="I217" s="3" t="s">
        <v>7296</v>
      </c>
      <c r="J217">
        <v>14</v>
      </c>
      <c r="K217" s="3">
        <v>0</v>
      </c>
      <c r="L217">
        <v>0</v>
      </c>
      <c r="M217" s="3">
        <v>0</v>
      </c>
      <c r="N217">
        <v>0</v>
      </c>
      <c r="O217" s="3">
        <v>0</v>
      </c>
      <c r="P217">
        <v>0</v>
      </c>
      <c r="Q217" s="3">
        <v>0</v>
      </c>
      <c r="R217">
        <v>0</v>
      </c>
      <c r="S217" s="3">
        <v>0</v>
      </c>
      <c r="T217" s="3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2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</row>
    <row r="218" spans="1:94" x14ac:dyDescent="0.3">
      <c r="A218" s="3">
        <v>5</v>
      </c>
      <c r="B218" s="1" t="s">
        <v>542</v>
      </c>
      <c r="C218" s="3">
        <v>270102006</v>
      </c>
      <c r="D218">
        <v>270102</v>
      </c>
      <c r="E218" s="3" t="s">
        <v>14075</v>
      </c>
      <c r="F218" t="s">
        <v>7297</v>
      </c>
      <c r="G218" s="3">
        <v>17</v>
      </c>
      <c r="H218" t="s">
        <v>10591</v>
      </c>
      <c r="I218" s="3" t="s">
        <v>14159</v>
      </c>
      <c r="J218">
        <v>15</v>
      </c>
      <c r="K218" s="3">
        <v>1</v>
      </c>
      <c r="L218">
        <v>2</v>
      </c>
      <c r="M218" s="3">
        <v>0</v>
      </c>
      <c r="N218">
        <v>1</v>
      </c>
      <c r="O218" s="3">
        <v>1</v>
      </c>
      <c r="P218">
        <v>1</v>
      </c>
      <c r="Q218" s="3">
        <v>0</v>
      </c>
      <c r="R218">
        <v>1</v>
      </c>
      <c r="S218" s="3">
        <v>0</v>
      </c>
      <c r="T218" s="3">
        <v>1</v>
      </c>
      <c r="U218">
        <v>0</v>
      </c>
      <c r="V218">
        <v>0</v>
      </c>
      <c r="W218">
        <v>2</v>
      </c>
      <c r="X218">
        <v>1</v>
      </c>
      <c r="Y218">
        <v>1</v>
      </c>
      <c r="Z218">
        <v>0</v>
      </c>
      <c r="AA218">
        <v>0</v>
      </c>
      <c r="AB218">
        <v>3</v>
      </c>
      <c r="AC218">
        <v>1</v>
      </c>
      <c r="AD218">
        <v>2</v>
      </c>
      <c r="AE218">
        <v>4</v>
      </c>
      <c r="AF218">
        <v>1</v>
      </c>
      <c r="AG218">
        <v>1</v>
      </c>
      <c r="AH218">
        <v>1</v>
      </c>
      <c r="AI218">
        <v>3</v>
      </c>
      <c r="AJ218">
        <v>1</v>
      </c>
      <c r="AK218">
        <v>2</v>
      </c>
      <c r="AL218">
        <v>0</v>
      </c>
      <c r="AM218">
        <v>0</v>
      </c>
      <c r="AN218">
        <v>1</v>
      </c>
      <c r="AO218">
        <v>2</v>
      </c>
      <c r="AP218">
        <v>3</v>
      </c>
      <c r="AQ218">
        <v>2</v>
      </c>
      <c r="AR218">
        <v>1</v>
      </c>
      <c r="AS218">
        <v>2</v>
      </c>
      <c r="AT218">
        <v>0</v>
      </c>
      <c r="AU218">
        <v>0</v>
      </c>
      <c r="AV218">
        <v>0</v>
      </c>
      <c r="AW218">
        <v>3</v>
      </c>
      <c r="AX218">
        <v>2</v>
      </c>
      <c r="AY218">
        <v>0</v>
      </c>
      <c r="AZ218">
        <v>0</v>
      </c>
      <c r="BA218">
        <v>2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2</v>
      </c>
      <c r="BH218">
        <v>0</v>
      </c>
      <c r="BI218">
        <v>3</v>
      </c>
      <c r="BJ218">
        <v>3</v>
      </c>
      <c r="BK218">
        <v>1</v>
      </c>
      <c r="BL218">
        <v>0</v>
      </c>
      <c r="BM218">
        <v>0</v>
      </c>
      <c r="BN218">
        <v>0</v>
      </c>
      <c r="BO218">
        <v>1</v>
      </c>
      <c r="BP218">
        <v>4</v>
      </c>
      <c r="BQ218">
        <v>2</v>
      </c>
      <c r="BR218">
        <v>2</v>
      </c>
      <c r="BS218">
        <v>2</v>
      </c>
      <c r="BT218">
        <v>0</v>
      </c>
      <c r="BU218">
        <v>0</v>
      </c>
      <c r="BV218">
        <v>0</v>
      </c>
      <c r="BW218">
        <v>2</v>
      </c>
      <c r="BX218">
        <v>2</v>
      </c>
      <c r="BY218">
        <v>1</v>
      </c>
      <c r="BZ218">
        <v>3</v>
      </c>
      <c r="CA218">
        <v>3</v>
      </c>
      <c r="CB218">
        <v>0</v>
      </c>
      <c r="CC218">
        <v>1</v>
      </c>
      <c r="CD218">
        <v>0</v>
      </c>
      <c r="CE218">
        <v>1</v>
      </c>
      <c r="CF218">
        <v>1</v>
      </c>
      <c r="CG218">
        <v>1</v>
      </c>
      <c r="CH218">
        <v>6</v>
      </c>
      <c r="CI218">
        <v>0</v>
      </c>
      <c r="CJ218">
        <v>5</v>
      </c>
      <c r="CK218">
        <v>3</v>
      </c>
      <c r="CL218">
        <v>4</v>
      </c>
      <c r="CM218">
        <v>2</v>
      </c>
      <c r="CN218">
        <v>1</v>
      </c>
      <c r="CO218">
        <v>3</v>
      </c>
      <c r="CP218">
        <v>2</v>
      </c>
    </row>
    <row r="219" spans="1:94" x14ac:dyDescent="0.3">
      <c r="A219" s="3">
        <v>5</v>
      </c>
      <c r="B219" s="1" t="s">
        <v>542</v>
      </c>
      <c r="C219" s="3">
        <v>270102007</v>
      </c>
      <c r="D219">
        <v>270102</v>
      </c>
      <c r="E219" s="3" t="s">
        <v>14075</v>
      </c>
      <c r="F219" t="s">
        <v>7298</v>
      </c>
      <c r="G219" s="3">
        <v>17</v>
      </c>
      <c r="H219" t="s">
        <v>10591</v>
      </c>
      <c r="I219" s="3" t="s">
        <v>14160</v>
      </c>
      <c r="J219">
        <v>16</v>
      </c>
      <c r="K219" s="3">
        <v>0</v>
      </c>
      <c r="L219">
        <v>0</v>
      </c>
      <c r="M219" s="3">
        <v>0</v>
      </c>
      <c r="N219">
        <v>0</v>
      </c>
      <c r="O219" s="3">
        <v>0</v>
      </c>
      <c r="P219">
        <v>0</v>
      </c>
      <c r="Q219" s="3">
        <v>0</v>
      </c>
      <c r="R219">
        <v>0</v>
      </c>
      <c r="S219" s="3">
        <v>0</v>
      </c>
      <c r="T219" s="3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2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1</v>
      </c>
      <c r="CO219">
        <v>0</v>
      </c>
      <c r="CP219">
        <v>0</v>
      </c>
    </row>
    <row r="220" spans="1:94" x14ac:dyDescent="0.3">
      <c r="A220" s="3">
        <v>5</v>
      </c>
      <c r="B220" s="1" t="s">
        <v>542</v>
      </c>
      <c r="C220" s="3">
        <v>270102008</v>
      </c>
      <c r="D220">
        <v>270102</v>
      </c>
      <c r="E220" s="3" t="s">
        <v>14075</v>
      </c>
      <c r="F220" t="s">
        <v>7299</v>
      </c>
      <c r="G220" s="3">
        <v>17</v>
      </c>
      <c r="H220" t="s">
        <v>10591</v>
      </c>
      <c r="I220" s="3" t="s">
        <v>14161</v>
      </c>
      <c r="J220">
        <v>17</v>
      </c>
      <c r="K220" s="3">
        <v>0</v>
      </c>
      <c r="L220">
        <v>0</v>
      </c>
      <c r="M220" s="3">
        <v>0</v>
      </c>
      <c r="N220">
        <v>0</v>
      </c>
      <c r="O220" s="3">
        <v>1</v>
      </c>
      <c r="P220">
        <v>1</v>
      </c>
      <c r="Q220" s="3">
        <v>1</v>
      </c>
      <c r="R220">
        <v>1</v>
      </c>
      <c r="S220" s="3">
        <v>0</v>
      </c>
      <c r="T220" s="3">
        <v>0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1</v>
      </c>
      <c r="AS220">
        <v>1</v>
      </c>
      <c r="AT220">
        <v>0</v>
      </c>
      <c r="AU220">
        <v>0</v>
      </c>
      <c r="AV220">
        <v>2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2</v>
      </c>
      <c r="BF220">
        <v>1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2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0</v>
      </c>
      <c r="BS220">
        <v>1</v>
      </c>
      <c r="BT220">
        <v>2</v>
      </c>
      <c r="BU220">
        <v>1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1</v>
      </c>
      <c r="CB220">
        <v>2</v>
      </c>
      <c r="CC220">
        <v>2</v>
      </c>
      <c r="CD220">
        <v>1</v>
      </c>
      <c r="CE220">
        <v>0</v>
      </c>
      <c r="CF220">
        <v>0</v>
      </c>
      <c r="CG220">
        <v>1</v>
      </c>
      <c r="CH220">
        <v>1</v>
      </c>
      <c r="CI220">
        <v>3</v>
      </c>
      <c r="CJ220">
        <v>1</v>
      </c>
      <c r="CK220">
        <v>1</v>
      </c>
      <c r="CL220">
        <v>2</v>
      </c>
      <c r="CM220">
        <v>0</v>
      </c>
      <c r="CN220">
        <v>1</v>
      </c>
      <c r="CO220">
        <v>0</v>
      </c>
      <c r="CP220">
        <v>0</v>
      </c>
    </row>
    <row r="221" spans="1:94" x14ac:dyDescent="0.3">
      <c r="A221" s="3">
        <v>5</v>
      </c>
      <c r="B221" s="1" t="s">
        <v>542</v>
      </c>
      <c r="C221" s="3">
        <v>270102010</v>
      </c>
      <c r="D221">
        <v>270102</v>
      </c>
      <c r="E221" s="3" t="s">
        <v>14075</v>
      </c>
      <c r="F221" t="s">
        <v>7301</v>
      </c>
      <c r="G221" s="3">
        <v>17</v>
      </c>
      <c r="H221" t="s">
        <v>10591</v>
      </c>
      <c r="I221" s="3" t="s">
        <v>7301</v>
      </c>
      <c r="J221">
        <v>19</v>
      </c>
      <c r="K221" s="3">
        <v>0</v>
      </c>
      <c r="L221">
        <v>2</v>
      </c>
      <c r="M221" s="3">
        <v>0</v>
      </c>
      <c r="N221">
        <v>4</v>
      </c>
      <c r="O221" s="3">
        <v>0</v>
      </c>
      <c r="P221">
        <v>1</v>
      </c>
      <c r="Q221" s="3">
        <v>1</v>
      </c>
      <c r="R221">
        <v>3</v>
      </c>
      <c r="S221" s="3">
        <v>0</v>
      </c>
      <c r="T221" s="3">
        <v>2</v>
      </c>
      <c r="U221">
        <v>3</v>
      </c>
      <c r="V221">
        <v>1</v>
      </c>
      <c r="W221">
        <v>0</v>
      </c>
      <c r="X221">
        <v>0</v>
      </c>
      <c r="Y221">
        <v>1</v>
      </c>
      <c r="Z221">
        <v>1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2</v>
      </c>
      <c r="AH221">
        <v>0</v>
      </c>
      <c r="AI221">
        <v>1</v>
      </c>
      <c r="AJ221">
        <v>3</v>
      </c>
      <c r="AK221">
        <v>0</v>
      </c>
      <c r="AL221">
        <v>0</v>
      </c>
      <c r="AM221">
        <v>1</v>
      </c>
      <c r="AN221">
        <v>1</v>
      </c>
      <c r="AO221">
        <v>0</v>
      </c>
      <c r="AP221">
        <v>1</v>
      </c>
      <c r="AQ221">
        <v>2</v>
      </c>
      <c r="AR221">
        <v>2</v>
      </c>
      <c r="AS221">
        <v>0</v>
      </c>
      <c r="AT221">
        <v>0</v>
      </c>
      <c r="AU221">
        <v>1</v>
      </c>
      <c r="AV221">
        <v>1</v>
      </c>
      <c r="AW221">
        <v>0</v>
      </c>
      <c r="AX221">
        <v>0</v>
      </c>
      <c r="AY221">
        <v>1</v>
      </c>
      <c r="AZ221">
        <v>1</v>
      </c>
      <c r="BA221">
        <v>2</v>
      </c>
      <c r="BB221">
        <v>0</v>
      </c>
      <c r="BC221">
        <v>0</v>
      </c>
      <c r="BD221">
        <v>0</v>
      </c>
      <c r="BE221">
        <v>3</v>
      </c>
      <c r="BF221">
        <v>0</v>
      </c>
      <c r="BG221">
        <v>3</v>
      </c>
      <c r="BH221">
        <v>0</v>
      </c>
      <c r="BI221">
        <v>0</v>
      </c>
      <c r="BJ221">
        <v>2</v>
      </c>
      <c r="BK221">
        <v>0</v>
      </c>
      <c r="BL221">
        <v>0</v>
      </c>
      <c r="BM221">
        <v>1</v>
      </c>
      <c r="BN221">
        <v>1</v>
      </c>
      <c r="BO221">
        <v>3</v>
      </c>
      <c r="BP221">
        <v>1</v>
      </c>
      <c r="BQ221">
        <v>3</v>
      </c>
      <c r="BR221">
        <v>3</v>
      </c>
      <c r="BS221">
        <v>3</v>
      </c>
      <c r="BT221">
        <v>0</v>
      </c>
      <c r="BU221">
        <v>1</v>
      </c>
      <c r="BV221">
        <v>0</v>
      </c>
      <c r="BW221">
        <v>2</v>
      </c>
      <c r="BX221">
        <v>0</v>
      </c>
      <c r="BY221">
        <v>1</v>
      </c>
      <c r="BZ221">
        <v>2</v>
      </c>
      <c r="CA221">
        <v>0</v>
      </c>
      <c r="CB221">
        <v>0</v>
      </c>
      <c r="CC221">
        <v>1</v>
      </c>
      <c r="CD221">
        <v>1</v>
      </c>
      <c r="CE221">
        <v>0</v>
      </c>
      <c r="CF221">
        <v>1</v>
      </c>
      <c r="CG221">
        <v>1</v>
      </c>
      <c r="CH221">
        <v>4</v>
      </c>
      <c r="CI221">
        <v>0</v>
      </c>
      <c r="CJ221">
        <v>2</v>
      </c>
      <c r="CK221">
        <v>0</v>
      </c>
      <c r="CL221">
        <v>0</v>
      </c>
      <c r="CM221">
        <v>1</v>
      </c>
      <c r="CN221">
        <v>1</v>
      </c>
      <c r="CO221">
        <v>0</v>
      </c>
      <c r="CP221">
        <v>0</v>
      </c>
    </row>
    <row r="222" spans="1:94" x14ac:dyDescent="0.3">
      <c r="A222" s="3">
        <v>5</v>
      </c>
      <c r="B222" s="1" t="s">
        <v>542</v>
      </c>
      <c r="C222" s="3">
        <v>270102001</v>
      </c>
      <c r="D222">
        <v>270102</v>
      </c>
      <c r="E222" s="3" t="s">
        <v>14075</v>
      </c>
      <c r="F222" t="s">
        <v>7292</v>
      </c>
      <c r="G222" s="3">
        <v>17</v>
      </c>
      <c r="H222" t="s">
        <v>10591</v>
      </c>
      <c r="I222" s="3" t="s">
        <v>7292</v>
      </c>
      <c r="J222">
        <v>176</v>
      </c>
      <c r="K222" s="3">
        <v>1</v>
      </c>
      <c r="L222">
        <v>0</v>
      </c>
      <c r="M222" s="3">
        <v>0</v>
      </c>
      <c r="N222">
        <v>1</v>
      </c>
      <c r="O222" s="3">
        <v>0</v>
      </c>
      <c r="P222">
        <v>0</v>
      </c>
      <c r="Q222" s="3">
        <v>0</v>
      </c>
      <c r="R222">
        <v>0</v>
      </c>
      <c r="S222" s="3">
        <v>0</v>
      </c>
      <c r="T222" s="3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2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 x14ac:dyDescent="0.3">
      <c r="A223" s="3">
        <v>5</v>
      </c>
      <c r="B223" s="1" t="s">
        <v>542</v>
      </c>
      <c r="C223" s="3">
        <v>270103002</v>
      </c>
      <c r="D223">
        <v>270103</v>
      </c>
      <c r="E223" s="3" t="s">
        <v>14076</v>
      </c>
      <c r="F223" t="s">
        <v>7287</v>
      </c>
      <c r="G223" s="3">
        <v>17</v>
      </c>
      <c r="H223" t="s">
        <v>10591</v>
      </c>
      <c r="I223" s="3" t="s">
        <v>7287</v>
      </c>
      <c r="J223">
        <v>204</v>
      </c>
      <c r="K223" s="3">
        <v>0</v>
      </c>
      <c r="L223">
        <v>0</v>
      </c>
      <c r="M223" s="3">
        <v>0</v>
      </c>
      <c r="N223">
        <v>0</v>
      </c>
      <c r="O223" s="3">
        <v>0</v>
      </c>
      <c r="P223">
        <v>0</v>
      </c>
      <c r="Q223" s="3">
        <v>0</v>
      </c>
      <c r="R223">
        <v>0</v>
      </c>
      <c r="S223" s="3">
        <v>0</v>
      </c>
      <c r="T223" s="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4" x14ac:dyDescent="0.3">
      <c r="A224" s="3">
        <v>5</v>
      </c>
      <c r="B224" s="1" t="s">
        <v>542</v>
      </c>
      <c r="C224" s="3">
        <v>270104001</v>
      </c>
      <c r="D224">
        <v>270104</v>
      </c>
      <c r="E224" s="3" t="s">
        <v>7318</v>
      </c>
      <c r="F224" t="s">
        <v>7319</v>
      </c>
      <c r="G224" s="3">
        <v>17</v>
      </c>
      <c r="H224" t="s">
        <v>10591</v>
      </c>
      <c r="I224" s="3" t="s">
        <v>7319</v>
      </c>
      <c r="J224">
        <v>298</v>
      </c>
      <c r="K224" s="3">
        <v>0</v>
      </c>
      <c r="L224">
        <v>0</v>
      </c>
      <c r="M224" s="3">
        <v>1</v>
      </c>
      <c r="N224">
        <v>1</v>
      </c>
      <c r="O224" s="3">
        <v>0</v>
      </c>
      <c r="P224">
        <v>1</v>
      </c>
      <c r="Q224" s="3">
        <v>1</v>
      </c>
      <c r="R224">
        <v>0</v>
      </c>
      <c r="S224" s="3">
        <v>1</v>
      </c>
      <c r="T224" s="3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1</v>
      </c>
      <c r="AB224">
        <v>2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1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1</v>
      </c>
      <c r="CN224">
        <v>0</v>
      </c>
      <c r="CO224">
        <v>1</v>
      </c>
      <c r="CP224">
        <v>1</v>
      </c>
    </row>
    <row r="225" spans="1:94" x14ac:dyDescent="0.3">
      <c r="A225" s="3">
        <v>5</v>
      </c>
      <c r="B225" s="1" t="s">
        <v>542</v>
      </c>
      <c r="C225" s="3">
        <v>270102017</v>
      </c>
      <c r="D225">
        <v>270102</v>
      </c>
      <c r="E225" s="3" t="s">
        <v>14075</v>
      </c>
      <c r="F225" t="s">
        <v>7308</v>
      </c>
      <c r="G225" s="3">
        <v>17</v>
      </c>
      <c r="H225" t="s">
        <v>10591</v>
      </c>
      <c r="I225" s="3" t="s">
        <v>7308</v>
      </c>
      <c r="J225">
        <v>475</v>
      </c>
      <c r="K225" s="3">
        <v>0</v>
      </c>
      <c r="L225">
        <v>0</v>
      </c>
      <c r="M225" s="3">
        <v>0</v>
      </c>
      <c r="N225">
        <v>0</v>
      </c>
      <c r="O225" s="3">
        <v>0</v>
      </c>
      <c r="P225">
        <v>0</v>
      </c>
      <c r="Q225" s="3">
        <v>0</v>
      </c>
      <c r="R225">
        <v>0</v>
      </c>
      <c r="S225" s="3">
        <v>0</v>
      </c>
      <c r="T225" s="3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</row>
    <row r="226" spans="1:94" x14ac:dyDescent="0.3">
      <c r="A226" s="3">
        <v>5</v>
      </c>
      <c r="B226" s="1" t="s">
        <v>542</v>
      </c>
      <c r="C226" s="3">
        <v>270102014</v>
      </c>
      <c r="D226">
        <v>270102</v>
      </c>
      <c r="E226" s="3" t="s">
        <v>14075</v>
      </c>
      <c r="F226" t="s">
        <v>7305</v>
      </c>
      <c r="G226" s="3">
        <v>17</v>
      </c>
      <c r="H226" t="s">
        <v>10591</v>
      </c>
      <c r="I226" s="3" t="s">
        <v>10639</v>
      </c>
      <c r="J226">
        <v>476</v>
      </c>
      <c r="K226" s="3">
        <v>0</v>
      </c>
      <c r="L226">
        <v>0</v>
      </c>
      <c r="M226" s="3">
        <v>0</v>
      </c>
      <c r="N226">
        <v>1</v>
      </c>
      <c r="O226" s="3">
        <v>0</v>
      </c>
      <c r="P226">
        <v>1</v>
      </c>
      <c r="Q226" s="3">
        <v>1</v>
      </c>
      <c r="R226">
        <v>0</v>
      </c>
      <c r="S226" s="3">
        <v>0</v>
      </c>
      <c r="T226" s="3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1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2</v>
      </c>
      <c r="AV226">
        <v>2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2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2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2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1</v>
      </c>
      <c r="CE226">
        <v>1</v>
      </c>
      <c r="CF226">
        <v>0</v>
      </c>
      <c r="CG226">
        <v>1</v>
      </c>
      <c r="CH226">
        <v>1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</row>
    <row r="227" spans="1:94" x14ac:dyDescent="0.3">
      <c r="A227" s="3">
        <v>5</v>
      </c>
      <c r="B227" s="1" t="s">
        <v>542</v>
      </c>
      <c r="C227" s="3">
        <v>270102015</v>
      </c>
      <c r="D227">
        <v>270102</v>
      </c>
      <c r="E227" s="3" t="s">
        <v>14075</v>
      </c>
      <c r="F227" t="s">
        <v>7306</v>
      </c>
      <c r="G227" s="3">
        <v>17</v>
      </c>
      <c r="H227" t="s">
        <v>10591</v>
      </c>
      <c r="I227" s="3" t="s">
        <v>10640</v>
      </c>
      <c r="J227">
        <v>477</v>
      </c>
      <c r="K227" s="3">
        <v>0</v>
      </c>
      <c r="L227">
        <v>0</v>
      </c>
      <c r="M227" s="3">
        <v>0</v>
      </c>
      <c r="N227">
        <v>1</v>
      </c>
      <c r="O227" s="3">
        <v>1</v>
      </c>
      <c r="P227">
        <v>0</v>
      </c>
      <c r="Q227" s="3">
        <v>1</v>
      </c>
      <c r="R227">
        <v>0</v>
      </c>
      <c r="S227" s="3">
        <v>1</v>
      </c>
      <c r="T227" s="3">
        <v>0</v>
      </c>
      <c r="U227">
        <v>0</v>
      </c>
      <c r="V227">
        <v>1</v>
      </c>
      <c r="W227">
        <v>2</v>
      </c>
      <c r="X227">
        <v>0</v>
      </c>
      <c r="Y227">
        <v>0</v>
      </c>
      <c r="Z227">
        <v>0</v>
      </c>
      <c r="AA227">
        <v>1</v>
      </c>
      <c r="AB227">
        <v>2</v>
      </c>
      <c r="AC227">
        <v>0</v>
      </c>
      <c r="AD227">
        <v>1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3</v>
      </c>
      <c r="AX227">
        <v>0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2</v>
      </c>
      <c r="BG227">
        <v>1</v>
      </c>
      <c r="BH227">
        <v>0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2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1</v>
      </c>
      <c r="CH227">
        <v>1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</row>
    <row r="228" spans="1:94" x14ac:dyDescent="0.3">
      <c r="A228" s="3">
        <v>5</v>
      </c>
      <c r="B228" s="1" t="s">
        <v>542</v>
      </c>
      <c r="C228" s="3">
        <v>270102006</v>
      </c>
      <c r="D228">
        <v>270102</v>
      </c>
      <c r="E228" s="3" t="s">
        <v>14075</v>
      </c>
      <c r="F228" t="s">
        <v>7297</v>
      </c>
      <c r="G228" s="3">
        <v>18</v>
      </c>
      <c r="H228" t="s">
        <v>10609</v>
      </c>
      <c r="I228" s="3" t="s">
        <v>14159</v>
      </c>
      <c r="J228">
        <v>15</v>
      </c>
      <c r="K228" s="3">
        <v>5</v>
      </c>
      <c r="L228">
        <v>3</v>
      </c>
      <c r="M228" s="3">
        <v>2</v>
      </c>
      <c r="N228">
        <v>2</v>
      </c>
      <c r="O228" s="3">
        <v>0</v>
      </c>
      <c r="P228">
        <v>5</v>
      </c>
      <c r="Q228" s="3">
        <v>0</v>
      </c>
      <c r="R228">
        <v>0</v>
      </c>
      <c r="S228" s="3">
        <v>2</v>
      </c>
      <c r="T228" s="3">
        <v>1</v>
      </c>
      <c r="U228">
        <v>0</v>
      </c>
      <c r="V228">
        <v>2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1</v>
      </c>
      <c r="AE228">
        <v>0</v>
      </c>
      <c r="AF228">
        <v>1</v>
      </c>
      <c r="AG228">
        <v>1</v>
      </c>
      <c r="AH228">
        <v>1</v>
      </c>
      <c r="AI228">
        <v>0</v>
      </c>
      <c r="AJ228">
        <v>5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2</v>
      </c>
      <c r="AR228">
        <v>2</v>
      </c>
      <c r="AS228">
        <v>0</v>
      </c>
      <c r="AT228">
        <v>0</v>
      </c>
      <c r="AU228">
        <v>0</v>
      </c>
      <c r="AV228">
        <v>4</v>
      </c>
      <c r="AW228">
        <v>2</v>
      </c>
      <c r="AX228">
        <v>1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4</v>
      </c>
      <c r="BE228">
        <v>0</v>
      </c>
      <c r="BF228">
        <v>3</v>
      </c>
      <c r="BG228">
        <v>3</v>
      </c>
      <c r="BH228">
        <v>3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2</v>
      </c>
      <c r="BO228">
        <v>2</v>
      </c>
      <c r="BP228">
        <v>5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</row>
    <row r="229" spans="1:94" x14ac:dyDescent="0.3">
      <c r="A229" s="3">
        <v>5</v>
      </c>
      <c r="B229" s="1" t="s">
        <v>542</v>
      </c>
      <c r="C229" s="3">
        <v>270102007</v>
      </c>
      <c r="D229">
        <v>270102</v>
      </c>
      <c r="E229" s="3" t="s">
        <v>14075</v>
      </c>
      <c r="F229" t="s">
        <v>7298</v>
      </c>
      <c r="G229" s="3">
        <v>18</v>
      </c>
      <c r="H229" t="s">
        <v>10609</v>
      </c>
      <c r="I229" s="3" t="s">
        <v>14160</v>
      </c>
      <c r="J229">
        <v>16</v>
      </c>
      <c r="K229" s="3">
        <v>0</v>
      </c>
      <c r="L229">
        <v>0</v>
      </c>
      <c r="M229" s="3">
        <v>0</v>
      </c>
      <c r="N229">
        <v>0</v>
      </c>
      <c r="O229" s="3">
        <v>1</v>
      </c>
      <c r="P229">
        <v>0</v>
      </c>
      <c r="Q229" s="3">
        <v>0</v>
      </c>
      <c r="R229">
        <v>0</v>
      </c>
      <c r="S229" s="3">
        <v>0</v>
      </c>
      <c r="T229" s="3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1</v>
      </c>
      <c r="AB229">
        <v>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1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 x14ac:dyDescent="0.3">
      <c r="A230" s="3">
        <v>5</v>
      </c>
      <c r="B230" s="1" t="s">
        <v>542</v>
      </c>
      <c r="C230" s="3">
        <v>270102008</v>
      </c>
      <c r="D230">
        <v>270102</v>
      </c>
      <c r="E230" s="3" t="s">
        <v>14075</v>
      </c>
      <c r="F230" t="s">
        <v>7299</v>
      </c>
      <c r="G230" s="3">
        <v>18</v>
      </c>
      <c r="H230" t="s">
        <v>10609</v>
      </c>
      <c r="I230" s="3" t="s">
        <v>14161</v>
      </c>
      <c r="J230">
        <v>17</v>
      </c>
      <c r="K230" s="3">
        <v>1</v>
      </c>
      <c r="L230">
        <v>1</v>
      </c>
      <c r="M230" s="3">
        <v>0</v>
      </c>
      <c r="N230">
        <v>0</v>
      </c>
      <c r="O230" s="3">
        <v>1</v>
      </c>
      <c r="P230">
        <v>1</v>
      </c>
      <c r="Q230" s="3">
        <v>0</v>
      </c>
      <c r="R230">
        <v>1</v>
      </c>
      <c r="S230" s="3">
        <v>0</v>
      </c>
      <c r="T230" s="3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1</v>
      </c>
      <c r="BF230">
        <v>1</v>
      </c>
      <c r="BG230">
        <v>1</v>
      </c>
      <c r="BH230">
        <v>0</v>
      </c>
      <c r="BI230">
        <v>0</v>
      </c>
      <c r="BJ230">
        <v>1</v>
      </c>
      <c r="BK230">
        <v>0</v>
      </c>
      <c r="BL230">
        <v>0</v>
      </c>
      <c r="BM230">
        <v>0</v>
      </c>
      <c r="BN230">
        <v>2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 x14ac:dyDescent="0.3">
      <c r="A231" s="3">
        <v>5</v>
      </c>
      <c r="B231" s="1" t="s">
        <v>542</v>
      </c>
      <c r="C231" s="3">
        <v>270102010</v>
      </c>
      <c r="D231">
        <v>270102</v>
      </c>
      <c r="E231" s="3" t="s">
        <v>14075</v>
      </c>
      <c r="F231" t="s">
        <v>7301</v>
      </c>
      <c r="G231" s="3">
        <v>18</v>
      </c>
      <c r="H231" t="s">
        <v>10609</v>
      </c>
      <c r="I231" s="3" t="s">
        <v>7301</v>
      </c>
      <c r="J231">
        <v>19</v>
      </c>
      <c r="K231" s="3">
        <v>0</v>
      </c>
      <c r="L231">
        <v>1</v>
      </c>
      <c r="M231" s="3">
        <v>3</v>
      </c>
      <c r="N231">
        <v>2</v>
      </c>
      <c r="O231" s="3">
        <v>0</v>
      </c>
      <c r="P231">
        <v>2</v>
      </c>
      <c r="Q231" s="3">
        <v>0</v>
      </c>
      <c r="R231">
        <v>2</v>
      </c>
      <c r="S231" s="3">
        <v>2</v>
      </c>
      <c r="T231" s="3">
        <v>0</v>
      </c>
      <c r="U231">
        <v>2</v>
      </c>
      <c r="V231">
        <v>4</v>
      </c>
      <c r="W231">
        <v>2</v>
      </c>
      <c r="X231">
        <v>2</v>
      </c>
      <c r="Y231">
        <v>1</v>
      </c>
      <c r="Z231">
        <v>0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</v>
      </c>
      <c r="AI231">
        <v>0</v>
      </c>
      <c r="AJ231">
        <v>1</v>
      </c>
      <c r="AK231">
        <v>0</v>
      </c>
      <c r="AL231">
        <v>1</v>
      </c>
      <c r="AM231">
        <v>0</v>
      </c>
      <c r="AN231">
        <v>1</v>
      </c>
      <c r="AO231">
        <v>0</v>
      </c>
      <c r="AP231">
        <v>2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1</v>
      </c>
      <c r="BD231">
        <v>4</v>
      </c>
      <c r="BE231">
        <v>0</v>
      </c>
      <c r="BF231">
        <v>2</v>
      </c>
      <c r="BG231">
        <v>0</v>
      </c>
      <c r="BH231">
        <v>1</v>
      </c>
      <c r="BI231">
        <v>0</v>
      </c>
      <c r="BJ231">
        <v>1</v>
      </c>
      <c r="BK231">
        <v>1</v>
      </c>
      <c r="BL231">
        <v>0</v>
      </c>
      <c r="BM231">
        <v>0</v>
      </c>
      <c r="BN231">
        <v>1</v>
      </c>
      <c r="BO231">
        <v>1</v>
      </c>
      <c r="BP231">
        <v>0</v>
      </c>
      <c r="BQ231">
        <v>1</v>
      </c>
      <c r="BR231">
        <v>3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 x14ac:dyDescent="0.3">
      <c r="A232" s="3">
        <v>5</v>
      </c>
      <c r="B232" s="1" t="s">
        <v>542</v>
      </c>
      <c r="C232" s="3">
        <v>270102001</v>
      </c>
      <c r="D232">
        <v>270102</v>
      </c>
      <c r="E232" s="3" t="s">
        <v>14075</v>
      </c>
      <c r="F232" t="s">
        <v>7292</v>
      </c>
      <c r="G232" s="3">
        <v>18</v>
      </c>
      <c r="H232" t="s">
        <v>10609</v>
      </c>
      <c r="I232" s="3" t="s">
        <v>7292</v>
      </c>
      <c r="J232">
        <v>176</v>
      </c>
      <c r="K232" s="3">
        <v>0</v>
      </c>
      <c r="L232">
        <v>0</v>
      </c>
      <c r="M232" s="3">
        <v>0</v>
      </c>
      <c r="N232">
        <v>1</v>
      </c>
      <c r="O232" s="3">
        <v>0</v>
      </c>
      <c r="P232">
        <v>0</v>
      </c>
      <c r="Q232" s="3">
        <v>0</v>
      </c>
      <c r="R232">
        <v>0</v>
      </c>
      <c r="S232" s="3">
        <v>0</v>
      </c>
      <c r="T232" s="3">
        <v>2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1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 x14ac:dyDescent="0.3">
      <c r="A233" s="3">
        <v>5</v>
      </c>
      <c r="B233" s="1" t="s">
        <v>542</v>
      </c>
      <c r="C233" s="3">
        <v>270103002</v>
      </c>
      <c r="D233">
        <v>270103</v>
      </c>
      <c r="E233" s="3" t="s">
        <v>14076</v>
      </c>
      <c r="F233" t="s">
        <v>7287</v>
      </c>
      <c r="G233" s="3">
        <v>18</v>
      </c>
      <c r="H233" t="s">
        <v>10609</v>
      </c>
      <c r="I233" s="3" t="s">
        <v>7287</v>
      </c>
      <c r="J233">
        <v>204</v>
      </c>
      <c r="K233" s="3">
        <v>0</v>
      </c>
      <c r="L233">
        <v>0</v>
      </c>
      <c r="M233" s="3">
        <v>0</v>
      </c>
      <c r="N233">
        <v>0</v>
      </c>
      <c r="O233" s="3">
        <v>0</v>
      </c>
      <c r="P233">
        <v>0</v>
      </c>
      <c r="Q233" s="3">
        <v>0</v>
      </c>
      <c r="R233">
        <v>0</v>
      </c>
      <c r="S233" s="3">
        <v>0</v>
      </c>
      <c r="T233" s="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 x14ac:dyDescent="0.3">
      <c r="A234" s="3">
        <v>5</v>
      </c>
      <c r="B234" s="1" t="s">
        <v>542</v>
      </c>
      <c r="C234" s="3">
        <v>270104001</v>
      </c>
      <c r="D234">
        <v>270104</v>
      </c>
      <c r="E234" s="3" t="s">
        <v>7318</v>
      </c>
      <c r="F234" t="s">
        <v>7319</v>
      </c>
      <c r="G234" s="3">
        <v>18</v>
      </c>
      <c r="H234" t="s">
        <v>10609</v>
      </c>
      <c r="I234" s="3" t="s">
        <v>7319</v>
      </c>
      <c r="J234">
        <v>298</v>
      </c>
      <c r="K234" s="3">
        <v>1</v>
      </c>
      <c r="L234">
        <v>0</v>
      </c>
      <c r="M234" s="3">
        <v>0</v>
      </c>
      <c r="N234">
        <v>2</v>
      </c>
      <c r="O234" s="3">
        <v>0</v>
      </c>
      <c r="P234">
        <v>2</v>
      </c>
      <c r="Q234" s="3">
        <v>0</v>
      </c>
      <c r="R234">
        <v>0</v>
      </c>
      <c r="S234" s="3">
        <v>1</v>
      </c>
      <c r="T234" s="3">
        <v>1</v>
      </c>
      <c r="U234">
        <v>0</v>
      </c>
      <c r="V234">
        <v>0</v>
      </c>
      <c r="W234">
        <v>1</v>
      </c>
      <c r="X234">
        <v>1</v>
      </c>
      <c r="Y234">
        <v>3</v>
      </c>
      <c r="Z234">
        <v>0</v>
      </c>
      <c r="AA234">
        <v>1</v>
      </c>
      <c r="AB234">
        <v>1</v>
      </c>
      <c r="AC234">
        <v>2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2</v>
      </c>
      <c r="AM234">
        <v>2</v>
      </c>
      <c r="AN234">
        <v>0</v>
      </c>
      <c r="AO234">
        <v>0</v>
      </c>
      <c r="AP234">
        <v>2</v>
      </c>
      <c r="AQ234">
        <v>0</v>
      </c>
      <c r="AR234">
        <v>0</v>
      </c>
      <c r="AS234">
        <v>1</v>
      </c>
      <c r="AT234">
        <v>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1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 x14ac:dyDescent="0.3">
      <c r="A235" s="3">
        <v>5</v>
      </c>
      <c r="B235" s="1" t="s">
        <v>542</v>
      </c>
      <c r="C235" s="3">
        <v>270102014</v>
      </c>
      <c r="D235">
        <v>270102</v>
      </c>
      <c r="E235" s="3" t="s">
        <v>14075</v>
      </c>
      <c r="F235" t="s">
        <v>7305</v>
      </c>
      <c r="G235" s="3">
        <v>18</v>
      </c>
      <c r="H235" t="s">
        <v>10609</v>
      </c>
      <c r="I235" s="3" t="s">
        <v>10639</v>
      </c>
      <c r="J235">
        <v>476</v>
      </c>
      <c r="K235" s="3">
        <v>0</v>
      </c>
      <c r="L235">
        <v>0</v>
      </c>
      <c r="M235" s="3">
        <v>0</v>
      </c>
      <c r="N235">
        <v>0</v>
      </c>
      <c r="O235" s="3">
        <v>0</v>
      </c>
      <c r="P235">
        <v>1</v>
      </c>
      <c r="Q235" s="3">
        <v>0</v>
      </c>
      <c r="R235">
        <v>0</v>
      </c>
      <c r="S235" s="3">
        <v>0</v>
      </c>
      <c r="T235" s="3">
        <v>1</v>
      </c>
      <c r="U235">
        <v>0</v>
      </c>
      <c r="V235">
        <v>0</v>
      </c>
      <c r="W235">
        <v>2</v>
      </c>
      <c r="X235">
        <v>1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2</v>
      </c>
      <c r="AS235">
        <v>0</v>
      </c>
      <c r="AT235">
        <v>0</v>
      </c>
      <c r="AU235">
        <v>2</v>
      </c>
      <c r="AV235">
        <v>0</v>
      </c>
      <c r="AW235">
        <v>0</v>
      </c>
      <c r="AX235">
        <v>0</v>
      </c>
      <c r="AY235">
        <v>1</v>
      </c>
      <c r="AZ235">
        <v>2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2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 x14ac:dyDescent="0.3">
      <c r="A236" s="3">
        <v>5</v>
      </c>
      <c r="B236" s="1" t="s">
        <v>542</v>
      </c>
      <c r="C236" s="3">
        <v>270102015</v>
      </c>
      <c r="D236">
        <v>270102</v>
      </c>
      <c r="E236" s="3" t="s">
        <v>14075</v>
      </c>
      <c r="F236" t="s">
        <v>7306</v>
      </c>
      <c r="G236" s="3">
        <v>18</v>
      </c>
      <c r="H236" t="s">
        <v>10609</v>
      </c>
      <c r="I236" s="3" t="s">
        <v>10640</v>
      </c>
      <c r="J236">
        <v>477</v>
      </c>
      <c r="K236" s="3">
        <v>0</v>
      </c>
      <c r="L236">
        <v>0</v>
      </c>
      <c r="M236" s="3">
        <v>1</v>
      </c>
      <c r="N236">
        <v>2</v>
      </c>
      <c r="O236" s="3">
        <v>1</v>
      </c>
      <c r="P236">
        <v>2</v>
      </c>
      <c r="Q236" s="3">
        <v>0</v>
      </c>
      <c r="R236">
        <v>0</v>
      </c>
      <c r="S236" s="3">
        <v>0</v>
      </c>
      <c r="T236" s="3">
        <v>2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1</v>
      </c>
      <c r="AA236">
        <v>1</v>
      </c>
      <c r="AB236">
        <v>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0</v>
      </c>
      <c r="AU236">
        <v>1</v>
      </c>
      <c r="AV236">
        <v>4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1</v>
      </c>
      <c r="BE236">
        <v>0</v>
      </c>
      <c r="BF236">
        <v>2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2</v>
      </c>
      <c r="BP236">
        <v>4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 x14ac:dyDescent="0.3">
      <c r="A237" s="3">
        <v>5</v>
      </c>
      <c r="B237" s="1" t="s">
        <v>542</v>
      </c>
      <c r="C237" s="3">
        <v>270105002</v>
      </c>
      <c r="D237">
        <v>270105</v>
      </c>
      <c r="E237" s="3" t="s">
        <v>7310</v>
      </c>
      <c r="F237" t="s">
        <v>7312</v>
      </c>
      <c r="G237" s="3">
        <v>19</v>
      </c>
      <c r="H237" t="s">
        <v>10610</v>
      </c>
      <c r="I237" s="3" t="s">
        <v>7312</v>
      </c>
      <c r="J237">
        <v>8</v>
      </c>
      <c r="K237" s="3">
        <v>0</v>
      </c>
      <c r="L237">
        <v>0</v>
      </c>
      <c r="M237" s="3">
        <v>0</v>
      </c>
      <c r="N237">
        <v>0</v>
      </c>
      <c r="O237" s="3">
        <v>0</v>
      </c>
      <c r="P237">
        <v>0</v>
      </c>
      <c r="Q237" s="3">
        <v>0</v>
      </c>
      <c r="R237">
        <v>0</v>
      </c>
      <c r="S237" s="3">
        <v>0</v>
      </c>
      <c r="T237" s="3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 x14ac:dyDescent="0.3">
      <c r="A238">
        <v>5</v>
      </c>
      <c r="B238" t="s">
        <v>542</v>
      </c>
      <c r="C238">
        <v>270105003</v>
      </c>
      <c r="D238">
        <v>270105</v>
      </c>
      <c r="E238" t="s">
        <v>7310</v>
      </c>
      <c r="F238" t="s">
        <v>7313</v>
      </c>
      <c r="G238">
        <v>19</v>
      </c>
      <c r="H238" t="s">
        <v>10610</v>
      </c>
      <c r="I238" t="s">
        <v>7313</v>
      </c>
      <c r="J238">
        <v>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 x14ac:dyDescent="0.3">
      <c r="A239">
        <v>5</v>
      </c>
      <c r="B239" t="s">
        <v>542</v>
      </c>
      <c r="C239">
        <v>270102005</v>
      </c>
      <c r="D239">
        <v>270102</v>
      </c>
      <c r="E239" t="s">
        <v>14075</v>
      </c>
      <c r="F239" t="s">
        <v>7296</v>
      </c>
      <c r="G239">
        <v>19</v>
      </c>
      <c r="H239" t="s">
        <v>10610</v>
      </c>
      <c r="I239" t="s">
        <v>7296</v>
      </c>
      <c r="J239">
        <v>14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 x14ac:dyDescent="0.3">
      <c r="A240">
        <v>5</v>
      </c>
      <c r="B240" t="s">
        <v>542</v>
      </c>
      <c r="C240">
        <v>270102006</v>
      </c>
      <c r="D240">
        <v>270102</v>
      </c>
      <c r="E240" t="s">
        <v>14075</v>
      </c>
      <c r="F240" t="s">
        <v>7297</v>
      </c>
      <c r="G240">
        <v>19</v>
      </c>
      <c r="H240" t="s">
        <v>10610</v>
      </c>
      <c r="I240" t="s">
        <v>14159</v>
      </c>
      <c r="J240">
        <v>15</v>
      </c>
      <c r="K240">
        <v>1</v>
      </c>
      <c r="L240">
        <v>0</v>
      </c>
      <c r="M240">
        <v>2</v>
      </c>
      <c r="N240">
        <v>1</v>
      </c>
      <c r="O240">
        <v>0</v>
      </c>
      <c r="P240">
        <v>0</v>
      </c>
      <c r="Q240">
        <v>1</v>
      </c>
      <c r="R240">
        <v>2</v>
      </c>
      <c r="S240">
        <v>0</v>
      </c>
      <c r="T240">
        <v>1</v>
      </c>
      <c r="U240">
        <v>2</v>
      </c>
      <c r="V240">
        <v>3</v>
      </c>
      <c r="W240">
        <v>1</v>
      </c>
      <c r="X240">
        <v>0</v>
      </c>
      <c r="Y240">
        <v>1</v>
      </c>
      <c r="Z240">
        <v>1</v>
      </c>
      <c r="AA240">
        <v>6</v>
      </c>
      <c r="AB240">
        <v>1</v>
      </c>
      <c r="AC240">
        <v>1</v>
      </c>
      <c r="AD240">
        <v>0</v>
      </c>
      <c r="AE240">
        <v>2</v>
      </c>
      <c r="AF240">
        <v>3</v>
      </c>
      <c r="AG240">
        <v>1</v>
      </c>
      <c r="AH240">
        <v>2</v>
      </c>
      <c r="AI240">
        <v>2</v>
      </c>
      <c r="AJ240">
        <v>1</v>
      </c>
      <c r="AK240">
        <v>0</v>
      </c>
      <c r="AL240">
        <v>3</v>
      </c>
      <c r="AM240">
        <v>1</v>
      </c>
      <c r="AN240">
        <v>0</v>
      </c>
      <c r="AO240">
        <v>1</v>
      </c>
      <c r="AP240">
        <v>0</v>
      </c>
      <c r="AQ240">
        <v>3</v>
      </c>
      <c r="AR240">
        <v>1</v>
      </c>
      <c r="AS240">
        <v>0</v>
      </c>
      <c r="AT240">
        <v>6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1</v>
      </c>
      <c r="BE240">
        <v>1</v>
      </c>
      <c r="BF240">
        <v>3</v>
      </c>
      <c r="BG240">
        <v>0</v>
      </c>
      <c r="BH240">
        <v>2</v>
      </c>
      <c r="BI240">
        <v>1</v>
      </c>
      <c r="BJ240">
        <v>1</v>
      </c>
      <c r="BK240">
        <v>3</v>
      </c>
      <c r="BL240">
        <v>0</v>
      </c>
      <c r="BM240">
        <v>0</v>
      </c>
      <c r="BN240">
        <v>0</v>
      </c>
      <c r="BO240">
        <v>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4</v>
      </c>
      <c r="CB240">
        <v>0</v>
      </c>
      <c r="CC240">
        <v>2</v>
      </c>
      <c r="CD240">
        <v>0</v>
      </c>
      <c r="CE240">
        <v>1</v>
      </c>
      <c r="CF240">
        <v>2</v>
      </c>
      <c r="CG240">
        <v>1</v>
      </c>
      <c r="CH240">
        <v>3</v>
      </c>
      <c r="CI240">
        <v>3</v>
      </c>
      <c r="CJ240">
        <v>3</v>
      </c>
      <c r="CK240">
        <v>1</v>
      </c>
      <c r="CL240">
        <v>4</v>
      </c>
      <c r="CM240">
        <v>2</v>
      </c>
      <c r="CN240">
        <v>1</v>
      </c>
      <c r="CO240">
        <v>0</v>
      </c>
      <c r="CP240">
        <v>1</v>
      </c>
    </row>
    <row r="241" spans="1:94" x14ac:dyDescent="0.3">
      <c r="A241">
        <v>5</v>
      </c>
      <c r="B241" t="s">
        <v>542</v>
      </c>
      <c r="C241">
        <v>270102007</v>
      </c>
      <c r="D241">
        <v>270102</v>
      </c>
      <c r="E241" t="s">
        <v>14075</v>
      </c>
      <c r="F241" t="s">
        <v>7298</v>
      </c>
      <c r="G241">
        <v>19</v>
      </c>
      <c r="H241" t="s">
        <v>10610</v>
      </c>
      <c r="I241" t="s">
        <v>14160</v>
      </c>
      <c r="J241">
        <v>16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1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2</v>
      </c>
      <c r="CA241">
        <v>0</v>
      </c>
      <c r="CB241">
        <v>1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2</v>
      </c>
    </row>
    <row r="242" spans="1:94" x14ac:dyDescent="0.3">
      <c r="A242">
        <v>5</v>
      </c>
      <c r="B242" t="s">
        <v>542</v>
      </c>
      <c r="C242">
        <v>270102008</v>
      </c>
      <c r="D242">
        <v>270102</v>
      </c>
      <c r="E242" t="s">
        <v>14075</v>
      </c>
      <c r="F242" t="s">
        <v>7299</v>
      </c>
      <c r="G242">
        <v>19</v>
      </c>
      <c r="H242" t="s">
        <v>10610</v>
      </c>
      <c r="I242" t="s">
        <v>14161</v>
      </c>
      <c r="J242">
        <v>17</v>
      </c>
      <c r="K242">
        <v>1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2</v>
      </c>
      <c r="AA242">
        <v>2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2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0</v>
      </c>
      <c r="AS242">
        <v>2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2</v>
      </c>
      <c r="BI242">
        <v>0</v>
      </c>
      <c r="BJ242">
        <v>1</v>
      </c>
      <c r="BK242">
        <v>1</v>
      </c>
      <c r="BL242">
        <v>2</v>
      </c>
      <c r="BM242">
        <v>0</v>
      </c>
      <c r="BN242">
        <v>0</v>
      </c>
      <c r="BO242">
        <v>0</v>
      </c>
      <c r="BP242">
        <v>2</v>
      </c>
      <c r="BQ242">
        <v>0</v>
      </c>
      <c r="BR242">
        <v>0</v>
      </c>
      <c r="BS242">
        <v>0</v>
      </c>
      <c r="BT242">
        <v>0</v>
      </c>
      <c r="BU242">
        <v>2</v>
      </c>
      <c r="BV242">
        <v>0</v>
      </c>
      <c r="BW242">
        <v>1</v>
      </c>
      <c r="BX242">
        <v>1</v>
      </c>
      <c r="BY242">
        <v>1</v>
      </c>
      <c r="BZ242">
        <v>1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1</v>
      </c>
      <c r="CG242">
        <v>2</v>
      </c>
      <c r="CH242">
        <v>1</v>
      </c>
      <c r="CI242">
        <v>0</v>
      </c>
      <c r="CJ242">
        <v>0</v>
      </c>
      <c r="CK242">
        <v>0</v>
      </c>
      <c r="CL242">
        <v>2</v>
      </c>
      <c r="CM242">
        <v>2</v>
      </c>
      <c r="CN242">
        <v>0</v>
      </c>
      <c r="CO242">
        <v>1</v>
      </c>
      <c r="CP242">
        <v>0</v>
      </c>
    </row>
    <row r="243" spans="1:94" x14ac:dyDescent="0.3">
      <c r="A243">
        <v>5</v>
      </c>
      <c r="B243" t="s">
        <v>542</v>
      </c>
      <c r="C243">
        <v>270102009</v>
      </c>
      <c r="D243">
        <v>270102</v>
      </c>
      <c r="E243" t="s">
        <v>14075</v>
      </c>
      <c r="F243" t="s">
        <v>7300</v>
      </c>
      <c r="G243">
        <v>19</v>
      </c>
      <c r="H243" t="s">
        <v>10610</v>
      </c>
      <c r="I243" t="s">
        <v>7300</v>
      </c>
      <c r="J243">
        <v>18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</row>
    <row r="244" spans="1:94" x14ac:dyDescent="0.3">
      <c r="A244">
        <v>5</v>
      </c>
      <c r="B244" t="s">
        <v>542</v>
      </c>
      <c r="C244">
        <v>270102010</v>
      </c>
      <c r="D244">
        <v>270102</v>
      </c>
      <c r="E244" t="s">
        <v>14075</v>
      </c>
      <c r="F244" t="s">
        <v>7301</v>
      </c>
      <c r="G244">
        <v>19</v>
      </c>
      <c r="H244" t="s">
        <v>10610</v>
      </c>
      <c r="I244" t="s">
        <v>7301</v>
      </c>
      <c r="J244">
        <v>19</v>
      </c>
      <c r="K244">
        <v>1</v>
      </c>
      <c r="L244">
        <v>0</v>
      </c>
      <c r="M244">
        <v>3</v>
      </c>
      <c r="N244">
        <v>1</v>
      </c>
      <c r="O244">
        <v>0</v>
      </c>
      <c r="P244">
        <v>1</v>
      </c>
      <c r="Q244">
        <v>2</v>
      </c>
      <c r="R244">
        <v>0</v>
      </c>
      <c r="S244">
        <v>2</v>
      </c>
      <c r="T244">
        <v>0</v>
      </c>
      <c r="U244">
        <v>1</v>
      </c>
      <c r="V244">
        <v>0</v>
      </c>
      <c r="W244">
        <v>2</v>
      </c>
      <c r="X244">
        <v>2</v>
      </c>
      <c r="Y244">
        <v>0</v>
      </c>
      <c r="Z244">
        <v>1</v>
      </c>
      <c r="AA244">
        <v>1</v>
      </c>
      <c r="AB244">
        <v>0</v>
      </c>
      <c r="AC244">
        <v>2</v>
      </c>
      <c r="AD244">
        <v>0</v>
      </c>
      <c r="AE244">
        <v>1</v>
      </c>
      <c r="AF244">
        <v>6</v>
      </c>
      <c r="AG244">
        <v>5</v>
      </c>
      <c r="AH244">
        <v>1</v>
      </c>
      <c r="AI244">
        <v>0</v>
      </c>
      <c r="AJ244">
        <v>1</v>
      </c>
      <c r="AK244">
        <v>0</v>
      </c>
      <c r="AL244">
        <v>2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0</v>
      </c>
      <c r="AV244">
        <v>1</v>
      </c>
      <c r="AW244">
        <v>2</v>
      </c>
      <c r="AX244">
        <v>2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1</v>
      </c>
      <c r="BH244">
        <v>0</v>
      </c>
      <c r="BI244">
        <v>1</v>
      </c>
      <c r="BJ244">
        <v>2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1</v>
      </c>
      <c r="CH244">
        <v>1</v>
      </c>
      <c r="CI244">
        <v>1</v>
      </c>
      <c r="CJ244">
        <v>2</v>
      </c>
      <c r="CK244">
        <v>1</v>
      </c>
      <c r="CL244">
        <v>2</v>
      </c>
      <c r="CM244">
        <v>0</v>
      </c>
      <c r="CN244">
        <v>0</v>
      </c>
      <c r="CO244">
        <v>0</v>
      </c>
      <c r="CP244">
        <v>1</v>
      </c>
    </row>
    <row r="245" spans="1:94" x14ac:dyDescent="0.3">
      <c r="A245">
        <v>5</v>
      </c>
      <c r="B245" t="s">
        <v>542</v>
      </c>
      <c r="C245">
        <v>270102016</v>
      </c>
      <c r="D245">
        <v>270102</v>
      </c>
      <c r="E245" t="s">
        <v>14075</v>
      </c>
      <c r="F245" t="s">
        <v>7307</v>
      </c>
      <c r="G245">
        <v>19</v>
      </c>
      <c r="H245" t="s">
        <v>10610</v>
      </c>
      <c r="I245" t="s">
        <v>7307</v>
      </c>
      <c r="J245">
        <v>26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</row>
    <row r="246" spans="1:94" x14ac:dyDescent="0.3">
      <c r="A246">
        <v>5</v>
      </c>
      <c r="B246" t="s">
        <v>542</v>
      </c>
      <c r="C246">
        <v>270102001</v>
      </c>
      <c r="D246">
        <v>270102</v>
      </c>
      <c r="E246" t="s">
        <v>14075</v>
      </c>
      <c r="F246" t="s">
        <v>7292</v>
      </c>
      <c r="G246">
        <v>19</v>
      </c>
      <c r="H246" t="s">
        <v>10610</v>
      </c>
      <c r="I246" t="s">
        <v>7292</v>
      </c>
      <c r="J246">
        <v>176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 x14ac:dyDescent="0.3">
      <c r="A247">
        <v>5</v>
      </c>
      <c r="B247" t="s">
        <v>542</v>
      </c>
      <c r="C247">
        <v>270103002</v>
      </c>
      <c r="D247">
        <v>270103</v>
      </c>
      <c r="E247" t="s">
        <v>14076</v>
      </c>
      <c r="F247" t="s">
        <v>7287</v>
      </c>
      <c r="G247">
        <v>19</v>
      </c>
      <c r="H247" t="s">
        <v>10610</v>
      </c>
      <c r="I247" t="s">
        <v>7287</v>
      </c>
      <c r="J247">
        <v>204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</row>
    <row r="248" spans="1:94" x14ac:dyDescent="0.3">
      <c r="A248">
        <v>5</v>
      </c>
      <c r="B248" t="s">
        <v>542</v>
      </c>
      <c r="C248">
        <v>270104001</v>
      </c>
      <c r="D248">
        <v>270104</v>
      </c>
      <c r="E248" t="s">
        <v>7318</v>
      </c>
      <c r="F248" t="s">
        <v>7319</v>
      </c>
      <c r="G248">
        <v>19</v>
      </c>
      <c r="H248" t="s">
        <v>10610</v>
      </c>
      <c r="I248" t="s">
        <v>7319</v>
      </c>
      <c r="J248">
        <v>298</v>
      </c>
      <c r="K248">
        <v>3</v>
      </c>
      <c r="L248">
        <v>3</v>
      </c>
      <c r="M248">
        <v>0</v>
      </c>
      <c r="N248">
        <v>1</v>
      </c>
      <c r="O248">
        <v>0</v>
      </c>
      <c r="P248">
        <v>3</v>
      </c>
      <c r="Q248">
        <v>5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4</v>
      </c>
      <c r="Z248">
        <v>1</v>
      </c>
      <c r="AA248">
        <v>1</v>
      </c>
      <c r="AB248">
        <v>2</v>
      </c>
      <c r="AC248">
        <v>0</v>
      </c>
      <c r="AD248">
        <v>3</v>
      </c>
      <c r="AE248">
        <v>1</v>
      </c>
      <c r="AF248">
        <v>0</v>
      </c>
      <c r="AG248">
        <v>1</v>
      </c>
      <c r="AH248">
        <v>1</v>
      </c>
      <c r="AI248">
        <v>2</v>
      </c>
      <c r="AJ248">
        <v>2</v>
      </c>
      <c r="AK248">
        <v>1</v>
      </c>
      <c r="AL248">
        <v>1</v>
      </c>
      <c r="AM248">
        <v>2</v>
      </c>
      <c r="AN248">
        <v>0</v>
      </c>
      <c r="AO248">
        <v>2</v>
      </c>
      <c r="AP248">
        <v>1</v>
      </c>
      <c r="AQ248">
        <v>2</v>
      </c>
      <c r="AR248">
        <v>1</v>
      </c>
      <c r="AS248">
        <v>1</v>
      </c>
      <c r="AT248">
        <v>0</v>
      </c>
      <c r="AU248">
        <v>1</v>
      </c>
      <c r="AV248">
        <v>0</v>
      </c>
      <c r="AW248">
        <v>0</v>
      </c>
      <c r="AX248">
        <v>1</v>
      </c>
      <c r="AY248">
        <v>3</v>
      </c>
      <c r="AZ248">
        <v>0</v>
      </c>
      <c r="BA248">
        <v>1</v>
      </c>
      <c r="BB248">
        <v>0</v>
      </c>
      <c r="BC248">
        <v>3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2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2</v>
      </c>
      <c r="CA248">
        <v>0</v>
      </c>
      <c r="CB248">
        <v>1</v>
      </c>
      <c r="CC248">
        <v>1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1</v>
      </c>
      <c r="CP248">
        <v>2</v>
      </c>
    </row>
    <row r="249" spans="1:94" x14ac:dyDescent="0.3">
      <c r="A249">
        <v>5</v>
      </c>
      <c r="B249" t="s">
        <v>542</v>
      </c>
      <c r="C249">
        <v>270102014</v>
      </c>
      <c r="D249">
        <v>270102</v>
      </c>
      <c r="E249" t="s">
        <v>14075</v>
      </c>
      <c r="F249" t="s">
        <v>7305</v>
      </c>
      <c r="G249">
        <v>19</v>
      </c>
      <c r="H249" t="s">
        <v>10610</v>
      </c>
      <c r="I249" t="s">
        <v>10639</v>
      </c>
      <c r="J249">
        <v>476</v>
      </c>
      <c r="K249">
        <v>0</v>
      </c>
      <c r="L249">
        <v>2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2</v>
      </c>
      <c r="AC249">
        <v>0</v>
      </c>
      <c r="AD249">
        <v>0</v>
      </c>
      <c r="AE249">
        <v>0</v>
      </c>
      <c r="AF249">
        <v>4</v>
      </c>
      <c r="AG249">
        <v>1</v>
      </c>
      <c r="AH249">
        <v>0</v>
      </c>
      <c r="AI249">
        <v>2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0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1</v>
      </c>
      <c r="BN249">
        <v>0</v>
      </c>
      <c r="BO249">
        <v>2</v>
      </c>
      <c r="BP249">
        <v>1</v>
      </c>
      <c r="BQ249">
        <v>1</v>
      </c>
      <c r="BR249">
        <v>0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2</v>
      </c>
      <c r="CC249">
        <v>0</v>
      </c>
      <c r="CD249">
        <v>0</v>
      </c>
      <c r="CE249">
        <v>0</v>
      </c>
      <c r="CF249">
        <v>1</v>
      </c>
      <c r="CG249">
        <v>1</v>
      </c>
      <c r="CH249">
        <v>1</v>
      </c>
      <c r="CI249">
        <v>0</v>
      </c>
      <c r="CJ249">
        <v>2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 x14ac:dyDescent="0.3">
      <c r="A250">
        <v>5</v>
      </c>
      <c r="B250" t="s">
        <v>542</v>
      </c>
      <c r="C250">
        <v>270102015</v>
      </c>
      <c r="D250">
        <v>270102</v>
      </c>
      <c r="E250" t="s">
        <v>14075</v>
      </c>
      <c r="F250" t="s">
        <v>7306</v>
      </c>
      <c r="G250">
        <v>19</v>
      </c>
      <c r="H250" t="s">
        <v>10610</v>
      </c>
      <c r="I250" t="s">
        <v>10640</v>
      </c>
      <c r="J250">
        <v>477</v>
      </c>
      <c r="K250">
        <v>0</v>
      </c>
      <c r="L250">
        <v>2</v>
      </c>
      <c r="M250">
        <v>1</v>
      </c>
      <c r="N250">
        <v>1</v>
      </c>
      <c r="O250">
        <v>0</v>
      </c>
      <c r="P250">
        <v>2</v>
      </c>
      <c r="Q250">
        <v>2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1</v>
      </c>
      <c r="AA250">
        <v>3</v>
      </c>
      <c r="AB250">
        <v>0</v>
      </c>
      <c r="AC250">
        <v>0</v>
      </c>
      <c r="AD250">
        <v>0</v>
      </c>
      <c r="AE250">
        <v>2</v>
      </c>
      <c r="AF250">
        <v>2</v>
      </c>
      <c r="AG250">
        <v>2</v>
      </c>
      <c r="AH250">
        <v>4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2</v>
      </c>
      <c r="AR250">
        <v>0</v>
      </c>
      <c r="AS250">
        <v>2</v>
      </c>
      <c r="AT250">
        <v>3</v>
      </c>
      <c r="AU250">
        <v>0</v>
      </c>
      <c r="AV250">
        <v>0</v>
      </c>
      <c r="AW250">
        <v>1</v>
      </c>
      <c r="AX250">
        <v>0</v>
      </c>
      <c r="AY250">
        <v>1</v>
      </c>
      <c r="AZ250">
        <v>2</v>
      </c>
      <c r="BA250">
        <v>0</v>
      </c>
      <c r="BB250">
        <v>0</v>
      </c>
      <c r="BC250">
        <v>0</v>
      </c>
      <c r="BD250">
        <v>2</v>
      </c>
      <c r="BE250">
        <v>1</v>
      </c>
      <c r="BF250">
        <v>3</v>
      </c>
      <c r="BG250">
        <v>1</v>
      </c>
      <c r="BH250">
        <v>1</v>
      </c>
      <c r="BI250">
        <v>1</v>
      </c>
      <c r="BJ250">
        <v>2</v>
      </c>
      <c r="BK250">
        <v>0</v>
      </c>
      <c r="BL250">
        <v>0</v>
      </c>
      <c r="BM250">
        <v>0</v>
      </c>
      <c r="BN250">
        <v>1</v>
      </c>
      <c r="BO250">
        <v>2</v>
      </c>
      <c r="BP250">
        <v>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2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1</v>
      </c>
      <c r="CE250">
        <v>0</v>
      </c>
      <c r="CF250">
        <v>1</v>
      </c>
      <c r="CG250">
        <v>2</v>
      </c>
      <c r="CH250">
        <v>1</v>
      </c>
      <c r="CI250">
        <v>2</v>
      </c>
      <c r="CJ250">
        <v>2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2</v>
      </c>
    </row>
    <row r="251" spans="1:94" x14ac:dyDescent="0.3">
      <c r="A251">
        <v>5</v>
      </c>
      <c r="B251" t="s">
        <v>542</v>
      </c>
      <c r="C251">
        <v>270105001</v>
      </c>
      <c r="D251">
        <v>270105</v>
      </c>
      <c r="E251" t="s">
        <v>7310</v>
      </c>
      <c r="F251" t="s">
        <v>7311</v>
      </c>
      <c r="G251">
        <v>20</v>
      </c>
      <c r="H251" t="s">
        <v>10558</v>
      </c>
      <c r="I251" t="s">
        <v>7311</v>
      </c>
      <c r="J251">
        <v>7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 x14ac:dyDescent="0.3">
      <c r="A252">
        <v>5</v>
      </c>
      <c r="B252" t="s">
        <v>542</v>
      </c>
      <c r="C252">
        <v>270105003</v>
      </c>
      <c r="D252">
        <v>270105</v>
      </c>
      <c r="E252" t="s">
        <v>7310</v>
      </c>
      <c r="F252" t="s">
        <v>7313</v>
      </c>
      <c r="G252">
        <v>20</v>
      </c>
      <c r="H252" t="s">
        <v>10558</v>
      </c>
      <c r="I252" t="s">
        <v>7313</v>
      </c>
      <c r="J252">
        <v>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 x14ac:dyDescent="0.3">
      <c r="A253">
        <v>5</v>
      </c>
      <c r="B253" t="s">
        <v>542</v>
      </c>
      <c r="C253">
        <v>270102003</v>
      </c>
      <c r="D253">
        <v>270102</v>
      </c>
      <c r="E253" t="s">
        <v>14075</v>
      </c>
      <c r="F253" t="s">
        <v>7294</v>
      </c>
      <c r="G253">
        <v>20</v>
      </c>
      <c r="H253" t="s">
        <v>10558</v>
      </c>
      <c r="I253" t="s">
        <v>7294</v>
      </c>
      <c r="J253">
        <v>12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 x14ac:dyDescent="0.3">
      <c r="A254">
        <v>5</v>
      </c>
      <c r="B254" t="s">
        <v>542</v>
      </c>
      <c r="C254">
        <v>270102005</v>
      </c>
      <c r="D254">
        <v>270102</v>
      </c>
      <c r="E254" t="s">
        <v>14075</v>
      </c>
      <c r="F254" t="s">
        <v>7296</v>
      </c>
      <c r="G254">
        <v>20</v>
      </c>
      <c r="H254" t="s">
        <v>10558</v>
      </c>
      <c r="I254" t="s">
        <v>7296</v>
      </c>
      <c r="J254">
        <v>14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2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</row>
    <row r="255" spans="1:94" x14ac:dyDescent="0.3">
      <c r="A255">
        <v>5</v>
      </c>
      <c r="B255" t="s">
        <v>542</v>
      </c>
      <c r="C255">
        <v>270102006</v>
      </c>
      <c r="D255">
        <v>270102</v>
      </c>
      <c r="E255" t="s">
        <v>14075</v>
      </c>
      <c r="F255" t="s">
        <v>7297</v>
      </c>
      <c r="G255">
        <v>20</v>
      </c>
      <c r="H255" t="s">
        <v>10558</v>
      </c>
      <c r="I255" t="s">
        <v>14159</v>
      </c>
      <c r="J255">
        <v>15</v>
      </c>
      <c r="K255">
        <v>6</v>
      </c>
      <c r="L255">
        <v>3</v>
      </c>
      <c r="M255">
        <v>6</v>
      </c>
      <c r="N255">
        <v>5</v>
      </c>
      <c r="O255">
        <v>4</v>
      </c>
      <c r="P255">
        <v>7</v>
      </c>
      <c r="Q255">
        <v>5</v>
      </c>
      <c r="R255">
        <v>7</v>
      </c>
      <c r="S255">
        <v>6</v>
      </c>
      <c r="T255">
        <v>5</v>
      </c>
      <c r="U255">
        <v>6</v>
      </c>
      <c r="V255">
        <v>3</v>
      </c>
      <c r="W255">
        <v>10</v>
      </c>
      <c r="X255">
        <v>2</v>
      </c>
      <c r="Y255">
        <v>6</v>
      </c>
      <c r="Z255">
        <v>5</v>
      </c>
      <c r="AA255">
        <v>5</v>
      </c>
      <c r="AB255">
        <v>5</v>
      </c>
      <c r="AC255">
        <v>9</v>
      </c>
      <c r="AD255">
        <v>1</v>
      </c>
      <c r="AE255">
        <v>2</v>
      </c>
      <c r="AF255">
        <v>8</v>
      </c>
      <c r="AG255">
        <v>8</v>
      </c>
      <c r="AH255">
        <v>6</v>
      </c>
      <c r="AI255">
        <v>2</v>
      </c>
      <c r="AJ255">
        <v>5</v>
      </c>
      <c r="AK255">
        <v>2</v>
      </c>
      <c r="AL255">
        <v>4</v>
      </c>
      <c r="AM255">
        <v>5</v>
      </c>
      <c r="AN255">
        <v>3</v>
      </c>
      <c r="AO255">
        <v>2</v>
      </c>
      <c r="AP255">
        <v>6</v>
      </c>
      <c r="AQ255">
        <v>3</v>
      </c>
      <c r="AR255">
        <v>3</v>
      </c>
      <c r="AS255">
        <v>4</v>
      </c>
      <c r="AT255">
        <v>6</v>
      </c>
      <c r="AU255">
        <v>6</v>
      </c>
      <c r="AV255">
        <v>8</v>
      </c>
      <c r="AW255">
        <v>7</v>
      </c>
      <c r="AX255">
        <v>2</v>
      </c>
      <c r="AY255">
        <v>3</v>
      </c>
      <c r="AZ255">
        <v>6</v>
      </c>
      <c r="BA255">
        <v>3</v>
      </c>
      <c r="BB255">
        <v>5</v>
      </c>
      <c r="BC255">
        <v>6</v>
      </c>
      <c r="BD255">
        <v>5</v>
      </c>
      <c r="BE255">
        <v>3</v>
      </c>
      <c r="BF255">
        <v>4</v>
      </c>
      <c r="BG255">
        <v>4</v>
      </c>
      <c r="BH255">
        <v>4</v>
      </c>
      <c r="BI255">
        <v>11</v>
      </c>
      <c r="BJ255">
        <v>5</v>
      </c>
      <c r="BK255">
        <v>5</v>
      </c>
      <c r="BL255">
        <v>5</v>
      </c>
      <c r="BM255">
        <v>4</v>
      </c>
      <c r="BN255">
        <v>10</v>
      </c>
      <c r="BO255">
        <v>2</v>
      </c>
      <c r="BP255">
        <v>5</v>
      </c>
      <c r="BQ255">
        <v>5</v>
      </c>
      <c r="BR255">
        <v>4</v>
      </c>
      <c r="BS255">
        <v>6</v>
      </c>
      <c r="BT255">
        <v>4</v>
      </c>
      <c r="BU255">
        <v>4</v>
      </c>
      <c r="BV255">
        <v>10</v>
      </c>
      <c r="BW255">
        <v>1</v>
      </c>
      <c r="BX255">
        <v>4</v>
      </c>
      <c r="BY255">
        <v>5</v>
      </c>
      <c r="BZ255">
        <v>6</v>
      </c>
      <c r="CA255">
        <v>4</v>
      </c>
      <c r="CB255">
        <v>7</v>
      </c>
      <c r="CC255">
        <v>10</v>
      </c>
      <c r="CD255">
        <v>1</v>
      </c>
      <c r="CE255">
        <v>10</v>
      </c>
      <c r="CF255">
        <v>4</v>
      </c>
      <c r="CG255">
        <v>6</v>
      </c>
      <c r="CH255">
        <v>9</v>
      </c>
      <c r="CI255">
        <v>7</v>
      </c>
      <c r="CJ255">
        <v>12</v>
      </c>
      <c r="CK255">
        <v>7</v>
      </c>
      <c r="CL255">
        <v>7</v>
      </c>
      <c r="CM255">
        <v>6</v>
      </c>
      <c r="CN255">
        <v>5</v>
      </c>
      <c r="CO255">
        <v>7</v>
      </c>
      <c r="CP255">
        <v>4</v>
      </c>
    </row>
    <row r="256" spans="1:94" x14ac:dyDescent="0.3">
      <c r="A256">
        <v>5</v>
      </c>
      <c r="B256" t="s">
        <v>542</v>
      </c>
      <c r="C256">
        <v>270102007</v>
      </c>
      <c r="D256">
        <v>270102</v>
      </c>
      <c r="E256" t="s">
        <v>14075</v>
      </c>
      <c r="F256" t="s">
        <v>7298</v>
      </c>
      <c r="G256">
        <v>20</v>
      </c>
      <c r="H256" t="s">
        <v>10558</v>
      </c>
      <c r="I256" t="s">
        <v>14160</v>
      </c>
      <c r="J256">
        <v>16</v>
      </c>
      <c r="K256">
        <v>1</v>
      </c>
      <c r="L256">
        <v>0</v>
      </c>
      <c r="M256">
        <v>0</v>
      </c>
      <c r="N256">
        <v>2</v>
      </c>
      <c r="O256">
        <v>0</v>
      </c>
      <c r="P256">
        <v>3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1</v>
      </c>
      <c r="AC256">
        <v>1</v>
      </c>
      <c r="AD256">
        <v>2</v>
      </c>
      <c r="AE256">
        <v>0</v>
      </c>
      <c r="AF256">
        <v>1</v>
      </c>
      <c r="AG256">
        <v>2</v>
      </c>
      <c r="AH256">
        <v>0</v>
      </c>
      <c r="AI256">
        <v>0</v>
      </c>
      <c r="AJ256">
        <v>2</v>
      </c>
      <c r="AK256">
        <v>1</v>
      </c>
      <c r="AL256">
        <v>0</v>
      </c>
      <c r="AM256">
        <v>1</v>
      </c>
      <c r="AN256">
        <v>1</v>
      </c>
      <c r="AO256">
        <v>2</v>
      </c>
      <c r="AP256">
        <v>0</v>
      </c>
      <c r="AQ256">
        <v>2</v>
      </c>
      <c r="AR256">
        <v>1</v>
      </c>
      <c r="AS256">
        <v>1</v>
      </c>
      <c r="AT256">
        <v>1</v>
      </c>
      <c r="AU256">
        <v>2</v>
      </c>
      <c r="AV256">
        <v>1</v>
      </c>
      <c r="AW256">
        <v>2</v>
      </c>
      <c r="AX256">
        <v>0</v>
      </c>
      <c r="AY256">
        <v>0</v>
      </c>
      <c r="AZ256">
        <v>3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3</v>
      </c>
      <c r="BI256">
        <v>0</v>
      </c>
      <c r="BJ256">
        <v>1</v>
      </c>
      <c r="BK256">
        <v>0</v>
      </c>
      <c r="BL256">
        <v>1</v>
      </c>
      <c r="BM256">
        <v>1</v>
      </c>
      <c r="BN256">
        <v>1</v>
      </c>
      <c r="BO256">
        <v>1</v>
      </c>
      <c r="BP256">
        <v>2</v>
      </c>
      <c r="BQ256">
        <v>1</v>
      </c>
      <c r="BR256">
        <v>0</v>
      </c>
      <c r="BS256">
        <v>6</v>
      </c>
      <c r="BT256">
        <v>4</v>
      </c>
      <c r="BU256">
        <v>0</v>
      </c>
      <c r="BV256">
        <v>4</v>
      </c>
      <c r="BW256">
        <v>1</v>
      </c>
      <c r="BX256">
        <v>0</v>
      </c>
      <c r="BY256">
        <v>1</v>
      </c>
      <c r="BZ256">
        <v>0</v>
      </c>
      <c r="CA256">
        <v>0</v>
      </c>
      <c r="CB256">
        <v>2</v>
      </c>
      <c r="CC256">
        <v>1</v>
      </c>
      <c r="CD256">
        <v>3</v>
      </c>
      <c r="CE256">
        <v>4</v>
      </c>
      <c r="CF256">
        <v>0</v>
      </c>
      <c r="CG256">
        <v>0</v>
      </c>
      <c r="CH256">
        <v>0</v>
      </c>
      <c r="CI256">
        <v>2</v>
      </c>
      <c r="CJ256">
        <v>0</v>
      </c>
      <c r="CK256">
        <v>1</v>
      </c>
      <c r="CL256">
        <v>2</v>
      </c>
      <c r="CM256">
        <v>2</v>
      </c>
      <c r="CN256">
        <v>1</v>
      </c>
      <c r="CO256">
        <v>3</v>
      </c>
      <c r="CP256">
        <v>0</v>
      </c>
    </row>
    <row r="257" spans="1:94" x14ac:dyDescent="0.3">
      <c r="A257">
        <v>5</v>
      </c>
      <c r="B257" t="s">
        <v>542</v>
      </c>
      <c r="C257">
        <v>270102008</v>
      </c>
      <c r="D257">
        <v>270102</v>
      </c>
      <c r="E257" t="s">
        <v>14075</v>
      </c>
      <c r="F257" t="s">
        <v>7299</v>
      </c>
      <c r="G257">
        <v>20</v>
      </c>
      <c r="H257" t="s">
        <v>10558</v>
      </c>
      <c r="I257" t="s">
        <v>14161</v>
      </c>
      <c r="J257">
        <v>17</v>
      </c>
      <c r="K257">
        <v>1</v>
      </c>
      <c r="L257">
        <v>3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3</v>
      </c>
      <c r="X257">
        <v>1</v>
      </c>
      <c r="Y257">
        <v>0</v>
      </c>
      <c r="Z257">
        <v>1</v>
      </c>
      <c r="AA257">
        <v>0</v>
      </c>
      <c r="AB257">
        <v>4</v>
      </c>
      <c r="AC257">
        <v>1</v>
      </c>
      <c r="AD257">
        <v>0</v>
      </c>
      <c r="AE257">
        <v>0</v>
      </c>
      <c r="AF257">
        <v>2</v>
      </c>
      <c r="AG257">
        <v>2</v>
      </c>
      <c r="AH257">
        <v>2</v>
      </c>
      <c r="AI257">
        <v>1</v>
      </c>
      <c r="AJ257">
        <v>2</v>
      </c>
      <c r="AK257">
        <v>1</v>
      </c>
      <c r="AL257">
        <v>0</v>
      </c>
      <c r="AM257">
        <v>0</v>
      </c>
      <c r="AN257">
        <v>3</v>
      </c>
      <c r="AO257">
        <v>0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3</v>
      </c>
      <c r="AV257">
        <v>3</v>
      </c>
      <c r="AW257">
        <v>2</v>
      </c>
      <c r="AX257">
        <v>3</v>
      </c>
      <c r="AY257">
        <v>1</v>
      </c>
      <c r="AZ257">
        <v>3</v>
      </c>
      <c r="BA257">
        <v>2</v>
      </c>
      <c r="BB257">
        <v>2</v>
      </c>
      <c r="BC257">
        <v>4</v>
      </c>
      <c r="BD257">
        <v>1</v>
      </c>
      <c r="BE257">
        <v>3</v>
      </c>
      <c r="BF257">
        <v>3</v>
      </c>
      <c r="BG257">
        <v>1</v>
      </c>
      <c r="BH257">
        <v>1</v>
      </c>
      <c r="BI257">
        <v>4</v>
      </c>
      <c r="BJ257">
        <v>2</v>
      </c>
      <c r="BK257">
        <v>0</v>
      </c>
      <c r="BL257">
        <v>1</v>
      </c>
      <c r="BM257">
        <v>2</v>
      </c>
      <c r="BN257">
        <v>1</v>
      </c>
      <c r="BO257">
        <v>1</v>
      </c>
      <c r="BP257">
        <v>0</v>
      </c>
      <c r="BQ257">
        <v>1</v>
      </c>
      <c r="BR257">
        <v>2</v>
      </c>
      <c r="BS257">
        <v>0</v>
      </c>
      <c r="BT257">
        <v>3</v>
      </c>
      <c r="BU257">
        <v>0</v>
      </c>
      <c r="BV257">
        <v>4</v>
      </c>
      <c r="BW257">
        <v>2</v>
      </c>
      <c r="BX257">
        <v>2</v>
      </c>
      <c r="BY257">
        <v>2</v>
      </c>
      <c r="BZ257">
        <v>0</v>
      </c>
      <c r="CA257">
        <v>2</v>
      </c>
      <c r="CB257">
        <v>2</v>
      </c>
      <c r="CC257">
        <v>4</v>
      </c>
      <c r="CD257">
        <v>3</v>
      </c>
      <c r="CE257">
        <v>1</v>
      </c>
      <c r="CF257">
        <v>5</v>
      </c>
      <c r="CG257">
        <v>2</v>
      </c>
      <c r="CH257">
        <v>4</v>
      </c>
      <c r="CI257">
        <v>7</v>
      </c>
      <c r="CJ257">
        <v>3</v>
      </c>
      <c r="CK257">
        <v>2</v>
      </c>
      <c r="CL257">
        <v>1</v>
      </c>
      <c r="CM257">
        <v>0</v>
      </c>
      <c r="CN257">
        <v>1</v>
      </c>
      <c r="CO257">
        <v>1</v>
      </c>
      <c r="CP257">
        <v>2</v>
      </c>
    </row>
    <row r="258" spans="1:94" x14ac:dyDescent="0.3">
      <c r="A258">
        <v>5</v>
      </c>
      <c r="B258" t="s">
        <v>542</v>
      </c>
      <c r="C258">
        <v>270102009</v>
      </c>
      <c r="D258">
        <v>270102</v>
      </c>
      <c r="E258" t="s">
        <v>14075</v>
      </c>
      <c r="F258" t="s">
        <v>7300</v>
      </c>
      <c r="G258">
        <v>20</v>
      </c>
      <c r="H258" t="s">
        <v>10558</v>
      </c>
      <c r="I258" t="s">
        <v>7300</v>
      </c>
      <c r="J258">
        <v>18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2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</row>
    <row r="259" spans="1:94" x14ac:dyDescent="0.3">
      <c r="A259">
        <v>5</v>
      </c>
      <c r="B259" t="s">
        <v>542</v>
      </c>
      <c r="C259">
        <v>270102010</v>
      </c>
      <c r="D259">
        <v>270102</v>
      </c>
      <c r="E259" t="s">
        <v>14075</v>
      </c>
      <c r="F259" t="s">
        <v>7301</v>
      </c>
      <c r="G259">
        <v>20</v>
      </c>
      <c r="H259" t="s">
        <v>10558</v>
      </c>
      <c r="I259" t="s">
        <v>7301</v>
      </c>
      <c r="J259">
        <v>19</v>
      </c>
      <c r="K259">
        <v>0</v>
      </c>
      <c r="L259">
        <v>0</v>
      </c>
      <c r="M259">
        <v>4</v>
      </c>
      <c r="N259">
        <v>3</v>
      </c>
      <c r="O259">
        <v>1</v>
      </c>
      <c r="P259">
        <v>5</v>
      </c>
      <c r="Q259">
        <v>1</v>
      </c>
      <c r="R259">
        <v>6</v>
      </c>
      <c r="S259">
        <v>0</v>
      </c>
      <c r="T259">
        <v>8</v>
      </c>
      <c r="U259">
        <v>4</v>
      </c>
      <c r="V259">
        <v>0</v>
      </c>
      <c r="W259">
        <v>4</v>
      </c>
      <c r="X259">
        <v>0</v>
      </c>
      <c r="Y259">
        <v>5</v>
      </c>
      <c r="Z259">
        <v>1</v>
      </c>
      <c r="AA259">
        <v>1</v>
      </c>
      <c r="AB259">
        <v>0</v>
      </c>
      <c r="AC259">
        <v>4</v>
      </c>
      <c r="AD259">
        <v>3</v>
      </c>
      <c r="AE259">
        <v>3</v>
      </c>
      <c r="AF259">
        <v>4</v>
      </c>
      <c r="AG259">
        <v>4</v>
      </c>
      <c r="AH259">
        <v>2</v>
      </c>
      <c r="AI259">
        <v>2</v>
      </c>
      <c r="AJ259">
        <v>1</v>
      </c>
      <c r="AK259">
        <v>5</v>
      </c>
      <c r="AL259">
        <v>2</v>
      </c>
      <c r="AM259">
        <v>4</v>
      </c>
      <c r="AN259">
        <v>0</v>
      </c>
      <c r="AO259">
        <v>1</v>
      </c>
      <c r="AP259">
        <v>9</v>
      </c>
      <c r="AQ259">
        <v>1</v>
      </c>
      <c r="AR259">
        <v>3</v>
      </c>
      <c r="AS259">
        <v>5</v>
      </c>
      <c r="AT259">
        <v>6</v>
      </c>
      <c r="AU259">
        <v>9</v>
      </c>
      <c r="AV259">
        <v>5</v>
      </c>
      <c r="AW259">
        <v>2</v>
      </c>
      <c r="AX259">
        <v>7</v>
      </c>
      <c r="AY259">
        <v>2</v>
      </c>
      <c r="AZ259">
        <v>6</v>
      </c>
      <c r="BA259">
        <v>4</v>
      </c>
      <c r="BB259">
        <v>2</v>
      </c>
      <c r="BC259">
        <v>7</v>
      </c>
      <c r="BD259">
        <v>3</v>
      </c>
      <c r="BE259">
        <v>1</v>
      </c>
      <c r="BF259">
        <v>1</v>
      </c>
      <c r="BG259">
        <v>4</v>
      </c>
      <c r="BH259">
        <v>4</v>
      </c>
      <c r="BI259">
        <v>5</v>
      </c>
      <c r="BJ259">
        <v>5</v>
      </c>
      <c r="BK259">
        <v>3</v>
      </c>
      <c r="BL259">
        <v>3</v>
      </c>
      <c r="BM259">
        <v>4</v>
      </c>
      <c r="BN259">
        <v>5</v>
      </c>
      <c r="BO259">
        <v>3</v>
      </c>
      <c r="BP259">
        <v>7</v>
      </c>
      <c r="BQ259">
        <v>4</v>
      </c>
      <c r="BR259">
        <v>3</v>
      </c>
      <c r="BS259">
        <v>8</v>
      </c>
      <c r="BT259">
        <v>3</v>
      </c>
      <c r="BU259">
        <v>0</v>
      </c>
      <c r="BV259">
        <v>4</v>
      </c>
      <c r="BW259">
        <v>2</v>
      </c>
      <c r="BX259">
        <v>3</v>
      </c>
      <c r="BY259">
        <v>3</v>
      </c>
      <c r="BZ259">
        <v>4</v>
      </c>
      <c r="CA259">
        <v>2</v>
      </c>
      <c r="CB259">
        <v>3</v>
      </c>
      <c r="CC259">
        <v>4</v>
      </c>
      <c r="CD259">
        <v>1</v>
      </c>
      <c r="CE259">
        <v>7</v>
      </c>
      <c r="CF259">
        <v>2</v>
      </c>
      <c r="CG259">
        <v>5</v>
      </c>
      <c r="CH259">
        <v>3</v>
      </c>
      <c r="CI259">
        <v>9</v>
      </c>
      <c r="CJ259">
        <v>3</v>
      </c>
      <c r="CK259">
        <v>7</v>
      </c>
      <c r="CL259">
        <v>3</v>
      </c>
      <c r="CM259">
        <v>1</v>
      </c>
      <c r="CN259">
        <v>3</v>
      </c>
      <c r="CO259">
        <v>5</v>
      </c>
      <c r="CP259">
        <v>3</v>
      </c>
    </row>
    <row r="260" spans="1:94" x14ac:dyDescent="0.3">
      <c r="A260">
        <v>5</v>
      </c>
      <c r="B260" t="s">
        <v>542</v>
      </c>
      <c r="C260">
        <v>270101001</v>
      </c>
      <c r="D260">
        <v>270101</v>
      </c>
      <c r="E260" t="s">
        <v>7315</v>
      </c>
      <c r="F260" t="s">
        <v>10554</v>
      </c>
      <c r="G260">
        <v>20</v>
      </c>
      <c r="H260" t="s">
        <v>10558</v>
      </c>
      <c r="I260" t="s">
        <v>10554</v>
      </c>
      <c r="J260">
        <v>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</row>
    <row r="261" spans="1:94" x14ac:dyDescent="0.3">
      <c r="A261">
        <v>5</v>
      </c>
      <c r="B261" t="s">
        <v>542</v>
      </c>
      <c r="C261">
        <v>270102001</v>
      </c>
      <c r="D261">
        <v>270102</v>
      </c>
      <c r="E261" t="s">
        <v>14075</v>
      </c>
      <c r="F261" t="s">
        <v>7292</v>
      </c>
      <c r="G261">
        <v>20</v>
      </c>
      <c r="H261" t="s">
        <v>10558</v>
      </c>
      <c r="I261" t="s">
        <v>7292</v>
      </c>
      <c r="J261">
        <v>176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2</v>
      </c>
      <c r="T261">
        <v>1</v>
      </c>
      <c r="U261">
        <v>1</v>
      </c>
      <c r="V261">
        <v>0</v>
      </c>
      <c r="W261">
        <v>3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2</v>
      </c>
      <c r="AJ261">
        <v>1</v>
      </c>
      <c r="AK261">
        <v>1</v>
      </c>
      <c r="AL261">
        <v>0</v>
      </c>
      <c r="AM261">
        <v>0</v>
      </c>
      <c r="AN261">
        <v>2</v>
      </c>
      <c r="AO261">
        <v>0</v>
      </c>
      <c r="AP261">
        <v>0</v>
      </c>
      <c r="AQ261">
        <v>0</v>
      </c>
      <c r="AR261">
        <v>2</v>
      </c>
      <c r="AS261">
        <v>0</v>
      </c>
      <c r="AT261">
        <v>1</v>
      </c>
      <c r="AU261">
        <v>2</v>
      </c>
      <c r="AV261">
        <v>0</v>
      </c>
      <c r="AW261">
        <v>1</v>
      </c>
      <c r="AX261">
        <v>0</v>
      </c>
      <c r="AY261">
        <v>0</v>
      </c>
      <c r="AZ261">
        <v>1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3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0</v>
      </c>
      <c r="CE261">
        <v>3</v>
      </c>
      <c r="CF261">
        <v>0</v>
      </c>
      <c r="CG261">
        <v>0</v>
      </c>
      <c r="CH261">
        <v>4</v>
      </c>
      <c r="CI261">
        <v>0</v>
      </c>
      <c r="CJ261">
        <v>0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</row>
    <row r="262" spans="1:94" x14ac:dyDescent="0.3">
      <c r="A262">
        <v>5</v>
      </c>
      <c r="B262" t="s">
        <v>542</v>
      </c>
      <c r="C262">
        <v>270103002</v>
      </c>
      <c r="D262">
        <v>270103</v>
      </c>
      <c r="E262" t="s">
        <v>14076</v>
      </c>
      <c r="F262" t="s">
        <v>7287</v>
      </c>
      <c r="G262">
        <v>20</v>
      </c>
      <c r="H262" t="s">
        <v>10558</v>
      </c>
      <c r="I262" t="s">
        <v>7287</v>
      </c>
      <c r="J262">
        <v>204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</v>
      </c>
      <c r="AC262">
        <v>0</v>
      </c>
      <c r="AD262">
        <v>2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0</v>
      </c>
      <c r="AW262">
        <v>0</v>
      </c>
      <c r="AX262">
        <v>1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</row>
    <row r="263" spans="1:94" x14ac:dyDescent="0.3">
      <c r="A263">
        <v>5</v>
      </c>
      <c r="B263" t="s">
        <v>542</v>
      </c>
      <c r="C263">
        <v>270104001</v>
      </c>
      <c r="D263">
        <v>270104</v>
      </c>
      <c r="E263" t="s">
        <v>7318</v>
      </c>
      <c r="F263" t="s">
        <v>7319</v>
      </c>
      <c r="G263">
        <v>20</v>
      </c>
      <c r="H263" t="s">
        <v>10558</v>
      </c>
      <c r="I263" t="s">
        <v>7319</v>
      </c>
      <c r="J263">
        <v>298</v>
      </c>
      <c r="K263">
        <v>1</v>
      </c>
      <c r="L263">
        <v>0</v>
      </c>
      <c r="M263">
        <v>0</v>
      </c>
      <c r="N263">
        <v>3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2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2</v>
      </c>
      <c r="AY263">
        <v>1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2</v>
      </c>
      <c r="BG263">
        <v>0</v>
      </c>
      <c r="BH263">
        <v>0</v>
      </c>
      <c r="BI263">
        <v>1</v>
      </c>
      <c r="BJ263">
        <v>1</v>
      </c>
      <c r="BK263">
        <v>0</v>
      </c>
      <c r="BL263">
        <v>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2</v>
      </c>
      <c r="BU263">
        <v>2</v>
      </c>
      <c r="BV263">
        <v>1</v>
      </c>
      <c r="BW263">
        <v>0</v>
      </c>
      <c r="BX263">
        <v>1</v>
      </c>
      <c r="BY263">
        <v>1</v>
      </c>
      <c r="BZ263">
        <v>2</v>
      </c>
      <c r="CA263">
        <v>1</v>
      </c>
      <c r="CB263">
        <v>0</v>
      </c>
      <c r="CC263">
        <v>0</v>
      </c>
      <c r="CD263">
        <v>1</v>
      </c>
      <c r="CE263">
        <v>1</v>
      </c>
      <c r="CF263">
        <v>3</v>
      </c>
      <c r="CG263">
        <v>2</v>
      </c>
      <c r="CH263">
        <v>3</v>
      </c>
      <c r="CI263">
        <v>0</v>
      </c>
      <c r="CJ263">
        <v>0</v>
      </c>
      <c r="CK263">
        <v>2</v>
      </c>
      <c r="CL263">
        <v>1</v>
      </c>
      <c r="CM263">
        <v>0</v>
      </c>
      <c r="CN263">
        <v>4</v>
      </c>
      <c r="CO263">
        <v>3</v>
      </c>
      <c r="CP263">
        <v>0</v>
      </c>
    </row>
    <row r="264" spans="1:94" x14ac:dyDescent="0.3">
      <c r="A264">
        <v>5</v>
      </c>
      <c r="B264" t="s">
        <v>542</v>
      </c>
      <c r="C264">
        <v>270103004</v>
      </c>
      <c r="D264">
        <v>270103</v>
      </c>
      <c r="E264" t="s">
        <v>14076</v>
      </c>
      <c r="F264" t="s">
        <v>7289</v>
      </c>
      <c r="G264">
        <v>20</v>
      </c>
      <c r="H264" t="s">
        <v>10558</v>
      </c>
      <c r="I264" t="s">
        <v>7289</v>
      </c>
      <c r="J264">
        <v>417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 x14ac:dyDescent="0.3">
      <c r="A265">
        <v>5</v>
      </c>
      <c r="B265" t="s">
        <v>542</v>
      </c>
      <c r="C265">
        <v>270103003</v>
      </c>
      <c r="D265">
        <v>270103</v>
      </c>
      <c r="E265" t="s">
        <v>14076</v>
      </c>
      <c r="F265" t="s">
        <v>7288</v>
      </c>
      <c r="G265">
        <v>20</v>
      </c>
      <c r="H265" t="s">
        <v>10558</v>
      </c>
      <c r="I265" t="s">
        <v>7288</v>
      </c>
      <c r="J265">
        <v>419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 x14ac:dyDescent="0.3">
      <c r="A266">
        <v>5</v>
      </c>
      <c r="B266" t="s">
        <v>542</v>
      </c>
      <c r="C266">
        <v>270102014</v>
      </c>
      <c r="D266">
        <v>270102</v>
      </c>
      <c r="E266" t="s">
        <v>14075</v>
      </c>
      <c r="F266" t="s">
        <v>7305</v>
      </c>
      <c r="G266">
        <v>20</v>
      </c>
      <c r="H266" t="s">
        <v>10558</v>
      </c>
      <c r="I266" t="s">
        <v>10639</v>
      </c>
      <c r="J266">
        <v>476</v>
      </c>
      <c r="K266">
        <v>0</v>
      </c>
      <c r="L266">
        <v>5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1</v>
      </c>
      <c r="S266">
        <v>1</v>
      </c>
      <c r="T266">
        <v>1</v>
      </c>
      <c r="U266">
        <v>4</v>
      </c>
      <c r="V266">
        <v>0</v>
      </c>
      <c r="W266">
        <v>2</v>
      </c>
      <c r="X266">
        <v>2</v>
      </c>
      <c r="Y266">
        <v>0</v>
      </c>
      <c r="Z266">
        <v>2</v>
      </c>
      <c r="AA266">
        <v>1</v>
      </c>
      <c r="AB266">
        <v>2</v>
      </c>
      <c r="AC266">
        <v>2</v>
      </c>
      <c r="AD266">
        <v>0</v>
      </c>
      <c r="AE266">
        <v>3</v>
      </c>
      <c r="AF266">
        <v>2</v>
      </c>
      <c r="AG266">
        <v>1</v>
      </c>
      <c r="AH266">
        <v>7</v>
      </c>
      <c r="AI266">
        <v>1</v>
      </c>
      <c r="AJ266">
        <v>1</v>
      </c>
      <c r="AK266">
        <v>2</v>
      </c>
      <c r="AL266">
        <v>1</v>
      </c>
      <c r="AM266">
        <v>2</v>
      </c>
      <c r="AN266">
        <v>1</v>
      </c>
      <c r="AO266">
        <v>0</v>
      </c>
      <c r="AP266">
        <v>2</v>
      </c>
      <c r="AQ266">
        <v>0</v>
      </c>
      <c r="AR266">
        <v>3</v>
      </c>
      <c r="AS266">
        <v>2</v>
      </c>
      <c r="AT266">
        <v>3</v>
      </c>
      <c r="AU266">
        <v>2</v>
      </c>
      <c r="AV266">
        <v>3</v>
      </c>
      <c r="AW266">
        <v>4</v>
      </c>
      <c r="AX266">
        <v>0</v>
      </c>
      <c r="AY266">
        <v>2</v>
      </c>
      <c r="AZ266">
        <v>3</v>
      </c>
      <c r="BA266">
        <v>2</v>
      </c>
      <c r="BB266">
        <v>1</v>
      </c>
      <c r="BC266">
        <v>3</v>
      </c>
      <c r="BD266">
        <v>1</v>
      </c>
      <c r="BE266">
        <v>1</v>
      </c>
      <c r="BF266">
        <v>1</v>
      </c>
      <c r="BG266">
        <v>1</v>
      </c>
      <c r="BH266">
        <v>0</v>
      </c>
      <c r="BI266">
        <v>3</v>
      </c>
      <c r="BJ266">
        <v>2</v>
      </c>
      <c r="BK266">
        <v>0</v>
      </c>
      <c r="BL266">
        <v>3</v>
      </c>
      <c r="BM266">
        <v>2</v>
      </c>
      <c r="BN266">
        <v>1</v>
      </c>
      <c r="BO266">
        <v>0</v>
      </c>
      <c r="BP266">
        <v>4</v>
      </c>
      <c r="BQ266">
        <v>1</v>
      </c>
      <c r="BR266">
        <v>0</v>
      </c>
      <c r="BS266">
        <v>2</v>
      </c>
      <c r="BT266">
        <v>4</v>
      </c>
      <c r="BU266">
        <v>0</v>
      </c>
      <c r="BV266">
        <v>3</v>
      </c>
      <c r="BW266">
        <v>1</v>
      </c>
      <c r="BX266">
        <v>3</v>
      </c>
      <c r="BY266">
        <v>1</v>
      </c>
      <c r="BZ266">
        <v>3</v>
      </c>
      <c r="CA266">
        <v>2</v>
      </c>
      <c r="CB266">
        <v>2</v>
      </c>
      <c r="CC266">
        <v>0</v>
      </c>
      <c r="CD266">
        <v>2</v>
      </c>
      <c r="CE266">
        <v>5</v>
      </c>
      <c r="CF266">
        <v>1</v>
      </c>
      <c r="CG266">
        <v>2</v>
      </c>
      <c r="CH266">
        <v>1</v>
      </c>
      <c r="CI266">
        <v>2</v>
      </c>
      <c r="CJ266">
        <v>3</v>
      </c>
      <c r="CK266">
        <v>2</v>
      </c>
      <c r="CL266">
        <v>1</v>
      </c>
      <c r="CM266">
        <v>1</v>
      </c>
      <c r="CN266">
        <v>1</v>
      </c>
      <c r="CO266">
        <v>3</v>
      </c>
      <c r="CP266">
        <v>1</v>
      </c>
    </row>
    <row r="267" spans="1:94" x14ac:dyDescent="0.3">
      <c r="A267">
        <v>5</v>
      </c>
      <c r="B267" t="s">
        <v>542</v>
      </c>
      <c r="C267">
        <v>270102015</v>
      </c>
      <c r="D267">
        <v>270102</v>
      </c>
      <c r="E267" t="s">
        <v>14075</v>
      </c>
      <c r="F267" t="s">
        <v>7306</v>
      </c>
      <c r="G267">
        <v>20</v>
      </c>
      <c r="H267" t="s">
        <v>10558</v>
      </c>
      <c r="I267" t="s">
        <v>10640</v>
      </c>
      <c r="J267">
        <v>477</v>
      </c>
      <c r="K267">
        <v>0</v>
      </c>
      <c r="L267">
        <v>3</v>
      </c>
      <c r="M267">
        <v>3</v>
      </c>
      <c r="N267">
        <v>0</v>
      </c>
      <c r="O267">
        <v>0</v>
      </c>
      <c r="P267">
        <v>4</v>
      </c>
      <c r="Q267">
        <v>0</v>
      </c>
      <c r="R267">
        <v>3</v>
      </c>
      <c r="S267">
        <v>3</v>
      </c>
      <c r="T267">
        <v>4</v>
      </c>
      <c r="U267">
        <v>6</v>
      </c>
      <c r="V267">
        <v>1</v>
      </c>
      <c r="W267">
        <v>2</v>
      </c>
      <c r="X267">
        <v>1</v>
      </c>
      <c r="Y267">
        <v>1</v>
      </c>
      <c r="Z267">
        <v>4</v>
      </c>
      <c r="AA267">
        <v>0</v>
      </c>
      <c r="AB267">
        <v>0</v>
      </c>
      <c r="AC267">
        <v>5</v>
      </c>
      <c r="AD267">
        <v>2</v>
      </c>
      <c r="AE267">
        <v>2</v>
      </c>
      <c r="AF267">
        <v>0</v>
      </c>
      <c r="AG267">
        <v>1</v>
      </c>
      <c r="AH267">
        <v>4</v>
      </c>
      <c r="AI267">
        <v>2</v>
      </c>
      <c r="AJ267">
        <v>2</v>
      </c>
      <c r="AK267">
        <v>1</v>
      </c>
      <c r="AL267">
        <v>2</v>
      </c>
      <c r="AM267">
        <v>1</v>
      </c>
      <c r="AN267">
        <v>2</v>
      </c>
      <c r="AO267">
        <v>0</v>
      </c>
      <c r="AP267">
        <v>4</v>
      </c>
      <c r="AQ267">
        <v>3</v>
      </c>
      <c r="AR267">
        <v>3</v>
      </c>
      <c r="AS267">
        <v>2</v>
      </c>
      <c r="AT267">
        <v>5</v>
      </c>
      <c r="AU267">
        <v>4</v>
      </c>
      <c r="AV267">
        <v>2</v>
      </c>
      <c r="AW267">
        <v>1</v>
      </c>
      <c r="AX267">
        <v>1</v>
      </c>
      <c r="AY267">
        <v>4</v>
      </c>
      <c r="AZ267">
        <v>4</v>
      </c>
      <c r="BA267">
        <v>2</v>
      </c>
      <c r="BB267">
        <v>1</v>
      </c>
      <c r="BC267">
        <v>1</v>
      </c>
      <c r="BD267">
        <v>3</v>
      </c>
      <c r="BE267">
        <v>0</v>
      </c>
      <c r="BF267">
        <v>5</v>
      </c>
      <c r="BG267">
        <v>4</v>
      </c>
      <c r="BH267">
        <v>2</v>
      </c>
      <c r="BI267">
        <v>3</v>
      </c>
      <c r="BJ267">
        <v>1</v>
      </c>
      <c r="BK267">
        <v>0</v>
      </c>
      <c r="BL267">
        <v>2</v>
      </c>
      <c r="BM267">
        <v>0</v>
      </c>
      <c r="BN267">
        <v>3</v>
      </c>
      <c r="BO267">
        <v>1</v>
      </c>
      <c r="BP267">
        <v>1</v>
      </c>
      <c r="BQ267">
        <v>6</v>
      </c>
      <c r="BR267">
        <v>1</v>
      </c>
      <c r="BS267">
        <v>1</v>
      </c>
      <c r="BT267">
        <v>0</v>
      </c>
      <c r="BU267">
        <v>4</v>
      </c>
      <c r="BV267">
        <v>2</v>
      </c>
      <c r="BW267">
        <v>1</v>
      </c>
      <c r="BX267">
        <v>0</v>
      </c>
      <c r="BY267">
        <v>2</v>
      </c>
      <c r="BZ267">
        <v>6</v>
      </c>
      <c r="CA267">
        <v>2</v>
      </c>
      <c r="CB267">
        <v>4</v>
      </c>
      <c r="CC267">
        <v>3</v>
      </c>
      <c r="CD267">
        <v>1</v>
      </c>
      <c r="CE267">
        <v>3</v>
      </c>
      <c r="CF267">
        <v>0</v>
      </c>
      <c r="CG267">
        <v>2</v>
      </c>
      <c r="CH267">
        <v>3</v>
      </c>
      <c r="CI267">
        <v>1</v>
      </c>
      <c r="CJ267">
        <v>0</v>
      </c>
      <c r="CK267">
        <v>0</v>
      </c>
      <c r="CL267">
        <v>0</v>
      </c>
      <c r="CM267">
        <v>2</v>
      </c>
      <c r="CN267">
        <v>1</v>
      </c>
      <c r="CO267">
        <v>4</v>
      </c>
      <c r="CP267">
        <v>1</v>
      </c>
    </row>
    <row r="268" spans="1:94" x14ac:dyDescent="0.3">
      <c r="A268">
        <v>5</v>
      </c>
      <c r="B268" t="s">
        <v>542</v>
      </c>
      <c r="C268">
        <v>270105002</v>
      </c>
      <c r="D268">
        <v>270105</v>
      </c>
      <c r="E268" t="s">
        <v>7310</v>
      </c>
      <c r="F268" t="s">
        <v>7312</v>
      </c>
      <c r="G268">
        <v>21</v>
      </c>
      <c r="H268" t="s">
        <v>10611</v>
      </c>
      <c r="I268" t="s">
        <v>7312</v>
      </c>
      <c r="J268">
        <v>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 x14ac:dyDescent="0.3">
      <c r="A269">
        <v>5</v>
      </c>
      <c r="B269" t="s">
        <v>542</v>
      </c>
      <c r="C269">
        <v>270102005</v>
      </c>
      <c r="D269">
        <v>270102</v>
      </c>
      <c r="E269" t="s">
        <v>14075</v>
      </c>
      <c r="F269" t="s">
        <v>7296</v>
      </c>
      <c r="G269">
        <v>21</v>
      </c>
      <c r="H269" t="s">
        <v>10611</v>
      </c>
      <c r="I269" t="s">
        <v>7296</v>
      </c>
      <c r="J269">
        <v>14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 x14ac:dyDescent="0.3">
      <c r="A270">
        <v>5</v>
      </c>
      <c r="B270" t="s">
        <v>542</v>
      </c>
      <c r="C270">
        <v>270102006</v>
      </c>
      <c r="D270">
        <v>270102</v>
      </c>
      <c r="E270" t="s">
        <v>14075</v>
      </c>
      <c r="F270" t="s">
        <v>7297</v>
      </c>
      <c r="G270">
        <v>21</v>
      </c>
      <c r="H270" t="s">
        <v>10611</v>
      </c>
      <c r="I270" t="s">
        <v>14159</v>
      </c>
      <c r="J270">
        <v>15</v>
      </c>
      <c r="K270">
        <v>9</v>
      </c>
      <c r="L270">
        <v>4</v>
      </c>
      <c r="M270">
        <v>3</v>
      </c>
      <c r="N270">
        <v>0</v>
      </c>
      <c r="O270">
        <v>3</v>
      </c>
      <c r="P270">
        <v>4</v>
      </c>
      <c r="Q270">
        <v>0</v>
      </c>
      <c r="R270">
        <v>0</v>
      </c>
      <c r="S270">
        <v>1</v>
      </c>
      <c r="T270">
        <v>2</v>
      </c>
      <c r="U270">
        <v>1</v>
      </c>
      <c r="V270">
        <v>1</v>
      </c>
      <c r="W270">
        <v>3</v>
      </c>
      <c r="X270">
        <v>1</v>
      </c>
      <c r="Y270">
        <v>2</v>
      </c>
      <c r="Z270">
        <v>4</v>
      </c>
      <c r="AA270">
        <v>6</v>
      </c>
      <c r="AB270">
        <v>4</v>
      </c>
      <c r="AC270">
        <v>4</v>
      </c>
      <c r="AD270">
        <v>8</v>
      </c>
      <c r="AE270">
        <v>4</v>
      </c>
      <c r="AF270">
        <v>5</v>
      </c>
      <c r="AG270">
        <v>0</v>
      </c>
      <c r="AH270">
        <v>1</v>
      </c>
      <c r="AI270">
        <v>3</v>
      </c>
      <c r="AJ270">
        <v>1</v>
      </c>
      <c r="AK270">
        <v>2</v>
      </c>
      <c r="AL270">
        <v>1</v>
      </c>
      <c r="AM270">
        <v>3</v>
      </c>
      <c r="AN270">
        <v>1</v>
      </c>
      <c r="AO270">
        <v>0</v>
      </c>
      <c r="AP270">
        <v>8</v>
      </c>
      <c r="AQ270">
        <v>1</v>
      </c>
      <c r="AR270">
        <v>1</v>
      </c>
      <c r="AS270">
        <v>4</v>
      </c>
      <c r="AT270">
        <v>3</v>
      </c>
      <c r="AU270">
        <v>1</v>
      </c>
      <c r="AV270">
        <v>1</v>
      </c>
      <c r="AW270">
        <v>1</v>
      </c>
      <c r="AX270">
        <v>2</v>
      </c>
      <c r="AY270">
        <v>1</v>
      </c>
      <c r="AZ270">
        <v>1</v>
      </c>
      <c r="BA270">
        <v>3</v>
      </c>
      <c r="BB270">
        <v>0</v>
      </c>
      <c r="BC270">
        <v>2</v>
      </c>
      <c r="BD270">
        <v>3</v>
      </c>
      <c r="BE270">
        <v>4</v>
      </c>
      <c r="BF270">
        <v>2</v>
      </c>
      <c r="BG270">
        <v>2</v>
      </c>
      <c r="BH270">
        <v>1</v>
      </c>
      <c r="BI270">
        <v>2</v>
      </c>
      <c r="BJ270">
        <v>8</v>
      </c>
      <c r="BK270">
        <v>3</v>
      </c>
      <c r="BL270">
        <v>1</v>
      </c>
      <c r="BM270">
        <v>2</v>
      </c>
      <c r="BN270">
        <v>3</v>
      </c>
      <c r="BO270">
        <v>3</v>
      </c>
      <c r="BP270">
        <v>5</v>
      </c>
      <c r="BQ270">
        <v>2</v>
      </c>
      <c r="BR270">
        <v>6</v>
      </c>
      <c r="BS270">
        <v>1</v>
      </c>
      <c r="BT270">
        <v>5</v>
      </c>
      <c r="BU270">
        <v>4</v>
      </c>
      <c r="BV270">
        <v>0</v>
      </c>
      <c r="BW270">
        <v>4</v>
      </c>
      <c r="BX270">
        <v>0</v>
      </c>
      <c r="BY270">
        <v>1</v>
      </c>
      <c r="BZ270">
        <v>0</v>
      </c>
      <c r="CA270">
        <v>1</v>
      </c>
      <c r="CB270">
        <v>6</v>
      </c>
      <c r="CC270">
        <v>5</v>
      </c>
      <c r="CD270">
        <v>1</v>
      </c>
      <c r="CE270">
        <v>5</v>
      </c>
      <c r="CF270">
        <v>4</v>
      </c>
      <c r="CG270">
        <v>4</v>
      </c>
      <c r="CH270">
        <v>3</v>
      </c>
      <c r="CI270">
        <v>6</v>
      </c>
      <c r="CJ270">
        <v>1</v>
      </c>
      <c r="CK270">
        <v>1</v>
      </c>
      <c r="CL270">
        <v>2</v>
      </c>
      <c r="CM270">
        <v>2</v>
      </c>
      <c r="CN270">
        <v>3</v>
      </c>
      <c r="CO270">
        <v>3</v>
      </c>
      <c r="CP270">
        <v>1</v>
      </c>
    </row>
    <row r="271" spans="1:94" x14ac:dyDescent="0.3">
      <c r="A271">
        <v>5</v>
      </c>
      <c r="B271" t="s">
        <v>542</v>
      </c>
      <c r="C271">
        <v>270102007</v>
      </c>
      <c r="D271">
        <v>270102</v>
      </c>
      <c r="E271" t="s">
        <v>14075</v>
      </c>
      <c r="F271" t="s">
        <v>7298</v>
      </c>
      <c r="G271">
        <v>21</v>
      </c>
      <c r="H271" t="s">
        <v>10611</v>
      </c>
      <c r="I271" t="s">
        <v>14160</v>
      </c>
      <c r="J271">
        <v>16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2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2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0</v>
      </c>
      <c r="BS271">
        <v>0</v>
      </c>
      <c r="BT271">
        <v>1</v>
      </c>
      <c r="BU271">
        <v>1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2</v>
      </c>
      <c r="CG271">
        <v>1</v>
      </c>
      <c r="CH271">
        <v>0</v>
      </c>
      <c r="CI271">
        <v>1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</row>
    <row r="272" spans="1:94" x14ac:dyDescent="0.3">
      <c r="A272">
        <v>5</v>
      </c>
      <c r="B272" t="s">
        <v>542</v>
      </c>
      <c r="C272">
        <v>270102008</v>
      </c>
      <c r="D272">
        <v>270102</v>
      </c>
      <c r="E272" t="s">
        <v>14075</v>
      </c>
      <c r="F272" t="s">
        <v>7299</v>
      </c>
      <c r="G272">
        <v>21</v>
      </c>
      <c r="H272" t="s">
        <v>10611</v>
      </c>
      <c r="I272" t="s">
        <v>14161</v>
      </c>
      <c r="J272">
        <v>17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2</v>
      </c>
      <c r="W272">
        <v>1</v>
      </c>
      <c r="X272">
        <v>0</v>
      </c>
      <c r="Y272">
        <v>1</v>
      </c>
      <c r="Z272">
        <v>3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2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2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2</v>
      </c>
      <c r="BG272">
        <v>2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1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2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 x14ac:dyDescent="0.3">
      <c r="A273">
        <v>5</v>
      </c>
      <c r="B273" t="s">
        <v>542</v>
      </c>
      <c r="C273">
        <v>270102010</v>
      </c>
      <c r="D273">
        <v>270102</v>
      </c>
      <c r="E273" t="s">
        <v>14075</v>
      </c>
      <c r="F273" t="s">
        <v>7301</v>
      </c>
      <c r="G273">
        <v>21</v>
      </c>
      <c r="H273" t="s">
        <v>10611</v>
      </c>
      <c r="I273" t="s">
        <v>7301</v>
      </c>
      <c r="J273">
        <v>19</v>
      </c>
      <c r="K273">
        <v>1</v>
      </c>
      <c r="L273">
        <v>1</v>
      </c>
      <c r="M273">
        <v>0</v>
      </c>
      <c r="N273">
        <v>3</v>
      </c>
      <c r="O273">
        <v>0</v>
      </c>
      <c r="P273">
        <v>1</v>
      </c>
      <c r="Q273">
        <v>1</v>
      </c>
      <c r="R273">
        <v>1</v>
      </c>
      <c r="S273">
        <v>5</v>
      </c>
      <c r="T273">
        <v>2</v>
      </c>
      <c r="U273">
        <v>2</v>
      </c>
      <c r="V273">
        <v>0</v>
      </c>
      <c r="W273">
        <v>0</v>
      </c>
      <c r="X273">
        <v>1</v>
      </c>
      <c r="Y273">
        <v>2</v>
      </c>
      <c r="Z273">
        <v>3</v>
      </c>
      <c r="AA273">
        <v>1</v>
      </c>
      <c r="AB273">
        <v>3</v>
      </c>
      <c r="AC273">
        <v>4</v>
      </c>
      <c r="AD273">
        <v>2</v>
      </c>
      <c r="AE273">
        <v>2</v>
      </c>
      <c r="AF273">
        <v>1</v>
      </c>
      <c r="AG273">
        <v>0</v>
      </c>
      <c r="AH273">
        <v>2</v>
      </c>
      <c r="AI273">
        <v>0</v>
      </c>
      <c r="AJ273">
        <v>0</v>
      </c>
      <c r="AK273">
        <v>4</v>
      </c>
      <c r="AL273">
        <v>1</v>
      </c>
      <c r="AM273">
        <v>1</v>
      </c>
      <c r="AN273">
        <v>0</v>
      </c>
      <c r="AO273">
        <v>1</v>
      </c>
      <c r="AP273">
        <v>5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1</v>
      </c>
      <c r="AW273">
        <v>1</v>
      </c>
      <c r="AX273">
        <v>0</v>
      </c>
      <c r="AY273">
        <v>0</v>
      </c>
      <c r="AZ273">
        <v>1</v>
      </c>
      <c r="BA273">
        <v>1</v>
      </c>
      <c r="BB273">
        <v>1</v>
      </c>
      <c r="BC273">
        <v>0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1</v>
      </c>
      <c r="BJ273">
        <v>2</v>
      </c>
      <c r="BK273">
        <v>0</v>
      </c>
      <c r="BL273">
        <v>0</v>
      </c>
      <c r="BM273">
        <v>2</v>
      </c>
      <c r="BN273">
        <v>2</v>
      </c>
      <c r="BO273">
        <v>1</v>
      </c>
      <c r="BP273">
        <v>1</v>
      </c>
      <c r="BQ273">
        <v>0</v>
      </c>
      <c r="BR273">
        <v>1</v>
      </c>
      <c r="BS273">
        <v>3</v>
      </c>
      <c r="BT273">
        <v>1</v>
      </c>
      <c r="BU273">
        <v>1</v>
      </c>
      <c r="BV273">
        <v>1</v>
      </c>
      <c r="BW273">
        <v>0</v>
      </c>
      <c r="BX273">
        <v>0</v>
      </c>
      <c r="BY273">
        <v>0</v>
      </c>
      <c r="BZ273">
        <v>1</v>
      </c>
      <c r="CA273">
        <v>0</v>
      </c>
      <c r="CB273">
        <v>1</v>
      </c>
      <c r="CC273">
        <v>2</v>
      </c>
      <c r="CD273">
        <v>1</v>
      </c>
      <c r="CE273">
        <v>0</v>
      </c>
      <c r="CF273">
        <v>2</v>
      </c>
      <c r="CG273">
        <v>4</v>
      </c>
      <c r="CH273">
        <v>2</v>
      </c>
      <c r="CI273">
        <v>2</v>
      </c>
      <c r="CJ273">
        <v>1</v>
      </c>
      <c r="CK273">
        <v>0</v>
      </c>
      <c r="CL273">
        <v>1</v>
      </c>
      <c r="CM273">
        <v>0</v>
      </c>
      <c r="CN273">
        <v>1</v>
      </c>
      <c r="CO273">
        <v>1</v>
      </c>
      <c r="CP273">
        <v>0</v>
      </c>
    </row>
    <row r="274" spans="1:94" x14ac:dyDescent="0.3">
      <c r="A274">
        <v>5</v>
      </c>
      <c r="B274" t="s">
        <v>542</v>
      </c>
      <c r="C274">
        <v>270102016</v>
      </c>
      <c r="D274">
        <v>270102</v>
      </c>
      <c r="E274" t="s">
        <v>14075</v>
      </c>
      <c r="F274" t="s">
        <v>7307</v>
      </c>
      <c r="G274">
        <v>21</v>
      </c>
      <c r="H274" t="s">
        <v>10611</v>
      </c>
      <c r="I274" t="s">
        <v>7307</v>
      </c>
      <c r="J274">
        <v>26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 x14ac:dyDescent="0.3">
      <c r="A275">
        <v>5</v>
      </c>
      <c r="B275" t="s">
        <v>542</v>
      </c>
      <c r="C275">
        <v>270102001</v>
      </c>
      <c r="D275">
        <v>270102</v>
      </c>
      <c r="E275" t="s">
        <v>14075</v>
      </c>
      <c r="F275" t="s">
        <v>7292</v>
      </c>
      <c r="G275">
        <v>21</v>
      </c>
      <c r="H275" t="s">
        <v>10611</v>
      </c>
      <c r="I275" t="s">
        <v>7292</v>
      </c>
      <c r="J275">
        <v>176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2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 x14ac:dyDescent="0.3">
      <c r="A276">
        <v>5</v>
      </c>
      <c r="B276" t="s">
        <v>542</v>
      </c>
      <c r="C276">
        <v>270103002</v>
      </c>
      <c r="D276">
        <v>270103</v>
      </c>
      <c r="E276" t="s">
        <v>14076</v>
      </c>
      <c r="F276" t="s">
        <v>7287</v>
      </c>
      <c r="G276">
        <v>21</v>
      </c>
      <c r="H276" t="s">
        <v>10611</v>
      </c>
      <c r="I276" t="s">
        <v>7287</v>
      </c>
      <c r="J276">
        <v>204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</v>
      </c>
      <c r="BU276">
        <v>0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</row>
    <row r="277" spans="1:94" x14ac:dyDescent="0.3">
      <c r="A277">
        <v>5</v>
      </c>
      <c r="B277" t="s">
        <v>542</v>
      </c>
      <c r="C277">
        <v>270104001</v>
      </c>
      <c r="D277">
        <v>270104</v>
      </c>
      <c r="E277" t="s">
        <v>7318</v>
      </c>
      <c r="F277" t="s">
        <v>7319</v>
      </c>
      <c r="G277">
        <v>21</v>
      </c>
      <c r="H277" t="s">
        <v>10611</v>
      </c>
      <c r="I277" t="s">
        <v>7319</v>
      </c>
      <c r="J277">
        <v>298</v>
      </c>
      <c r="K277">
        <v>3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  <c r="AA277">
        <v>1</v>
      </c>
      <c r="AB277">
        <v>5</v>
      </c>
      <c r="AC277">
        <v>1</v>
      </c>
      <c r="AD277">
        <v>2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1</v>
      </c>
      <c r="CB277">
        <v>1</v>
      </c>
      <c r="CC277">
        <v>0</v>
      </c>
      <c r="CD277">
        <v>2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1</v>
      </c>
      <c r="CN277">
        <v>2</v>
      </c>
      <c r="CO277">
        <v>0</v>
      </c>
      <c r="CP277">
        <v>0</v>
      </c>
    </row>
    <row r="278" spans="1:94" x14ac:dyDescent="0.3">
      <c r="A278">
        <v>5</v>
      </c>
      <c r="B278" t="s">
        <v>542</v>
      </c>
      <c r="C278">
        <v>270103004</v>
      </c>
      <c r="D278">
        <v>270103</v>
      </c>
      <c r="E278" t="s">
        <v>14076</v>
      </c>
      <c r="F278" t="s">
        <v>7289</v>
      </c>
      <c r="G278">
        <v>21</v>
      </c>
      <c r="H278" t="s">
        <v>10611</v>
      </c>
      <c r="I278" t="s">
        <v>7289</v>
      </c>
      <c r="J278">
        <v>417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 x14ac:dyDescent="0.3">
      <c r="A279">
        <v>5</v>
      </c>
      <c r="B279" t="s">
        <v>542</v>
      </c>
      <c r="C279">
        <v>270102014</v>
      </c>
      <c r="D279">
        <v>270102</v>
      </c>
      <c r="E279" t="s">
        <v>14075</v>
      </c>
      <c r="F279" t="s">
        <v>7305</v>
      </c>
      <c r="G279">
        <v>21</v>
      </c>
      <c r="H279" t="s">
        <v>10611</v>
      </c>
      <c r="I279" t="s">
        <v>10639</v>
      </c>
      <c r="J279">
        <v>476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2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2</v>
      </c>
      <c r="AS279">
        <v>0</v>
      </c>
      <c r="AT279">
        <v>0</v>
      </c>
      <c r="AU279">
        <v>0</v>
      </c>
      <c r="AV279">
        <v>1</v>
      </c>
      <c r="AW279">
        <v>2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</v>
      </c>
      <c r="BH279">
        <v>1</v>
      </c>
      <c r="BI279">
        <v>2</v>
      </c>
      <c r="BJ279">
        <v>0</v>
      </c>
      <c r="BK279">
        <v>0</v>
      </c>
      <c r="BL279">
        <v>0</v>
      </c>
      <c r="BM279">
        <v>1</v>
      </c>
      <c r="BN279">
        <v>0</v>
      </c>
      <c r="BO279">
        <v>1</v>
      </c>
      <c r="BP279">
        <v>0</v>
      </c>
      <c r="BQ279">
        <v>1</v>
      </c>
      <c r="BR279">
        <v>0</v>
      </c>
      <c r="BS279">
        <v>0</v>
      </c>
      <c r="BT279">
        <v>1</v>
      </c>
      <c r="BU279">
        <v>0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1</v>
      </c>
      <c r="CF279">
        <v>2</v>
      </c>
      <c r="CG279">
        <v>0</v>
      </c>
      <c r="CH279">
        <v>0</v>
      </c>
      <c r="CI279">
        <v>0</v>
      </c>
      <c r="CJ279">
        <v>2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</row>
    <row r="280" spans="1:94" x14ac:dyDescent="0.3">
      <c r="A280">
        <v>5</v>
      </c>
      <c r="B280" t="s">
        <v>542</v>
      </c>
      <c r="C280">
        <v>270102015</v>
      </c>
      <c r="D280">
        <v>270102</v>
      </c>
      <c r="E280" t="s">
        <v>14075</v>
      </c>
      <c r="F280" t="s">
        <v>7306</v>
      </c>
      <c r="G280">
        <v>21</v>
      </c>
      <c r="H280" t="s">
        <v>10611</v>
      </c>
      <c r="I280" t="s">
        <v>10640</v>
      </c>
      <c r="J280">
        <v>477</v>
      </c>
      <c r="K280">
        <v>3</v>
      </c>
      <c r="L280">
        <v>3</v>
      </c>
      <c r="M280">
        <v>0</v>
      </c>
      <c r="N280">
        <v>1</v>
      </c>
      <c r="O280">
        <v>1</v>
      </c>
      <c r="P280">
        <v>2</v>
      </c>
      <c r="Q280">
        <v>0</v>
      </c>
      <c r="R280">
        <v>2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2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2</v>
      </c>
      <c r="AG280">
        <v>0</v>
      </c>
      <c r="AH280">
        <v>2</v>
      </c>
      <c r="AI280">
        <v>1</v>
      </c>
      <c r="AJ280">
        <v>0</v>
      </c>
      <c r="AK280">
        <v>1</v>
      </c>
      <c r="AL280">
        <v>1</v>
      </c>
      <c r="AM280">
        <v>2</v>
      </c>
      <c r="AN280">
        <v>1</v>
      </c>
      <c r="AO280">
        <v>0</v>
      </c>
      <c r="AP280">
        <v>0</v>
      </c>
      <c r="AQ280">
        <v>0</v>
      </c>
      <c r="AR280">
        <v>2</v>
      </c>
      <c r="AS280">
        <v>2</v>
      </c>
      <c r="AT280">
        <v>1</v>
      </c>
      <c r="AU280">
        <v>0</v>
      </c>
      <c r="AV280">
        <v>1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2</v>
      </c>
      <c r="BF280">
        <v>1</v>
      </c>
      <c r="BG280">
        <v>1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2</v>
      </c>
      <c r="BN280">
        <v>1</v>
      </c>
      <c r="BO280">
        <v>1</v>
      </c>
      <c r="BP280">
        <v>0</v>
      </c>
      <c r="BQ280">
        <v>0</v>
      </c>
      <c r="BR280">
        <v>2</v>
      </c>
      <c r="BS280">
        <v>0</v>
      </c>
      <c r="BT280">
        <v>3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2</v>
      </c>
      <c r="CC280">
        <v>0</v>
      </c>
      <c r="CD280">
        <v>3</v>
      </c>
      <c r="CE280">
        <v>1</v>
      </c>
      <c r="CF280">
        <v>0</v>
      </c>
      <c r="CG280">
        <v>0</v>
      </c>
      <c r="CH280">
        <v>0</v>
      </c>
      <c r="CI280">
        <v>3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2</v>
      </c>
      <c r="CP280">
        <v>0</v>
      </c>
    </row>
    <row r="281" spans="1:94" x14ac:dyDescent="0.3">
      <c r="A281">
        <v>5</v>
      </c>
      <c r="B281" t="s">
        <v>542</v>
      </c>
      <c r="C281">
        <v>270105004</v>
      </c>
      <c r="D281">
        <v>270105</v>
      </c>
      <c r="E281" t="s">
        <v>7310</v>
      </c>
      <c r="F281" t="s">
        <v>7285</v>
      </c>
      <c r="G281">
        <v>22</v>
      </c>
      <c r="H281" t="s">
        <v>10559</v>
      </c>
      <c r="I281" t="s">
        <v>7285</v>
      </c>
      <c r="J281">
        <v>10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 x14ac:dyDescent="0.3">
      <c r="A282">
        <v>5</v>
      </c>
      <c r="B282" t="s">
        <v>542</v>
      </c>
      <c r="C282">
        <v>270105002</v>
      </c>
      <c r="D282">
        <v>270105</v>
      </c>
      <c r="E282" t="s">
        <v>7310</v>
      </c>
      <c r="F282" t="s">
        <v>7312</v>
      </c>
      <c r="G282">
        <v>22</v>
      </c>
      <c r="H282" t="s">
        <v>10559</v>
      </c>
      <c r="I282" t="s">
        <v>7312</v>
      </c>
      <c r="J282">
        <v>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 x14ac:dyDescent="0.3">
      <c r="A283">
        <v>5</v>
      </c>
      <c r="B283" t="s">
        <v>542</v>
      </c>
      <c r="C283">
        <v>270105003</v>
      </c>
      <c r="D283">
        <v>270105</v>
      </c>
      <c r="E283" t="s">
        <v>7310</v>
      </c>
      <c r="F283" t="s">
        <v>7313</v>
      </c>
      <c r="G283">
        <v>22</v>
      </c>
      <c r="H283" t="s">
        <v>10559</v>
      </c>
      <c r="I283" t="s">
        <v>7313</v>
      </c>
      <c r="J283">
        <v>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</row>
    <row r="284" spans="1:94" x14ac:dyDescent="0.3">
      <c r="A284">
        <v>5</v>
      </c>
      <c r="B284" t="s">
        <v>542</v>
      </c>
      <c r="C284">
        <v>270102005</v>
      </c>
      <c r="D284">
        <v>270102</v>
      </c>
      <c r="E284" t="s">
        <v>14075</v>
      </c>
      <c r="F284" t="s">
        <v>7296</v>
      </c>
      <c r="G284">
        <v>22</v>
      </c>
      <c r="H284" t="s">
        <v>10559</v>
      </c>
      <c r="I284" t="s">
        <v>7296</v>
      </c>
      <c r="J284">
        <v>14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 x14ac:dyDescent="0.3">
      <c r="A285">
        <v>5</v>
      </c>
      <c r="B285" t="s">
        <v>542</v>
      </c>
      <c r="C285">
        <v>270102006</v>
      </c>
      <c r="D285">
        <v>270102</v>
      </c>
      <c r="E285" t="s">
        <v>14075</v>
      </c>
      <c r="F285" t="s">
        <v>7297</v>
      </c>
      <c r="G285">
        <v>22</v>
      </c>
      <c r="H285" t="s">
        <v>10559</v>
      </c>
      <c r="I285" t="s">
        <v>14159</v>
      </c>
      <c r="J285">
        <v>15</v>
      </c>
      <c r="K285">
        <v>4</v>
      </c>
      <c r="L285">
        <v>8</v>
      </c>
      <c r="M285">
        <v>8</v>
      </c>
      <c r="N285">
        <v>6</v>
      </c>
      <c r="O285">
        <v>11</v>
      </c>
      <c r="P285">
        <v>9</v>
      </c>
      <c r="Q285">
        <v>5</v>
      </c>
      <c r="R285">
        <v>1</v>
      </c>
      <c r="S285">
        <v>7</v>
      </c>
      <c r="T285">
        <v>5</v>
      </c>
      <c r="U285">
        <v>12</v>
      </c>
      <c r="V285">
        <v>3</v>
      </c>
      <c r="W285">
        <v>5</v>
      </c>
      <c r="X285">
        <v>6</v>
      </c>
      <c r="Y285">
        <v>1</v>
      </c>
      <c r="Z285">
        <v>8</v>
      </c>
      <c r="AA285">
        <v>3</v>
      </c>
      <c r="AB285">
        <v>2</v>
      </c>
      <c r="AC285">
        <v>8</v>
      </c>
      <c r="AD285">
        <v>4</v>
      </c>
      <c r="AE285">
        <v>8</v>
      </c>
      <c r="AF285">
        <v>5</v>
      </c>
      <c r="AG285">
        <v>1</v>
      </c>
      <c r="AH285">
        <v>4</v>
      </c>
      <c r="AI285">
        <v>7</v>
      </c>
      <c r="AJ285">
        <v>3</v>
      </c>
      <c r="AK285">
        <v>5</v>
      </c>
      <c r="AL285">
        <v>6</v>
      </c>
      <c r="AM285">
        <v>2</v>
      </c>
      <c r="AN285">
        <v>4</v>
      </c>
      <c r="AO285">
        <v>3</v>
      </c>
      <c r="AP285">
        <v>4</v>
      </c>
      <c r="AQ285">
        <v>5</v>
      </c>
      <c r="AR285">
        <v>6</v>
      </c>
      <c r="AS285">
        <v>4</v>
      </c>
      <c r="AT285">
        <v>10</v>
      </c>
      <c r="AU285">
        <v>3</v>
      </c>
      <c r="AV285">
        <v>5</v>
      </c>
      <c r="AW285">
        <v>6</v>
      </c>
      <c r="AX285">
        <v>5</v>
      </c>
      <c r="AY285">
        <v>8</v>
      </c>
      <c r="AZ285">
        <v>5</v>
      </c>
      <c r="BA285">
        <v>8</v>
      </c>
      <c r="BB285">
        <v>4</v>
      </c>
      <c r="BC285">
        <v>5</v>
      </c>
      <c r="BD285">
        <v>3</v>
      </c>
      <c r="BE285">
        <v>6</v>
      </c>
      <c r="BF285">
        <v>5</v>
      </c>
      <c r="BG285">
        <v>7</v>
      </c>
      <c r="BH285">
        <v>2</v>
      </c>
      <c r="BI285">
        <v>7</v>
      </c>
      <c r="BJ285">
        <v>9</v>
      </c>
      <c r="BK285">
        <v>4</v>
      </c>
      <c r="BL285">
        <v>3</v>
      </c>
      <c r="BM285">
        <v>3</v>
      </c>
      <c r="BN285">
        <v>5</v>
      </c>
      <c r="BO285">
        <v>8</v>
      </c>
      <c r="BP285">
        <v>11</v>
      </c>
      <c r="BQ285">
        <v>6</v>
      </c>
      <c r="BR285">
        <v>3</v>
      </c>
      <c r="BS285">
        <v>8</v>
      </c>
      <c r="BT285">
        <v>15</v>
      </c>
      <c r="BU285">
        <v>3</v>
      </c>
      <c r="BV285">
        <v>5</v>
      </c>
      <c r="BW285">
        <v>7</v>
      </c>
      <c r="BX285">
        <v>8</v>
      </c>
      <c r="BY285">
        <v>6</v>
      </c>
      <c r="BZ285">
        <v>6</v>
      </c>
      <c r="CA285">
        <v>4</v>
      </c>
      <c r="CB285">
        <v>9</v>
      </c>
      <c r="CC285">
        <v>8</v>
      </c>
      <c r="CD285">
        <v>8</v>
      </c>
      <c r="CE285">
        <v>6</v>
      </c>
      <c r="CF285">
        <v>9</v>
      </c>
      <c r="CG285">
        <v>5</v>
      </c>
      <c r="CH285">
        <v>6</v>
      </c>
      <c r="CI285">
        <v>6</v>
      </c>
      <c r="CJ285">
        <v>5</v>
      </c>
      <c r="CK285">
        <v>5</v>
      </c>
      <c r="CL285">
        <v>8</v>
      </c>
      <c r="CM285">
        <v>5</v>
      </c>
      <c r="CN285">
        <v>4</v>
      </c>
      <c r="CO285">
        <v>9</v>
      </c>
      <c r="CP285">
        <v>7</v>
      </c>
    </row>
    <row r="286" spans="1:94" x14ac:dyDescent="0.3">
      <c r="A286">
        <v>5</v>
      </c>
      <c r="B286" t="s">
        <v>542</v>
      </c>
      <c r="C286">
        <v>270102007</v>
      </c>
      <c r="D286">
        <v>270102</v>
      </c>
      <c r="E286" t="s">
        <v>14075</v>
      </c>
      <c r="F286" t="s">
        <v>7298</v>
      </c>
      <c r="G286">
        <v>22</v>
      </c>
      <c r="H286" t="s">
        <v>10559</v>
      </c>
      <c r="I286" t="s">
        <v>14160</v>
      </c>
      <c r="J286">
        <v>16</v>
      </c>
      <c r="K286">
        <v>1</v>
      </c>
      <c r="L286">
        <v>1</v>
      </c>
      <c r="M286">
        <v>3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1</v>
      </c>
      <c r="Y286">
        <v>1</v>
      </c>
      <c r="Z286">
        <v>1</v>
      </c>
      <c r="AA286">
        <v>0</v>
      </c>
      <c r="AB286">
        <v>1</v>
      </c>
      <c r="AC286">
        <v>2</v>
      </c>
      <c r="AD286">
        <v>1</v>
      </c>
      <c r="AE286">
        <v>0</v>
      </c>
      <c r="AF286">
        <v>3</v>
      </c>
      <c r="AG286">
        <v>0</v>
      </c>
      <c r="AH286">
        <v>1</v>
      </c>
      <c r="AI286">
        <v>0</v>
      </c>
      <c r="AJ286">
        <v>1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1</v>
      </c>
      <c r="AT286">
        <v>1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3</v>
      </c>
      <c r="BC286">
        <v>2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2</v>
      </c>
      <c r="BO286">
        <v>1</v>
      </c>
      <c r="BP286">
        <v>3</v>
      </c>
      <c r="BQ286">
        <v>3</v>
      </c>
      <c r="BR286">
        <v>0</v>
      </c>
      <c r="BS286">
        <v>0</v>
      </c>
      <c r="BT286">
        <v>3</v>
      </c>
      <c r="BU286">
        <v>3</v>
      </c>
      <c r="BV286">
        <v>0</v>
      </c>
      <c r="BW286">
        <v>3</v>
      </c>
      <c r="BX286">
        <v>0</v>
      </c>
      <c r="BY286">
        <v>0</v>
      </c>
      <c r="BZ286">
        <v>2</v>
      </c>
      <c r="CA286">
        <v>0</v>
      </c>
      <c r="CB286">
        <v>3</v>
      </c>
      <c r="CC286">
        <v>0</v>
      </c>
      <c r="CD286">
        <v>0</v>
      </c>
      <c r="CE286">
        <v>0</v>
      </c>
      <c r="CF286">
        <v>2</v>
      </c>
      <c r="CG286">
        <v>1</v>
      </c>
      <c r="CH286">
        <v>1</v>
      </c>
      <c r="CI286">
        <v>0</v>
      </c>
      <c r="CJ286">
        <v>2</v>
      </c>
      <c r="CK286">
        <v>0</v>
      </c>
      <c r="CL286">
        <v>0</v>
      </c>
      <c r="CM286">
        <v>6</v>
      </c>
      <c r="CN286">
        <v>4</v>
      </c>
      <c r="CO286">
        <v>1</v>
      </c>
      <c r="CP286">
        <v>0</v>
      </c>
    </row>
    <row r="287" spans="1:94" x14ac:dyDescent="0.3">
      <c r="A287">
        <v>5</v>
      </c>
      <c r="B287" t="s">
        <v>542</v>
      </c>
      <c r="C287">
        <v>270102008</v>
      </c>
      <c r="D287">
        <v>270102</v>
      </c>
      <c r="E287" t="s">
        <v>14075</v>
      </c>
      <c r="F287" t="s">
        <v>7299</v>
      </c>
      <c r="G287">
        <v>22</v>
      </c>
      <c r="H287" t="s">
        <v>10559</v>
      </c>
      <c r="I287" t="s">
        <v>14161</v>
      </c>
      <c r="J287">
        <v>17</v>
      </c>
      <c r="K287">
        <v>0</v>
      </c>
      <c r="L287">
        <v>5</v>
      </c>
      <c r="M287">
        <v>3</v>
      </c>
      <c r="N287">
        <v>0</v>
      </c>
      <c r="O287">
        <v>4</v>
      </c>
      <c r="P287">
        <v>5</v>
      </c>
      <c r="Q287">
        <v>3</v>
      </c>
      <c r="R287">
        <v>4</v>
      </c>
      <c r="S287">
        <v>4</v>
      </c>
      <c r="T287">
        <v>0</v>
      </c>
      <c r="U287">
        <v>4</v>
      </c>
      <c r="V287">
        <v>1</v>
      </c>
      <c r="W287">
        <v>4</v>
      </c>
      <c r="X287">
        <v>2</v>
      </c>
      <c r="Y287">
        <v>1</v>
      </c>
      <c r="Z287">
        <v>5</v>
      </c>
      <c r="AA287">
        <v>0</v>
      </c>
      <c r="AB287">
        <v>3</v>
      </c>
      <c r="AC287">
        <v>2</v>
      </c>
      <c r="AD287">
        <v>3</v>
      </c>
      <c r="AE287">
        <v>0</v>
      </c>
      <c r="AF287">
        <v>3</v>
      </c>
      <c r="AG287">
        <v>1</v>
      </c>
      <c r="AH287">
        <v>5</v>
      </c>
      <c r="AI287">
        <v>3</v>
      </c>
      <c r="AJ287">
        <v>4</v>
      </c>
      <c r="AK287">
        <v>0</v>
      </c>
      <c r="AL287">
        <v>4</v>
      </c>
      <c r="AM287">
        <v>1</v>
      </c>
      <c r="AN287">
        <v>3</v>
      </c>
      <c r="AO287">
        <v>0</v>
      </c>
      <c r="AP287">
        <v>0</v>
      </c>
      <c r="AQ287">
        <v>1</v>
      </c>
      <c r="AR287">
        <v>1</v>
      </c>
      <c r="AS287">
        <v>0</v>
      </c>
      <c r="AT287">
        <v>2</v>
      </c>
      <c r="AU287">
        <v>1</v>
      </c>
      <c r="AV287">
        <v>2</v>
      </c>
      <c r="AW287">
        <v>1</v>
      </c>
      <c r="AX287">
        <v>0</v>
      </c>
      <c r="AY287">
        <v>5</v>
      </c>
      <c r="AZ287">
        <v>1</v>
      </c>
      <c r="BA287">
        <v>2</v>
      </c>
      <c r="BB287">
        <v>1</v>
      </c>
      <c r="BC287">
        <v>2</v>
      </c>
      <c r="BD287">
        <v>2</v>
      </c>
      <c r="BE287">
        <v>2</v>
      </c>
      <c r="BF287">
        <v>1</v>
      </c>
      <c r="BG287">
        <v>1</v>
      </c>
      <c r="BH287">
        <v>2</v>
      </c>
      <c r="BI287">
        <v>2</v>
      </c>
      <c r="BJ287">
        <v>2</v>
      </c>
      <c r="BK287">
        <v>0</v>
      </c>
      <c r="BL287">
        <v>2</v>
      </c>
      <c r="BM287">
        <v>3</v>
      </c>
      <c r="BN287">
        <v>3</v>
      </c>
      <c r="BO287">
        <v>1</v>
      </c>
      <c r="BP287">
        <v>2</v>
      </c>
      <c r="BQ287">
        <v>1</v>
      </c>
      <c r="BR287">
        <v>1</v>
      </c>
      <c r="BS287">
        <v>3</v>
      </c>
      <c r="BT287">
        <v>2</v>
      </c>
      <c r="BU287">
        <v>1</v>
      </c>
      <c r="BV287">
        <v>0</v>
      </c>
      <c r="BW287">
        <v>4</v>
      </c>
      <c r="BX287">
        <v>1</v>
      </c>
      <c r="BY287">
        <v>2</v>
      </c>
      <c r="BZ287">
        <v>4</v>
      </c>
      <c r="CA287">
        <v>2</v>
      </c>
      <c r="CB287">
        <v>3</v>
      </c>
      <c r="CC287">
        <v>2</v>
      </c>
      <c r="CD287">
        <v>0</v>
      </c>
      <c r="CE287">
        <v>5</v>
      </c>
      <c r="CF287">
        <v>3</v>
      </c>
      <c r="CG287">
        <v>3</v>
      </c>
      <c r="CH287">
        <v>1</v>
      </c>
      <c r="CI287">
        <v>0</v>
      </c>
      <c r="CJ287">
        <v>1</v>
      </c>
      <c r="CK287">
        <v>3</v>
      </c>
      <c r="CL287">
        <v>2</v>
      </c>
      <c r="CM287">
        <v>3</v>
      </c>
      <c r="CN287">
        <v>2</v>
      </c>
      <c r="CO287">
        <v>6</v>
      </c>
      <c r="CP287">
        <v>2</v>
      </c>
    </row>
    <row r="288" spans="1:94" x14ac:dyDescent="0.3">
      <c r="A288">
        <v>5</v>
      </c>
      <c r="B288" t="s">
        <v>542</v>
      </c>
      <c r="C288">
        <v>270102009</v>
      </c>
      <c r="D288">
        <v>270102</v>
      </c>
      <c r="E288" t="s">
        <v>14075</v>
      </c>
      <c r="F288" t="s">
        <v>7300</v>
      </c>
      <c r="G288">
        <v>22</v>
      </c>
      <c r="H288" t="s">
        <v>10559</v>
      </c>
      <c r="I288" t="s">
        <v>7300</v>
      </c>
      <c r="J288">
        <v>18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3</v>
      </c>
      <c r="CO288">
        <v>0</v>
      </c>
      <c r="CP288">
        <v>2</v>
      </c>
    </row>
    <row r="289" spans="1:94" x14ac:dyDescent="0.3">
      <c r="A289">
        <v>5</v>
      </c>
      <c r="B289" t="s">
        <v>542</v>
      </c>
      <c r="C289">
        <v>270102010</v>
      </c>
      <c r="D289">
        <v>270102</v>
      </c>
      <c r="E289" t="s">
        <v>14075</v>
      </c>
      <c r="F289" t="s">
        <v>7301</v>
      </c>
      <c r="G289">
        <v>22</v>
      </c>
      <c r="H289" t="s">
        <v>10559</v>
      </c>
      <c r="I289" t="s">
        <v>7301</v>
      </c>
      <c r="J289">
        <v>19</v>
      </c>
      <c r="K289">
        <v>4</v>
      </c>
      <c r="L289">
        <v>7</v>
      </c>
      <c r="M289">
        <v>5</v>
      </c>
      <c r="N289">
        <v>0</v>
      </c>
      <c r="O289">
        <v>4</v>
      </c>
      <c r="P289">
        <v>2</v>
      </c>
      <c r="Q289">
        <v>2</v>
      </c>
      <c r="R289">
        <v>5</v>
      </c>
      <c r="S289">
        <v>6</v>
      </c>
      <c r="T289">
        <v>3</v>
      </c>
      <c r="U289">
        <v>4</v>
      </c>
      <c r="V289">
        <v>1</v>
      </c>
      <c r="W289">
        <v>3</v>
      </c>
      <c r="X289">
        <v>9</v>
      </c>
      <c r="Y289">
        <v>1</v>
      </c>
      <c r="Z289">
        <v>7</v>
      </c>
      <c r="AA289">
        <v>2</v>
      </c>
      <c r="AB289">
        <v>3</v>
      </c>
      <c r="AC289">
        <v>6</v>
      </c>
      <c r="AD289">
        <v>4</v>
      </c>
      <c r="AE289">
        <v>5</v>
      </c>
      <c r="AF289">
        <v>4</v>
      </c>
      <c r="AG289">
        <v>1</v>
      </c>
      <c r="AH289">
        <v>1</v>
      </c>
      <c r="AI289">
        <v>6</v>
      </c>
      <c r="AJ289">
        <v>2</v>
      </c>
      <c r="AK289">
        <v>4</v>
      </c>
      <c r="AL289">
        <v>7</v>
      </c>
      <c r="AM289">
        <v>3</v>
      </c>
      <c r="AN289">
        <v>5</v>
      </c>
      <c r="AO289">
        <v>3</v>
      </c>
      <c r="AP289">
        <v>10</v>
      </c>
      <c r="AQ289">
        <v>2</v>
      </c>
      <c r="AR289">
        <v>2</v>
      </c>
      <c r="AS289">
        <v>3</v>
      </c>
      <c r="AT289">
        <v>6</v>
      </c>
      <c r="AU289">
        <v>6</v>
      </c>
      <c r="AV289">
        <v>2</v>
      </c>
      <c r="AW289">
        <v>4</v>
      </c>
      <c r="AX289">
        <v>3</v>
      </c>
      <c r="AY289">
        <v>3</v>
      </c>
      <c r="AZ289">
        <v>6</v>
      </c>
      <c r="BA289">
        <v>13</v>
      </c>
      <c r="BB289">
        <v>4</v>
      </c>
      <c r="BC289">
        <v>4</v>
      </c>
      <c r="BD289">
        <v>3</v>
      </c>
      <c r="BE289">
        <v>2</v>
      </c>
      <c r="BF289">
        <v>4</v>
      </c>
      <c r="BG289">
        <v>6</v>
      </c>
      <c r="BH289">
        <v>1</v>
      </c>
      <c r="BI289">
        <v>3</v>
      </c>
      <c r="BJ289">
        <v>2</v>
      </c>
      <c r="BK289">
        <v>3</v>
      </c>
      <c r="BL289">
        <v>2</v>
      </c>
      <c r="BM289">
        <v>1</v>
      </c>
      <c r="BN289">
        <v>2</v>
      </c>
      <c r="BO289">
        <v>2</v>
      </c>
      <c r="BP289">
        <v>3</v>
      </c>
      <c r="BQ289">
        <v>4</v>
      </c>
      <c r="BR289">
        <v>0</v>
      </c>
      <c r="BS289">
        <v>1</v>
      </c>
      <c r="BT289">
        <v>3</v>
      </c>
      <c r="BU289">
        <v>4</v>
      </c>
      <c r="BV289">
        <v>2</v>
      </c>
      <c r="BW289">
        <v>5</v>
      </c>
      <c r="BX289">
        <v>5</v>
      </c>
      <c r="BY289">
        <v>3</v>
      </c>
      <c r="BZ289">
        <v>6</v>
      </c>
      <c r="CA289">
        <v>5</v>
      </c>
      <c r="CB289">
        <v>5</v>
      </c>
      <c r="CC289">
        <v>1</v>
      </c>
      <c r="CD289">
        <v>5</v>
      </c>
      <c r="CE289">
        <v>4</v>
      </c>
      <c r="CF289">
        <v>7</v>
      </c>
      <c r="CG289">
        <v>1</v>
      </c>
      <c r="CH289">
        <v>5</v>
      </c>
      <c r="CI289">
        <v>3</v>
      </c>
      <c r="CJ289">
        <v>5</v>
      </c>
      <c r="CK289">
        <v>11</v>
      </c>
      <c r="CL289">
        <v>7</v>
      </c>
      <c r="CM289">
        <v>8</v>
      </c>
      <c r="CN289">
        <v>0</v>
      </c>
      <c r="CO289">
        <v>4</v>
      </c>
      <c r="CP289">
        <v>3</v>
      </c>
    </row>
    <row r="290" spans="1:94" x14ac:dyDescent="0.3">
      <c r="A290">
        <v>5</v>
      </c>
      <c r="B290" t="s">
        <v>542</v>
      </c>
      <c r="C290">
        <v>270102016</v>
      </c>
      <c r="D290">
        <v>270102</v>
      </c>
      <c r="E290" t="s">
        <v>14075</v>
      </c>
      <c r="F290" t="s">
        <v>7307</v>
      </c>
      <c r="G290">
        <v>22</v>
      </c>
      <c r="H290" t="s">
        <v>10559</v>
      </c>
      <c r="I290" t="s">
        <v>7307</v>
      </c>
      <c r="J290">
        <v>26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 x14ac:dyDescent="0.3">
      <c r="A291">
        <v>5</v>
      </c>
      <c r="B291" t="s">
        <v>542</v>
      </c>
      <c r="C291">
        <v>270101001</v>
      </c>
      <c r="D291">
        <v>270101</v>
      </c>
      <c r="E291" t="s">
        <v>7315</v>
      </c>
      <c r="F291" t="s">
        <v>10554</v>
      </c>
      <c r="G291">
        <v>22</v>
      </c>
      <c r="H291" t="s">
        <v>10559</v>
      </c>
      <c r="I291" t="s">
        <v>10554</v>
      </c>
      <c r="J291">
        <v>46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</row>
    <row r="292" spans="1:94" x14ac:dyDescent="0.3">
      <c r="A292">
        <v>5</v>
      </c>
      <c r="B292" t="s">
        <v>542</v>
      </c>
      <c r="C292">
        <v>270102001</v>
      </c>
      <c r="D292">
        <v>270102</v>
      </c>
      <c r="E292" t="s">
        <v>14075</v>
      </c>
      <c r="F292" t="s">
        <v>7292</v>
      </c>
      <c r="G292">
        <v>22</v>
      </c>
      <c r="H292" t="s">
        <v>10559</v>
      </c>
      <c r="I292" t="s">
        <v>7292</v>
      </c>
      <c r="J292">
        <v>176</v>
      </c>
      <c r="K292">
        <v>0</v>
      </c>
      <c r="L292">
        <v>1</v>
      </c>
      <c r="M292">
        <v>1</v>
      </c>
      <c r="N292">
        <v>1</v>
      </c>
      <c r="O292">
        <v>0</v>
      </c>
      <c r="P292">
        <v>2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2</v>
      </c>
      <c r="AA292">
        <v>1</v>
      </c>
      <c r="AB292">
        <v>1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4</v>
      </c>
      <c r="AI292">
        <v>3</v>
      </c>
      <c r="AJ292">
        <v>0</v>
      </c>
      <c r="AK292">
        <v>3</v>
      </c>
      <c r="AL292">
        <v>0</v>
      </c>
      <c r="AM292">
        <v>1</v>
      </c>
      <c r="AN292">
        <v>1</v>
      </c>
      <c r="AO292">
        <v>1</v>
      </c>
      <c r="AP292">
        <v>0</v>
      </c>
      <c r="AQ292">
        <v>1</v>
      </c>
      <c r="AR292">
        <v>0</v>
      </c>
      <c r="AS292">
        <v>2</v>
      </c>
      <c r="AT292">
        <v>1</v>
      </c>
      <c r="AU292">
        <v>1</v>
      </c>
      <c r="AV292">
        <v>1</v>
      </c>
      <c r="AW292">
        <v>3</v>
      </c>
      <c r="AX292">
        <v>2</v>
      </c>
      <c r="AY292">
        <v>1</v>
      </c>
      <c r="AZ292">
        <v>0</v>
      </c>
      <c r="BA292">
        <v>2</v>
      </c>
      <c r="BB292">
        <v>1</v>
      </c>
      <c r="BC292">
        <v>1</v>
      </c>
      <c r="BD292">
        <v>1</v>
      </c>
      <c r="BE292">
        <v>2</v>
      </c>
      <c r="BF292">
        <v>0</v>
      </c>
      <c r="BG292">
        <v>0</v>
      </c>
      <c r="BH292">
        <v>1</v>
      </c>
      <c r="BI292">
        <v>0</v>
      </c>
      <c r="BJ292">
        <v>1</v>
      </c>
      <c r="BK292">
        <v>0</v>
      </c>
      <c r="BL292">
        <v>1</v>
      </c>
      <c r="BM292">
        <v>1</v>
      </c>
      <c r="BN292">
        <v>1</v>
      </c>
      <c r="BO292">
        <v>0</v>
      </c>
      <c r="BP292">
        <v>7</v>
      </c>
      <c r="BQ292">
        <v>2</v>
      </c>
      <c r="BR292">
        <v>0</v>
      </c>
      <c r="BS292">
        <v>0</v>
      </c>
      <c r="BT292">
        <v>1</v>
      </c>
      <c r="BU292">
        <v>4</v>
      </c>
      <c r="BV292">
        <v>0</v>
      </c>
      <c r="BW292">
        <v>1</v>
      </c>
      <c r="BX292">
        <v>2</v>
      </c>
      <c r="BY292">
        <v>0</v>
      </c>
      <c r="BZ292">
        <v>1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2</v>
      </c>
      <c r="CH292">
        <v>0</v>
      </c>
      <c r="CI292">
        <v>3</v>
      </c>
      <c r="CJ292">
        <v>0</v>
      </c>
      <c r="CK292">
        <v>2</v>
      </c>
      <c r="CL292">
        <v>1</v>
      </c>
      <c r="CM292">
        <v>1</v>
      </c>
      <c r="CN292">
        <v>1</v>
      </c>
      <c r="CO292">
        <v>2</v>
      </c>
      <c r="CP292">
        <v>0</v>
      </c>
    </row>
    <row r="293" spans="1:94" x14ac:dyDescent="0.3">
      <c r="A293">
        <v>5</v>
      </c>
      <c r="B293" t="s">
        <v>542</v>
      </c>
      <c r="C293">
        <v>270103002</v>
      </c>
      <c r="D293">
        <v>270103</v>
      </c>
      <c r="E293" t="s">
        <v>14076</v>
      </c>
      <c r="F293" t="s">
        <v>7287</v>
      </c>
      <c r="G293">
        <v>22</v>
      </c>
      <c r="H293" t="s">
        <v>10559</v>
      </c>
      <c r="I293" t="s">
        <v>7287</v>
      </c>
      <c r="J293">
        <v>204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3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2</v>
      </c>
      <c r="BZ293">
        <v>0</v>
      </c>
      <c r="CA293">
        <v>1</v>
      </c>
      <c r="CB293">
        <v>1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</row>
    <row r="294" spans="1:94" x14ac:dyDescent="0.3">
      <c r="A294">
        <v>5</v>
      </c>
      <c r="B294" t="s">
        <v>542</v>
      </c>
      <c r="C294">
        <v>270104001</v>
      </c>
      <c r="D294">
        <v>270104</v>
      </c>
      <c r="E294" t="s">
        <v>7318</v>
      </c>
      <c r="F294" t="s">
        <v>7319</v>
      </c>
      <c r="G294">
        <v>22</v>
      </c>
      <c r="H294" t="s">
        <v>10559</v>
      </c>
      <c r="I294" t="s">
        <v>7319</v>
      </c>
      <c r="J294">
        <v>298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5</v>
      </c>
      <c r="X294">
        <v>0</v>
      </c>
      <c r="Y294">
        <v>1</v>
      </c>
      <c r="Z294">
        <v>1</v>
      </c>
      <c r="AA294">
        <v>1</v>
      </c>
      <c r="AB294">
        <v>2</v>
      </c>
      <c r="AC294">
        <v>1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1</v>
      </c>
      <c r="AJ294">
        <v>0</v>
      </c>
      <c r="AK294">
        <v>2</v>
      </c>
      <c r="AL294">
        <v>2</v>
      </c>
      <c r="AM294">
        <v>1</v>
      </c>
      <c r="AN294">
        <v>1</v>
      </c>
      <c r="AO294">
        <v>2</v>
      </c>
      <c r="AP294">
        <v>1</v>
      </c>
      <c r="AQ294">
        <v>2</v>
      </c>
      <c r="AR294">
        <v>0</v>
      </c>
      <c r="AS294">
        <v>2</v>
      </c>
      <c r="AT294">
        <v>2</v>
      </c>
      <c r="AU294">
        <v>2</v>
      </c>
      <c r="AV294">
        <v>1</v>
      </c>
      <c r="AW294">
        <v>1</v>
      </c>
      <c r="AX294">
        <v>0</v>
      </c>
      <c r="AY294">
        <v>1</v>
      </c>
      <c r="AZ294">
        <v>0</v>
      </c>
      <c r="BA294">
        <v>1</v>
      </c>
      <c r="BB294">
        <v>2</v>
      </c>
      <c r="BC294">
        <v>3</v>
      </c>
      <c r="BD294">
        <v>1</v>
      </c>
      <c r="BE294">
        <v>3</v>
      </c>
      <c r="BF294">
        <v>1</v>
      </c>
      <c r="BG294">
        <v>2</v>
      </c>
      <c r="BH294">
        <v>2</v>
      </c>
      <c r="BI294">
        <v>2</v>
      </c>
      <c r="BJ294">
        <v>2</v>
      </c>
      <c r="BK294">
        <v>1</v>
      </c>
      <c r="BL294">
        <v>1</v>
      </c>
      <c r="BM294">
        <v>0</v>
      </c>
      <c r="BN294">
        <v>4</v>
      </c>
      <c r="BO294">
        <v>2</v>
      </c>
      <c r="BP294">
        <v>5</v>
      </c>
      <c r="BQ294">
        <v>5</v>
      </c>
      <c r="BR294">
        <v>4</v>
      </c>
      <c r="BS294">
        <v>2</v>
      </c>
      <c r="BT294">
        <v>1</v>
      </c>
      <c r="BU294">
        <v>4</v>
      </c>
      <c r="BV294">
        <v>2</v>
      </c>
      <c r="BW294">
        <v>0</v>
      </c>
      <c r="BX294">
        <v>3</v>
      </c>
      <c r="BY294">
        <v>1</v>
      </c>
      <c r="BZ294">
        <v>0</v>
      </c>
      <c r="CA294">
        <v>0</v>
      </c>
      <c r="CB294">
        <v>0</v>
      </c>
      <c r="CC294">
        <v>1</v>
      </c>
      <c r="CD294">
        <v>1</v>
      </c>
      <c r="CE294">
        <v>2</v>
      </c>
      <c r="CF294">
        <v>2</v>
      </c>
      <c r="CG294">
        <v>7</v>
      </c>
      <c r="CH294">
        <v>3</v>
      </c>
      <c r="CI294">
        <v>2</v>
      </c>
      <c r="CJ294">
        <v>0</v>
      </c>
      <c r="CK294">
        <v>1</v>
      </c>
      <c r="CL294">
        <v>1</v>
      </c>
      <c r="CM294">
        <v>2</v>
      </c>
      <c r="CN294">
        <v>1</v>
      </c>
      <c r="CO294">
        <v>2</v>
      </c>
      <c r="CP294">
        <v>0</v>
      </c>
    </row>
    <row r="295" spans="1:94" x14ac:dyDescent="0.3">
      <c r="A295">
        <v>5</v>
      </c>
      <c r="B295" t="s">
        <v>542</v>
      </c>
      <c r="C295">
        <v>270103004</v>
      </c>
      <c r="D295">
        <v>270103</v>
      </c>
      <c r="E295" t="s">
        <v>14076</v>
      </c>
      <c r="F295" t="s">
        <v>7289</v>
      </c>
      <c r="G295">
        <v>22</v>
      </c>
      <c r="H295" t="s">
        <v>10559</v>
      </c>
      <c r="I295" t="s">
        <v>7289</v>
      </c>
      <c r="J295">
        <v>417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1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</row>
    <row r="296" spans="1:94" x14ac:dyDescent="0.3">
      <c r="A296">
        <v>5</v>
      </c>
      <c r="B296" t="s">
        <v>542</v>
      </c>
      <c r="C296">
        <v>270103003</v>
      </c>
      <c r="D296">
        <v>270103</v>
      </c>
      <c r="E296" t="s">
        <v>14076</v>
      </c>
      <c r="F296" t="s">
        <v>7288</v>
      </c>
      <c r="G296">
        <v>22</v>
      </c>
      <c r="H296" t="s">
        <v>10559</v>
      </c>
      <c r="I296" t="s">
        <v>7288</v>
      </c>
      <c r="J296">
        <v>419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</row>
    <row r="297" spans="1:94" x14ac:dyDescent="0.3">
      <c r="A297">
        <v>5</v>
      </c>
      <c r="B297" t="s">
        <v>542</v>
      </c>
      <c r="C297">
        <v>270102014</v>
      </c>
      <c r="D297">
        <v>270102</v>
      </c>
      <c r="E297" t="s">
        <v>14075</v>
      </c>
      <c r="F297" t="s">
        <v>7305</v>
      </c>
      <c r="G297">
        <v>22</v>
      </c>
      <c r="H297" t="s">
        <v>10559</v>
      </c>
      <c r="I297" t="s">
        <v>10639</v>
      </c>
      <c r="J297">
        <v>476</v>
      </c>
      <c r="K297">
        <v>2</v>
      </c>
      <c r="L297">
        <v>2</v>
      </c>
      <c r="M297">
        <v>2</v>
      </c>
      <c r="N297">
        <v>0</v>
      </c>
      <c r="O297">
        <v>1</v>
      </c>
      <c r="P297">
        <v>2</v>
      </c>
      <c r="Q297">
        <v>2</v>
      </c>
      <c r="R297">
        <v>1</v>
      </c>
      <c r="S297">
        <v>1</v>
      </c>
      <c r="T297">
        <v>1</v>
      </c>
      <c r="U297">
        <v>0</v>
      </c>
      <c r="V297">
        <v>4</v>
      </c>
      <c r="W297">
        <v>6</v>
      </c>
      <c r="X297">
        <v>1</v>
      </c>
      <c r="Y297">
        <v>1</v>
      </c>
      <c r="Z297">
        <v>3</v>
      </c>
      <c r="AA297">
        <v>0</v>
      </c>
      <c r="AB297">
        <v>0</v>
      </c>
      <c r="AC297">
        <v>1</v>
      </c>
      <c r="AD297">
        <v>1</v>
      </c>
      <c r="AE297">
        <v>2</v>
      </c>
      <c r="AF297">
        <v>0</v>
      </c>
      <c r="AG297">
        <v>0</v>
      </c>
      <c r="AH297">
        <v>1</v>
      </c>
      <c r="AI297">
        <v>2</v>
      </c>
      <c r="AJ297">
        <v>0</v>
      </c>
      <c r="AK297">
        <v>0</v>
      </c>
      <c r="AL297">
        <v>5</v>
      </c>
      <c r="AM297">
        <v>2</v>
      </c>
      <c r="AN297">
        <v>2</v>
      </c>
      <c r="AO297">
        <v>0</v>
      </c>
      <c r="AP297">
        <v>2</v>
      </c>
      <c r="AQ297">
        <v>4</v>
      </c>
      <c r="AR297">
        <v>2</v>
      </c>
      <c r="AS297">
        <v>0</v>
      </c>
      <c r="AT297">
        <v>1</v>
      </c>
      <c r="AU297">
        <v>2</v>
      </c>
      <c r="AV297">
        <v>3</v>
      </c>
      <c r="AW297">
        <v>0</v>
      </c>
      <c r="AX297">
        <v>1</v>
      </c>
      <c r="AY297">
        <v>2</v>
      </c>
      <c r="AZ297">
        <v>1</v>
      </c>
      <c r="BA297">
        <v>2</v>
      </c>
      <c r="BB297">
        <v>3</v>
      </c>
      <c r="BC297">
        <v>1</v>
      </c>
      <c r="BD297">
        <v>3</v>
      </c>
      <c r="BE297">
        <v>0</v>
      </c>
      <c r="BF297">
        <v>2</v>
      </c>
      <c r="BG297">
        <v>1</v>
      </c>
      <c r="BH297">
        <v>3</v>
      </c>
      <c r="BI297">
        <v>2</v>
      </c>
      <c r="BJ297">
        <v>0</v>
      </c>
      <c r="BK297">
        <v>0</v>
      </c>
      <c r="BL297">
        <v>2</v>
      </c>
      <c r="BM297">
        <v>1</v>
      </c>
      <c r="BN297">
        <v>1</v>
      </c>
      <c r="BO297">
        <v>0</v>
      </c>
      <c r="BP297">
        <v>4</v>
      </c>
      <c r="BQ297">
        <v>4</v>
      </c>
      <c r="BR297">
        <v>2</v>
      </c>
      <c r="BS297">
        <v>1</v>
      </c>
      <c r="BT297">
        <v>2</v>
      </c>
      <c r="BU297">
        <v>1</v>
      </c>
      <c r="BV297">
        <v>0</v>
      </c>
      <c r="BW297">
        <v>2</v>
      </c>
      <c r="BX297">
        <v>3</v>
      </c>
      <c r="BY297">
        <v>3</v>
      </c>
      <c r="BZ297">
        <v>2</v>
      </c>
      <c r="CA297">
        <v>2</v>
      </c>
      <c r="CB297">
        <v>1</v>
      </c>
      <c r="CC297">
        <v>1</v>
      </c>
      <c r="CD297">
        <v>3</v>
      </c>
      <c r="CE297">
        <v>5</v>
      </c>
      <c r="CF297">
        <v>4</v>
      </c>
      <c r="CG297">
        <v>1</v>
      </c>
      <c r="CH297">
        <v>4</v>
      </c>
      <c r="CI297">
        <v>4</v>
      </c>
      <c r="CJ297">
        <v>3</v>
      </c>
      <c r="CK297">
        <v>3</v>
      </c>
      <c r="CL297">
        <v>0</v>
      </c>
      <c r="CM297">
        <v>2</v>
      </c>
      <c r="CN297">
        <v>1</v>
      </c>
      <c r="CO297">
        <v>3</v>
      </c>
      <c r="CP297">
        <v>1</v>
      </c>
    </row>
    <row r="298" spans="1:94" x14ac:dyDescent="0.3">
      <c r="A298">
        <v>5</v>
      </c>
      <c r="B298" t="s">
        <v>542</v>
      </c>
      <c r="C298">
        <v>270102015</v>
      </c>
      <c r="D298">
        <v>270102</v>
      </c>
      <c r="E298" t="s">
        <v>14075</v>
      </c>
      <c r="F298" t="s">
        <v>7306</v>
      </c>
      <c r="G298">
        <v>22</v>
      </c>
      <c r="H298" t="s">
        <v>10559</v>
      </c>
      <c r="I298" t="s">
        <v>10640</v>
      </c>
      <c r="J298">
        <v>477</v>
      </c>
      <c r="K298">
        <v>0</v>
      </c>
      <c r="L298">
        <v>2</v>
      </c>
      <c r="M298">
        <v>2</v>
      </c>
      <c r="N298">
        <v>1</v>
      </c>
      <c r="O298">
        <v>0</v>
      </c>
      <c r="P298">
        <v>2</v>
      </c>
      <c r="Q298">
        <v>2</v>
      </c>
      <c r="R298">
        <v>1</v>
      </c>
      <c r="S298">
        <v>4</v>
      </c>
      <c r="T298">
        <v>2</v>
      </c>
      <c r="U298">
        <v>5</v>
      </c>
      <c r="V298">
        <v>0</v>
      </c>
      <c r="W298">
        <v>4</v>
      </c>
      <c r="X298">
        <v>2</v>
      </c>
      <c r="Y298">
        <v>3</v>
      </c>
      <c r="Z298">
        <v>2</v>
      </c>
      <c r="AA298">
        <v>1</v>
      </c>
      <c r="AB298">
        <v>0</v>
      </c>
      <c r="AC298">
        <v>4</v>
      </c>
      <c r="AD298">
        <v>3</v>
      </c>
      <c r="AE298">
        <v>0</v>
      </c>
      <c r="AF298">
        <v>3</v>
      </c>
      <c r="AG298">
        <v>0</v>
      </c>
      <c r="AH298">
        <v>6</v>
      </c>
      <c r="AI298">
        <v>6</v>
      </c>
      <c r="AJ298">
        <v>2</v>
      </c>
      <c r="AK298">
        <v>2</v>
      </c>
      <c r="AL298">
        <v>2</v>
      </c>
      <c r="AM298">
        <v>3</v>
      </c>
      <c r="AN298">
        <v>1</v>
      </c>
      <c r="AO298">
        <v>0</v>
      </c>
      <c r="AP298">
        <v>2</v>
      </c>
      <c r="AQ298">
        <v>4</v>
      </c>
      <c r="AR298">
        <v>2</v>
      </c>
      <c r="AS298">
        <v>2</v>
      </c>
      <c r="AT298">
        <v>2</v>
      </c>
      <c r="AU298">
        <v>2</v>
      </c>
      <c r="AV298">
        <v>2</v>
      </c>
      <c r="AW298">
        <v>3</v>
      </c>
      <c r="AX298">
        <v>2</v>
      </c>
      <c r="AY298">
        <v>1</v>
      </c>
      <c r="AZ298">
        <v>2</v>
      </c>
      <c r="BA298">
        <v>5</v>
      </c>
      <c r="BB298">
        <v>1</v>
      </c>
      <c r="BC298">
        <v>1</v>
      </c>
      <c r="BD298">
        <v>4</v>
      </c>
      <c r="BE298">
        <v>4</v>
      </c>
      <c r="BF298">
        <v>3</v>
      </c>
      <c r="BG298">
        <v>5</v>
      </c>
      <c r="BH298">
        <v>1</v>
      </c>
      <c r="BI298">
        <v>2</v>
      </c>
      <c r="BJ298">
        <v>3</v>
      </c>
      <c r="BK298">
        <v>0</v>
      </c>
      <c r="BL298">
        <v>1</v>
      </c>
      <c r="BM298">
        <v>3</v>
      </c>
      <c r="BN298">
        <v>5</v>
      </c>
      <c r="BO298">
        <v>3</v>
      </c>
      <c r="BP298">
        <v>2</v>
      </c>
      <c r="BQ298">
        <v>2</v>
      </c>
      <c r="BR298">
        <v>3</v>
      </c>
      <c r="BS298">
        <v>4</v>
      </c>
      <c r="BT298">
        <v>3</v>
      </c>
      <c r="BU298">
        <v>3</v>
      </c>
      <c r="BV298">
        <v>2</v>
      </c>
      <c r="BW298">
        <v>3</v>
      </c>
      <c r="BX298">
        <v>8</v>
      </c>
      <c r="BY298">
        <v>3</v>
      </c>
      <c r="BZ298">
        <v>3</v>
      </c>
      <c r="CA298">
        <v>2</v>
      </c>
      <c r="CB298">
        <v>5</v>
      </c>
      <c r="CC298">
        <v>4</v>
      </c>
      <c r="CD298">
        <v>7</v>
      </c>
      <c r="CE298">
        <v>0</v>
      </c>
      <c r="CF298">
        <v>2</v>
      </c>
      <c r="CG298">
        <v>1</v>
      </c>
      <c r="CH298">
        <v>2</v>
      </c>
      <c r="CI298">
        <v>1</v>
      </c>
      <c r="CJ298">
        <v>2</v>
      </c>
      <c r="CK298">
        <v>1</v>
      </c>
      <c r="CL298">
        <v>1</v>
      </c>
      <c r="CM298">
        <v>3</v>
      </c>
      <c r="CN298">
        <v>3</v>
      </c>
      <c r="CO298">
        <v>1</v>
      </c>
      <c r="CP298">
        <v>2</v>
      </c>
    </row>
    <row r="299" spans="1:94" x14ac:dyDescent="0.3">
      <c r="A299">
        <v>6</v>
      </c>
      <c r="B299" t="s">
        <v>1193</v>
      </c>
      <c r="C299">
        <v>270105003</v>
      </c>
      <c r="D299">
        <v>270105</v>
      </c>
      <c r="E299" t="s">
        <v>7310</v>
      </c>
      <c r="F299" t="s">
        <v>7313</v>
      </c>
      <c r="G299">
        <v>23</v>
      </c>
      <c r="H299" t="s">
        <v>10612</v>
      </c>
      <c r="I299" t="s">
        <v>7313</v>
      </c>
      <c r="J299">
        <v>9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</row>
    <row r="300" spans="1:94" x14ac:dyDescent="0.3">
      <c r="A300">
        <v>6</v>
      </c>
      <c r="B300" t="s">
        <v>1193</v>
      </c>
      <c r="C300">
        <v>270102006</v>
      </c>
      <c r="D300">
        <v>270102</v>
      </c>
      <c r="E300" t="s">
        <v>14075</v>
      </c>
      <c r="F300" t="s">
        <v>7297</v>
      </c>
      <c r="G300">
        <v>23</v>
      </c>
      <c r="H300" t="s">
        <v>10612</v>
      </c>
      <c r="I300" t="s">
        <v>14159</v>
      </c>
      <c r="J300">
        <v>15</v>
      </c>
      <c r="K300">
        <v>3</v>
      </c>
      <c r="L300">
        <v>0</v>
      </c>
      <c r="M300">
        <v>2</v>
      </c>
      <c r="N300">
        <v>0</v>
      </c>
      <c r="O300">
        <v>2</v>
      </c>
      <c r="P300">
        <v>0</v>
      </c>
      <c r="Q300">
        <v>4</v>
      </c>
      <c r="R300">
        <v>2</v>
      </c>
      <c r="S300">
        <v>2</v>
      </c>
      <c r="T300">
        <v>2</v>
      </c>
      <c r="U300">
        <v>2</v>
      </c>
      <c r="V300">
        <v>1</v>
      </c>
      <c r="W300">
        <v>0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2</v>
      </c>
      <c r="AE300">
        <v>1</v>
      </c>
      <c r="AF300">
        <v>0</v>
      </c>
      <c r="AG300">
        <v>2</v>
      </c>
      <c r="AH300">
        <v>0</v>
      </c>
      <c r="AI300">
        <v>2</v>
      </c>
      <c r="AJ300">
        <v>0</v>
      </c>
      <c r="AK300">
        <v>4</v>
      </c>
      <c r="AL300">
        <v>1</v>
      </c>
      <c r="AM300">
        <v>0</v>
      </c>
      <c r="AN300">
        <v>0</v>
      </c>
      <c r="AO300">
        <v>0</v>
      </c>
      <c r="AP300">
        <v>2</v>
      </c>
      <c r="AQ300">
        <v>0</v>
      </c>
      <c r="AR300">
        <v>0</v>
      </c>
      <c r="AS300">
        <v>0</v>
      </c>
      <c r="AT300">
        <v>1</v>
      </c>
      <c r="AU300">
        <v>4</v>
      </c>
      <c r="AV300">
        <v>1</v>
      </c>
      <c r="AW300">
        <v>0</v>
      </c>
      <c r="AX300">
        <v>2</v>
      </c>
      <c r="AY300">
        <v>1</v>
      </c>
      <c r="AZ300">
        <v>1</v>
      </c>
      <c r="BA300">
        <v>4</v>
      </c>
      <c r="BB300">
        <v>0</v>
      </c>
      <c r="BC300">
        <v>1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2</v>
      </c>
      <c r="BJ300">
        <v>1</v>
      </c>
      <c r="BK300">
        <v>0</v>
      </c>
      <c r="BL300">
        <v>2</v>
      </c>
      <c r="BM300">
        <v>0</v>
      </c>
      <c r="BN300">
        <v>1</v>
      </c>
      <c r="BO300">
        <v>1</v>
      </c>
      <c r="BP300">
        <v>1</v>
      </c>
      <c r="BQ300">
        <v>0</v>
      </c>
      <c r="BR300">
        <v>1</v>
      </c>
      <c r="BS300">
        <v>0</v>
      </c>
      <c r="BT300">
        <v>4</v>
      </c>
      <c r="BU300">
        <v>0</v>
      </c>
      <c r="BV300">
        <v>5</v>
      </c>
      <c r="BW300">
        <v>0</v>
      </c>
      <c r="BX300">
        <v>3</v>
      </c>
      <c r="BY300">
        <v>0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0</v>
      </c>
      <c r="CF300">
        <v>2</v>
      </c>
      <c r="CG300">
        <v>1</v>
      </c>
      <c r="CH300">
        <v>2</v>
      </c>
      <c r="CI300">
        <v>2</v>
      </c>
      <c r="CJ300">
        <v>1</v>
      </c>
      <c r="CK300">
        <v>1</v>
      </c>
      <c r="CL300">
        <v>1</v>
      </c>
      <c r="CM300">
        <v>1</v>
      </c>
      <c r="CN300">
        <v>0</v>
      </c>
      <c r="CO300">
        <v>2</v>
      </c>
      <c r="CP300">
        <v>2</v>
      </c>
    </row>
    <row r="301" spans="1:94" x14ac:dyDescent="0.3">
      <c r="A301">
        <v>6</v>
      </c>
      <c r="B301" t="s">
        <v>1193</v>
      </c>
      <c r="C301">
        <v>270102007</v>
      </c>
      <c r="D301">
        <v>270102</v>
      </c>
      <c r="E301" t="s">
        <v>14075</v>
      </c>
      <c r="F301" t="s">
        <v>7298</v>
      </c>
      <c r="G301">
        <v>23</v>
      </c>
      <c r="H301" t="s">
        <v>10612</v>
      </c>
      <c r="I301" t="s">
        <v>14160</v>
      </c>
      <c r="J301">
        <v>16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1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</row>
    <row r="302" spans="1:94" x14ac:dyDescent="0.3">
      <c r="A302">
        <v>6</v>
      </c>
      <c r="B302" t="s">
        <v>1193</v>
      </c>
      <c r="C302">
        <v>270102008</v>
      </c>
      <c r="D302">
        <v>270102</v>
      </c>
      <c r="E302" t="s">
        <v>14075</v>
      </c>
      <c r="F302" t="s">
        <v>7299</v>
      </c>
      <c r="G302">
        <v>23</v>
      </c>
      <c r="H302" t="s">
        <v>10612</v>
      </c>
      <c r="I302" t="s">
        <v>14161</v>
      </c>
      <c r="J302">
        <v>17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2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2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3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1</v>
      </c>
      <c r="BM302">
        <v>1</v>
      </c>
      <c r="BN302">
        <v>0</v>
      </c>
      <c r="BO302">
        <v>1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2</v>
      </c>
      <c r="BX302">
        <v>2</v>
      </c>
      <c r="BY302">
        <v>0</v>
      </c>
      <c r="BZ302">
        <v>0</v>
      </c>
      <c r="CA302">
        <v>0</v>
      </c>
      <c r="CB302">
        <v>2</v>
      </c>
      <c r="CC302">
        <v>1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2</v>
      </c>
      <c r="CJ302">
        <v>0</v>
      </c>
      <c r="CK302">
        <v>1</v>
      </c>
      <c r="CL302">
        <v>0</v>
      </c>
      <c r="CM302">
        <v>0</v>
      </c>
      <c r="CN302">
        <v>1</v>
      </c>
      <c r="CO302">
        <v>0</v>
      </c>
      <c r="CP302">
        <v>1</v>
      </c>
    </row>
    <row r="303" spans="1:94" x14ac:dyDescent="0.3">
      <c r="A303">
        <v>6</v>
      </c>
      <c r="B303" t="s">
        <v>1193</v>
      </c>
      <c r="C303">
        <v>270102010</v>
      </c>
      <c r="D303">
        <v>270102</v>
      </c>
      <c r="E303" t="s">
        <v>14075</v>
      </c>
      <c r="F303" t="s">
        <v>7301</v>
      </c>
      <c r="G303">
        <v>23</v>
      </c>
      <c r="H303" t="s">
        <v>10612</v>
      </c>
      <c r="I303" t="s">
        <v>7301</v>
      </c>
      <c r="J303">
        <v>19</v>
      </c>
      <c r="K303">
        <v>0</v>
      </c>
      <c r="L303">
        <v>1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2</v>
      </c>
      <c r="V303">
        <v>0</v>
      </c>
      <c r="W303">
        <v>3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2</v>
      </c>
      <c r="AE303">
        <v>0</v>
      </c>
      <c r="AF303">
        <v>0</v>
      </c>
      <c r="AG303">
        <v>1</v>
      </c>
      <c r="AH303">
        <v>0</v>
      </c>
      <c r="AI303">
        <v>2</v>
      </c>
      <c r="AJ303">
        <v>0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0</v>
      </c>
      <c r="AQ303">
        <v>0</v>
      </c>
      <c r="AR303">
        <v>3</v>
      </c>
      <c r="AS303">
        <v>2</v>
      </c>
      <c r="AT303">
        <v>0</v>
      </c>
      <c r="AU303">
        <v>4</v>
      </c>
      <c r="AV303">
        <v>4</v>
      </c>
      <c r="AW303">
        <v>0</v>
      </c>
      <c r="AX303">
        <v>2</v>
      </c>
      <c r="AY303">
        <v>1</v>
      </c>
      <c r="AZ303">
        <v>4</v>
      </c>
      <c r="BA303">
        <v>1</v>
      </c>
      <c r="BB303">
        <v>1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2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2</v>
      </c>
      <c r="BQ303">
        <v>1</v>
      </c>
      <c r="BR303">
        <v>0</v>
      </c>
      <c r="BS303">
        <v>0</v>
      </c>
      <c r="BT303">
        <v>0</v>
      </c>
      <c r="BU303">
        <v>1</v>
      </c>
      <c r="BV303">
        <v>2</v>
      </c>
      <c r="BW303">
        <v>1</v>
      </c>
      <c r="BX303">
        <v>2</v>
      </c>
      <c r="BY303">
        <v>0</v>
      </c>
      <c r="BZ303">
        <v>1</v>
      </c>
      <c r="CA303">
        <v>0</v>
      </c>
      <c r="CB303">
        <v>3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1</v>
      </c>
      <c r="CL303">
        <v>2</v>
      </c>
      <c r="CM303">
        <v>0</v>
      </c>
      <c r="CN303">
        <v>0</v>
      </c>
      <c r="CO303">
        <v>2</v>
      </c>
      <c r="CP303">
        <v>3</v>
      </c>
    </row>
    <row r="304" spans="1:94" x14ac:dyDescent="0.3">
      <c r="A304">
        <v>6</v>
      </c>
      <c r="B304" t="s">
        <v>1193</v>
      </c>
      <c r="C304">
        <v>270102001</v>
      </c>
      <c r="D304">
        <v>270102</v>
      </c>
      <c r="E304" t="s">
        <v>14075</v>
      </c>
      <c r="F304" t="s">
        <v>7292</v>
      </c>
      <c r="G304">
        <v>23</v>
      </c>
      <c r="H304" t="s">
        <v>10612</v>
      </c>
      <c r="I304" t="s">
        <v>7292</v>
      </c>
      <c r="J304">
        <v>176</v>
      </c>
      <c r="K304">
        <v>0</v>
      </c>
      <c r="L304">
        <v>0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2</v>
      </c>
      <c r="W304">
        <v>1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</v>
      </c>
      <c r="AI304">
        <v>0</v>
      </c>
      <c r="AJ304">
        <v>0</v>
      </c>
      <c r="AK304">
        <v>0</v>
      </c>
      <c r="AL304">
        <v>0</v>
      </c>
      <c r="AM304">
        <v>2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1</v>
      </c>
      <c r="AU304">
        <v>2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</v>
      </c>
      <c r="BO304">
        <v>2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</row>
    <row r="305" spans="1:94" x14ac:dyDescent="0.3">
      <c r="A305">
        <v>6</v>
      </c>
      <c r="B305" t="s">
        <v>1193</v>
      </c>
      <c r="C305">
        <v>270103002</v>
      </c>
      <c r="D305">
        <v>270103</v>
      </c>
      <c r="E305" t="s">
        <v>14076</v>
      </c>
      <c r="F305" t="s">
        <v>7287</v>
      </c>
      <c r="G305">
        <v>23</v>
      </c>
      <c r="H305" t="s">
        <v>10612</v>
      </c>
      <c r="I305" t="s">
        <v>7287</v>
      </c>
      <c r="J305">
        <v>204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</row>
    <row r="306" spans="1:94" x14ac:dyDescent="0.3">
      <c r="A306">
        <v>6</v>
      </c>
      <c r="B306" t="s">
        <v>1193</v>
      </c>
      <c r="C306">
        <v>270104001</v>
      </c>
      <c r="D306">
        <v>270104</v>
      </c>
      <c r="E306" t="s">
        <v>7318</v>
      </c>
      <c r="F306" t="s">
        <v>7319</v>
      </c>
      <c r="G306">
        <v>23</v>
      </c>
      <c r="H306" t="s">
        <v>10612</v>
      </c>
      <c r="I306" t="s">
        <v>7319</v>
      </c>
      <c r="J306">
        <v>298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3">
      <c r="A307">
        <v>6</v>
      </c>
      <c r="B307" t="s">
        <v>1193</v>
      </c>
      <c r="C307">
        <v>270102014</v>
      </c>
      <c r="D307">
        <v>270102</v>
      </c>
      <c r="E307" t="s">
        <v>14075</v>
      </c>
      <c r="F307" t="s">
        <v>7305</v>
      </c>
      <c r="G307">
        <v>23</v>
      </c>
      <c r="H307" t="s">
        <v>10612</v>
      </c>
      <c r="I307" t="s">
        <v>10639</v>
      </c>
      <c r="J307">
        <v>476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</row>
    <row r="308" spans="1:94" x14ac:dyDescent="0.3">
      <c r="A308">
        <v>6</v>
      </c>
      <c r="B308" t="s">
        <v>1193</v>
      </c>
      <c r="C308">
        <v>270102015</v>
      </c>
      <c r="D308">
        <v>270102</v>
      </c>
      <c r="E308" t="s">
        <v>14075</v>
      </c>
      <c r="F308" t="s">
        <v>7306</v>
      </c>
      <c r="G308">
        <v>23</v>
      </c>
      <c r="H308" t="s">
        <v>10612</v>
      </c>
      <c r="I308" t="s">
        <v>10640</v>
      </c>
      <c r="J308">
        <v>477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</v>
      </c>
      <c r="AS308">
        <v>1</v>
      </c>
      <c r="AT308">
        <v>0</v>
      </c>
      <c r="AU308">
        <v>2</v>
      </c>
      <c r="AV308">
        <v>0</v>
      </c>
      <c r="AW308">
        <v>0</v>
      </c>
      <c r="AX308">
        <v>0</v>
      </c>
      <c r="AY308">
        <v>0</v>
      </c>
      <c r="AZ308">
        <v>2</v>
      </c>
      <c r="BA308">
        <v>0</v>
      </c>
      <c r="BB308">
        <v>2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0</v>
      </c>
      <c r="BP308">
        <v>3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4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0</v>
      </c>
      <c r="CD308">
        <v>2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1</v>
      </c>
      <c r="CK308">
        <v>0</v>
      </c>
      <c r="CL308">
        <v>2</v>
      </c>
      <c r="CM308">
        <v>0</v>
      </c>
      <c r="CN308">
        <v>1</v>
      </c>
      <c r="CO308">
        <v>0</v>
      </c>
      <c r="CP308">
        <v>0</v>
      </c>
    </row>
    <row r="309" spans="1:94" x14ac:dyDescent="0.3">
      <c r="A309">
        <v>6</v>
      </c>
      <c r="B309" t="s">
        <v>1193</v>
      </c>
      <c r="C309">
        <v>270105001</v>
      </c>
      <c r="D309">
        <v>270105</v>
      </c>
      <c r="E309" t="s">
        <v>7310</v>
      </c>
      <c r="F309" t="s">
        <v>7311</v>
      </c>
      <c r="G309">
        <v>24</v>
      </c>
      <c r="H309" t="s">
        <v>10560</v>
      </c>
      <c r="I309" t="s">
        <v>7311</v>
      </c>
      <c r="J309">
        <v>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3">
      <c r="A310">
        <v>6</v>
      </c>
      <c r="B310" t="s">
        <v>1193</v>
      </c>
      <c r="C310">
        <v>270105002</v>
      </c>
      <c r="D310">
        <v>270105</v>
      </c>
      <c r="E310" t="s">
        <v>7310</v>
      </c>
      <c r="F310" t="s">
        <v>7312</v>
      </c>
      <c r="G310">
        <v>24</v>
      </c>
      <c r="H310" t="s">
        <v>10560</v>
      </c>
      <c r="I310" t="s">
        <v>7312</v>
      </c>
      <c r="J310">
        <v>8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1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1</v>
      </c>
      <c r="BO310">
        <v>1</v>
      </c>
      <c r="BP310">
        <v>0</v>
      </c>
      <c r="BQ310">
        <v>2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</row>
    <row r="311" spans="1:94" x14ac:dyDescent="0.3">
      <c r="A311">
        <v>6</v>
      </c>
      <c r="B311" t="s">
        <v>1193</v>
      </c>
      <c r="C311">
        <v>270105003</v>
      </c>
      <c r="D311">
        <v>270105</v>
      </c>
      <c r="E311" t="s">
        <v>7310</v>
      </c>
      <c r="F311" t="s">
        <v>7313</v>
      </c>
      <c r="G311">
        <v>24</v>
      </c>
      <c r="H311" t="s">
        <v>10560</v>
      </c>
      <c r="I311" t="s">
        <v>7313</v>
      </c>
      <c r="J311">
        <v>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0</v>
      </c>
    </row>
    <row r="312" spans="1:94" x14ac:dyDescent="0.3">
      <c r="A312">
        <v>6</v>
      </c>
      <c r="B312" t="s">
        <v>1193</v>
      </c>
      <c r="C312">
        <v>270102003</v>
      </c>
      <c r="D312">
        <v>270102</v>
      </c>
      <c r="E312" t="s">
        <v>14075</v>
      </c>
      <c r="F312" t="s">
        <v>7294</v>
      </c>
      <c r="G312">
        <v>24</v>
      </c>
      <c r="H312" t="s">
        <v>10560</v>
      </c>
      <c r="I312" t="s">
        <v>7294</v>
      </c>
      <c r="J312">
        <v>12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</row>
    <row r="313" spans="1:94" x14ac:dyDescent="0.3">
      <c r="A313">
        <v>6</v>
      </c>
      <c r="B313" t="s">
        <v>1193</v>
      </c>
      <c r="C313">
        <v>270102004</v>
      </c>
      <c r="D313">
        <v>270102</v>
      </c>
      <c r="E313" t="s">
        <v>14075</v>
      </c>
      <c r="F313" t="s">
        <v>7295</v>
      </c>
      <c r="G313">
        <v>24</v>
      </c>
      <c r="H313" t="s">
        <v>10560</v>
      </c>
      <c r="I313" t="s">
        <v>7295</v>
      </c>
      <c r="J313">
        <v>13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 x14ac:dyDescent="0.3">
      <c r="A314">
        <v>6</v>
      </c>
      <c r="B314" t="s">
        <v>1193</v>
      </c>
      <c r="C314">
        <v>270102005</v>
      </c>
      <c r="D314">
        <v>270102</v>
      </c>
      <c r="E314" t="s">
        <v>14075</v>
      </c>
      <c r="F314" t="s">
        <v>7296</v>
      </c>
      <c r="G314">
        <v>24</v>
      </c>
      <c r="H314" t="s">
        <v>10560</v>
      </c>
      <c r="I314" t="s">
        <v>7296</v>
      </c>
      <c r="J314">
        <v>14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 x14ac:dyDescent="0.3">
      <c r="A315">
        <v>6</v>
      </c>
      <c r="B315" t="s">
        <v>1193</v>
      </c>
      <c r="C315">
        <v>270102006</v>
      </c>
      <c r="D315">
        <v>270102</v>
      </c>
      <c r="E315" t="s">
        <v>14075</v>
      </c>
      <c r="F315" t="s">
        <v>7297</v>
      </c>
      <c r="G315">
        <v>24</v>
      </c>
      <c r="H315" t="s">
        <v>10560</v>
      </c>
      <c r="I315" t="s">
        <v>14159</v>
      </c>
      <c r="J315">
        <v>15</v>
      </c>
      <c r="K315">
        <v>2</v>
      </c>
      <c r="L315">
        <v>8</v>
      </c>
      <c r="M315">
        <v>3</v>
      </c>
      <c r="N315">
        <v>4</v>
      </c>
      <c r="O315">
        <v>5</v>
      </c>
      <c r="P315">
        <v>11</v>
      </c>
      <c r="Q315">
        <v>6</v>
      </c>
      <c r="R315">
        <v>4</v>
      </c>
      <c r="S315">
        <v>3</v>
      </c>
      <c r="T315">
        <v>2</v>
      </c>
      <c r="U315">
        <v>8</v>
      </c>
      <c r="V315">
        <v>1</v>
      </c>
      <c r="W315">
        <v>8</v>
      </c>
      <c r="X315">
        <v>4</v>
      </c>
      <c r="Y315">
        <v>5</v>
      </c>
      <c r="Z315">
        <v>9</v>
      </c>
      <c r="AA315">
        <v>3</v>
      </c>
      <c r="AB315">
        <v>7</v>
      </c>
      <c r="AC315">
        <v>1</v>
      </c>
      <c r="AD315">
        <v>10</v>
      </c>
      <c r="AE315">
        <v>6</v>
      </c>
      <c r="AF315">
        <v>4</v>
      </c>
      <c r="AG315">
        <v>4</v>
      </c>
      <c r="AH315">
        <v>2</v>
      </c>
      <c r="AI315">
        <v>3</v>
      </c>
      <c r="AJ315">
        <v>4</v>
      </c>
      <c r="AK315">
        <v>6</v>
      </c>
      <c r="AL315">
        <v>5</v>
      </c>
      <c r="AM315">
        <v>7</v>
      </c>
      <c r="AN315">
        <v>9</v>
      </c>
      <c r="AO315">
        <v>3</v>
      </c>
      <c r="AP315">
        <v>4</v>
      </c>
      <c r="AQ315">
        <v>6</v>
      </c>
      <c r="AR315">
        <v>3</v>
      </c>
      <c r="AS315">
        <v>0</v>
      </c>
      <c r="AT315">
        <v>7</v>
      </c>
      <c r="AU315">
        <v>5</v>
      </c>
      <c r="AV315">
        <v>5</v>
      </c>
      <c r="AW315">
        <v>8</v>
      </c>
      <c r="AX315">
        <v>2</v>
      </c>
      <c r="AY315">
        <v>1</v>
      </c>
      <c r="AZ315">
        <v>6</v>
      </c>
      <c r="BA315">
        <v>4</v>
      </c>
      <c r="BB315">
        <v>2</v>
      </c>
      <c r="BC315">
        <v>4</v>
      </c>
      <c r="BD315">
        <v>3</v>
      </c>
      <c r="BE315">
        <v>3</v>
      </c>
      <c r="BF315">
        <v>1</v>
      </c>
      <c r="BG315">
        <v>11</v>
      </c>
      <c r="BH315">
        <v>0</v>
      </c>
      <c r="BI315">
        <v>1</v>
      </c>
      <c r="BJ315">
        <v>3</v>
      </c>
      <c r="BK315">
        <v>4</v>
      </c>
      <c r="BL315">
        <v>4</v>
      </c>
      <c r="BM315">
        <v>8</v>
      </c>
      <c r="BN315">
        <v>6</v>
      </c>
      <c r="BO315">
        <v>6</v>
      </c>
      <c r="BP315">
        <v>3</v>
      </c>
      <c r="BQ315">
        <v>5</v>
      </c>
      <c r="BR315">
        <v>4</v>
      </c>
      <c r="BS315">
        <v>5</v>
      </c>
      <c r="BT315">
        <v>5</v>
      </c>
      <c r="BU315">
        <v>8</v>
      </c>
      <c r="BV315">
        <v>6</v>
      </c>
      <c r="BW315">
        <v>4</v>
      </c>
      <c r="BX315">
        <v>5</v>
      </c>
      <c r="BY315">
        <v>3</v>
      </c>
      <c r="BZ315">
        <v>3</v>
      </c>
      <c r="CA315">
        <v>2</v>
      </c>
      <c r="CB315">
        <v>3</v>
      </c>
      <c r="CC315">
        <v>7</v>
      </c>
      <c r="CD315">
        <v>4</v>
      </c>
      <c r="CE315">
        <v>11</v>
      </c>
      <c r="CF315">
        <v>3</v>
      </c>
      <c r="CG315">
        <v>3</v>
      </c>
      <c r="CH315">
        <v>5</v>
      </c>
      <c r="CI315">
        <v>4</v>
      </c>
      <c r="CJ315">
        <v>3</v>
      </c>
      <c r="CK315">
        <v>3</v>
      </c>
      <c r="CL315">
        <v>8</v>
      </c>
      <c r="CM315">
        <v>9</v>
      </c>
      <c r="CN315">
        <v>4</v>
      </c>
      <c r="CO315">
        <v>7</v>
      </c>
      <c r="CP315">
        <v>4</v>
      </c>
    </row>
    <row r="316" spans="1:94" x14ac:dyDescent="0.3">
      <c r="A316">
        <v>6</v>
      </c>
      <c r="B316" t="s">
        <v>1193</v>
      </c>
      <c r="C316">
        <v>270102007</v>
      </c>
      <c r="D316">
        <v>270102</v>
      </c>
      <c r="E316" t="s">
        <v>14075</v>
      </c>
      <c r="F316" t="s">
        <v>7298</v>
      </c>
      <c r="G316">
        <v>24</v>
      </c>
      <c r="H316" t="s">
        <v>10560</v>
      </c>
      <c r="I316" t="s">
        <v>14160</v>
      </c>
      <c r="J316">
        <v>16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2</v>
      </c>
      <c r="Y316">
        <v>0</v>
      </c>
      <c r="Z316">
        <v>1</v>
      </c>
      <c r="AA316">
        <v>1</v>
      </c>
      <c r="AB316">
        <v>0</v>
      </c>
      <c r="AC316">
        <v>0</v>
      </c>
      <c r="AD316">
        <v>1</v>
      </c>
      <c r="AE316">
        <v>1</v>
      </c>
      <c r="AF316">
        <v>1</v>
      </c>
      <c r="AG316">
        <v>2</v>
      </c>
      <c r="AH316">
        <v>0</v>
      </c>
      <c r="AI316">
        <v>1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0</v>
      </c>
      <c r="AV316">
        <v>2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>
        <v>1</v>
      </c>
      <c r="BD316">
        <v>0</v>
      </c>
      <c r="BE316">
        <v>1</v>
      </c>
      <c r="BF316">
        <v>1</v>
      </c>
      <c r="BG316">
        <v>1</v>
      </c>
      <c r="BH316">
        <v>1</v>
      </c>
      <c r="BI316">
        <v>0</v>
      </c>
      <c r="BJ316">
        <v>1</v>
      </c>
      <c r="BK316">
        <v>0</v>
      </c>
      <c r="BL316">
        <v>0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1</v>
      </c>
      <c r="BT316">
        <v>1</v>
      </c>
      <c r="BU316">
        <v>0</v>
      </c>
      <c r="BV316">
        <v>2</v>
      </c>
      <c r="BW316">
        <v>1</v>
      </c>
      <c r="BX316">
        <v>0</v>
      </c>
      <c r="BY316">
        <v>3</v>
      </c>
      <c r="BZ316">
        <v>1</v>
      </c>
      <c r="CA316">
        <v>2</v>
      </c>
      <c r="CB316">
        <v>3</v>
      </c>
      <c r="CC316">
        <v>0</v>
      </c>
      <c r="CD316">
        <v>0</v>
      </c>
      <c r="CE316">
        <v>1</v>
      </c>
      <c r="CF316">
        <v>3</v>
      </c>
      <c r="CG316">
        <v>2</v>
      </c>
      <c r="CH316">
        <v>2</v>
      </c>
      <c r="CI316">
        <v>0</v>
      </c>
      <c r="CJ316">
        <v>0</v>
      </c>
      <c r="CK316">
        <v>0</v>
      </c>
      <c r="CL316">
        <v>2</v>
      </c>
      <c r="CM316">
        <v>1</v>
      </c>
      <c r="CN316">
        <v>0</v>
      </c>
      <c r="CO316">
        <v>1</v>
      </c>
      <c r="CP316">
        <v>1</v>
      </c>
    </row>
    <row r="317" spans="1:94" x14ac:dyDescent="0.3">
      <c r="A317">
        <v>6</v>
      </c>
      <c r="B317" t="s">
        <v>1193</v>
      </c>
      <c r="C317">
        <v>270102008</v>
      </c>
      <c r="D317">
        <v>270102</v>
      </c>
      <c r="E317" t="s">
        <v>14075</v>
      </c>
      <c r="F317" t="s">
        <v>7299</v>
      </c>
      <c r="G317">
        <v>24</v>
      </c>
      <c r="H317" t="s">
        <v>10560</v>
      </c>
      <c r="I317" t="s">
        <v>14161</v>
      </c>
      <c r="J317">
        <v>17</v>
      </c>
      <c r="K317">
        <v>0</v>
      </c>
      <c r="L317">
        <v>3</v>
      </c>
      <c r="M317">
        <v>1</v>
      </c>
      <c r="N317">
        <v>2</v>
      </c>
      <c r="O317">
        <v>0</v>
      </c>
      <c r="P317">
        <v>3</v>
      </c>
      <c r="Q317">
        <v>3</v>
      </c>
      <c r="R317">
        <v>0</v>
      </c>
      <c r="S317">
        <v>0</v>
      </c>
      <c r="T317">
        <v>3</v>
      </c>
      <c r="U317">
        <v>3</v>
      </c>
      <c r="V317">
        <v>0</v>
      </c>
      <c r="W317">
        <v>4</v>
      </c>
      <c r="X317">
        <v>1</v>
      </c>
      <c r="Y317">
        <v>3</v>
      </c>
      <c r="Z317">
        <v>3</v>
      </c>
      <c r="AA317">
        <v>1</v>
      </c>
      <c r="AB317">
        <v>1</v>
      </c>
      <c r="AC317">
        <v>1</v>
      </c>
      <c r="AD317">
        <v>6</v>
      </c>
      <c r="AE317">
        <v>2</v>
      </c>
      <c r="AF317">
        <v>2</v>
      </c>
      <c r="AG317">
        <v>3</v>
      </c>
      <c r="AH317">
        <v>1</v>
      </c>
      <c r="AI317">
        <v>1</v>
      </c>
      <c r="AJ317">
        <v>1</v>
      </c>
      <c r="AK317">
        <v>1</v>
      </c>
      <c r="AL317">
        <v>0</v>
      </c>
      <c r="AM317">
        <v>1</v>
      </c>
      <c r="AN317">
        <v>2</v>
      </c>
      <c r="AO317">
        <v>1</v>
      </c>
      <c r="AP317">
        <v>3</v>
      </c>
      <c r="AQ317">
        <v>4</v>
      </c>
      <c r="AR317">
        <v>2</v>
      </c>
      <c r="AS317">
        <v>1</v>
      </c>
      <c r="AT317">
        <v>0</v>
      </c>
      <c r="AU317">
        <v>4</v>
      </c>
      <c r="AV317">
        <v>1</v>
      </c>
      <c r="AW317">
        <v>1</v>
      </c>
      <c r="AX317">
        <v>1</v>
      </c>
      <c r="AY317">
        <v>0</v>
      </c>
      <c r="AZ317">
        <v>1</v>
      </c>
      <c r="BA317">
        <v>2</v>
      </c>
      <c r="BB317">
        <v>2</v>
      </c>
      <c r="BC317">
        <v>1</v>
      </c>
      <c r="BD317">
        <v>0</v>
      </c>
      <c r="BE317">
        <v>1</v>
      </c>
      <c r="BF317">
        <v>1</v>
      </c>
      <c r="BG317">
        <v>2</v>
      </c>
      <c r="BH317">
        <v>2</v>
      </c>
      <c r="BI317">
        <v>0</v>
      </c>
      <c r="BJ317">
        <v>1</v>
      </c>
      <c r="BK317">
        <v>0</v>
      </c>
      <c r="BL317">
        <v>3</v>
      </c>
      <c r="BM317">
        <v>3</v>
      </c>
      <c r="BN317">
        <v>0</v>
      </c>
      <c r="BO317">
        <v>1</v>
      </c>
      <c r="BP317">
        <v>7</v>
      </c>
      <c r="BQ317">
        <v>3</v>
      </c>
      <c r="BR317">
        <v>1</v>
      </c>
      <c r="BS317">
        <v>0</v>
      </c>
      <c r="BT317">
        <v>6</v>
      </c>
      <c r="BU317">
        <v>2</v>
      </c>
      <c r="BV317">
        <v>2</v>
      </c>
      <c r="BW317">
        <v>0</v>
      </c>
      <c r="BX317">
        <v>1</v>
      </c>
      <c r="BY317">
        <v>1</v>
      </c>
      <c r="BZ317">
        <v>0</v>
      </c>
      <c r="CA317">
        <v>4</v>
      </c>
      <c r="CB317">
        <v>3</v>
      </c>
      <c r="CC317">
        <v>4</v>
      </c>
      <c r="CD317">
        <v>0</v>
      </c>
      <c r="CE317">
        <v>2</v>
      </c>
      <c r="CF317">
        <v>3</v>
      </c>
      <c r="CG317">
        <v>3</v>
      </c>
      <c r="CH317">
        <v>1</v>
      </c>
      <c r="CI317">
        <v>1</v>
      </c>
      <c r="CJ317">
        <v>0</v>
      </c>
      <c r="CK317">
        <v>2</v>
      </c>
      <c r="CL317">
        <v>2</v>
      </c>
      <c r="CM317">
        <v>3</v>
      </c>
      <c r="CN317">
        <v>1</v>
      </c>
      <c r="CO317">
        <v>4</v>
      </c>
      <c r="CP317">
        <v>3</v>
      </c>
    </row>
    <row r="318" spans="1:94" x14ac:dyDescent="0.3">
      <c r="A318">
        <v>6</v>
      </c>
      <c r="B318" t="s">
        <v>1193</v>
      </c>
      <c r="C318">
        <v>270102009</v>
      </c>
      <c r="D318">
        <v>270102</v>
      </c>
      <c r="E318" t="s">
        <v>14075</v>
      </c>
      <c r="F318" t="s">
        <v>7300</v>
      </c>
      <c r="G318">
        <v>24</v>
      </c>
      <c r="H318" t="s">
        <v>10560</v>
      </c>
      <c r="I318" t="s">
        <v>7300</v>
      </c>
      <c r="J318">
        <v>18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</row>
    <row r="319" spans="1:94" x14ac:dyDescent="0.3">
      <c r="A319">
        <v>6</v>
      </c>
      <c r="B319" t="s">
        <v>1193</v>
      </c>
      <c r="C319">
        <v>270102010</v>
      </c>
      <c r="D319">
        <v>270102</v>
      </c>
      <c r="E319" t="s">
        <v>14075</v>
      </c>
      <c r="F319" t="s">
        <v>7301</v>
      </c>
      <c r="G319">
        <v>24</v>
      </c>
      <c r="H319" t="s">
        <v>10560</v>
      </c>
      <c r="I319" t="s">
        <v>7301</v>
      </c>
      <c r="J319">
        <v>19</v>
      </c>
      <c r="K319">
        <v>8</v>
      </c>
      <c r="L319">
        <v>6</v>
      </c>
      <c r="M319">
        <v>2</v>
      </c>
      <c r="N319">
        <v>4</v>
      </c>
      <c r="O319">
        <v>10</v>
      </c>
      <c r="P319">
        <v>13</v>
      </c>
      <c r="Q319">
        <v>4</v>
      </c>
      <c r="R319">
        <v>7</v>
      </c>
      <c r="S319">
        <v>6</v>
      </c>
      <c r="T319">
        <v>5</v>
      </c>
      <c r="U319">
        <v>10</v>
      </c>
      <c r="V319">
        <v>7</v>
      </c>
      <c r="W319">
        <v>3</v>
      </c>
      <c r="X319">
        <v>3</v>
      </c>
      <c r="Y319">
        <v>2</v>
      </c>
      <c r="Z319">
        <v>9</v>
      </c>
      <c r="AA319">
        <v>3</v>
      </c>
      <c r="AB319">
        <v>3</v>
      </c>
      <c r="AC319">
        <v>1</v>
      </c>
      <c r="AD319">
        <v>11</v>
      </c>
      <c r="AE319">
        <v>7</v>
      </c>
      <c r="AF319">
        <v>6</v>
      </c>
      <c r="AG319">
        <v>5</v>
      </c>
      <c r="AH319">
        <v>1</v>
      </c>
      <c r="AI319">
        <v>5</v>
      </c>
      <c r="AJ319">
        <v>3</v>
      </c>
      <c r="AK319">
        <v>3</v>
      </c>
      <c r="AL319">
        <v>5</v>
      </c>
      <c r="AM319">
        <v>4</v>
      </c>
      <c r="AN319">
        <v>9</v>
      </c>
      <c r="AO319">
        <v>2</v>
      </c>
      <c r="AP319">
        <v>1</v>
      </c>
      <c r="AQ319">
        <v>1</v>
      </c>
      <c r="AR319">
        <v>4</v>
      </c>
      <c r="AS319">
        <v>1</v>
      </c>
      <c r="AT319">
        <v>6</v>
      </c>
      <c r="AU319">
        <v>4</v>
      </c>
      <c r="AV319">
        <v>6</v>
      </c>
      <c r="AW319">
        <v>1</v>
      </c>
      <c r="AX319">
        <v>1</v>
      </c>
      <c r="AY319">
        <v>3</v>
      </c>
      <c r="AZ319">
        <v>10</v>
      </c>
      <c r="BA319">
        <v>8</v>
      </c>
      <c r="BB319">
        <v>1</v>
      </c>
      <c r="BC319">
        <v>5</v>
      </c>
      <c r="BD319">
        <v>2</v>
      </c>
      <c r="BE319">
        <v>0</v>
      </c>
      <c r="BF319">
        <v>1</v>
      </c>
      <c r="BG319">
        <v>9</v>
      </c>
      <c r="BH319">
        <v>3</v>
      </c>
      <c r="BI319">
        <v>2</v>
      </c>
      <c r="BJ319">
        <v>5</v>
      </c>
      <c r="BK319">
        <v>4</v>
      </c>
      <c r="BL319">
        <v>5</v>
      </c>
      <c r="BM319">
        <v>9</v>
      </c>
      <c r="BN319">
        <v>4</v>
      </c>
      <c r="BO319">
        <v>5</v>
      </c>
      <c r="BP319">
        <v>15</v>
      </c>
      <c r="BQ319">
        <v>5</v>
      </c>
      <c r="BR319">
        <v>3</v>
      </c>
      <c r="BS319">
        <v>3</v>
      </c>
      <c r="BT319">
        <v>3</v>
      </c>
      <c r="BU319">
        <v>5</v>
      </c>
      <c r="BV319">
        <v>4</v>
      </c>
      <c r="BW319">
        <v>3</v>
      </c>
      <c r="BX319">
        <v>4</v>
      </c>
      <c r="BY319">
        <v>2</v>
      </c>
      <c r="BZ319">
        <v>5</v>
      </c>
      <c r="CA319">
        <v>1</v>
      </c>
      <c r="CB319">
        <v>4</v>
      </c>
      <c r="CC319">
        <v>6</v>
      </c>
      <c r="CD319">
        <v>1</v>
      </c>
      <c r="CE319">
        <v>9</v>
      </c>
      <c r="CF319">
        <v>4</v>
      </c>
      <c r="CG319">
        <v>8</v>
      </c>
      <c r="CH319">
        <v>2</v>
      </c>
      <c r="CI319">
        <v>3</v>
      </c>
      <c r="CJ319">
        <v>4</v>
      </c>
      <c r="CK319">
        <v>5</v>
      </c>
      <c r="CL319">
        <v>8</v>
      </c>
      <c r="CM319">
        <v>11</v>
      </c>
      <c r="CN319">
        <v>8</v>
      </c>
      <c r="CO319">
        <v>4</v>
      </c>
      <c r="CP319">
        <v>2</v>
      </c>
    </row>
    <row r="320" spans="1:94" x14ac:dyDescent="0.3">
      <c r="A320">
        <v>6</v>
      </c>
      <c r="B320" t="s">
        <v>1193</v>
      </c>
      <c r="C320">
        <v>270102016</v>
      </c>
      <c r="D320">
        <v>270102</v>
      </c>
      <c r="E320" t="s">
        <v>14075</v>
      </c>
      <c r="F320" t="s">
        <v>7307</v>
      </c>
      <c r="G320">
        <v>24</v>
      </c>
      <c r="H320" t="s">
        <v>10560</v>
      </c>
      <c r="I320" t="s">
        <v>7307</v>
      </c>
      <c r="J320">
        <v>26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1</v>
      </c>
      <c r="CP320">
        <v>1</v>
      </c>
    </row>
    <row r="321" spans="1:94" x14ac:dyDescent="0.3">
      <c r="A321">
        <v>6</v>
      </c>
      <c r="B321" t="s">
        <v>1193</v>
      </c>
      <c r="C321">
        <v>270101001</v>
      </c>
      <c r="D321">
        <v>270101</v>
      </c>
      <c r="E321" t="s">
        <v>7315</v>
      </c>
      <c r="F321" t="s">
        <v>10554</v>
      </c>
      <c r="G321">
        <v>24</v>
      </c>
      <c r="H321" t="s">
        <v>10560</v>
      </c>
      <c r="I321" t="s">
        <v>10554</v>
      </c>
      <c r="J321">
        <v>46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 x14ac:dyDescent="0.3">
      <c r="A322">
        <v>6</v>
      </c>
      <c r="B322" t="s">
        <v>1193</v>
      </c>
      <c r="C322">
        <v>270102011</v>
      </c>
      <c r="D322">
        <v>270102</v>
      </c>
      <c r="E322" t="s">
        <v>14075</v>
      </c>
      <c r="F322" t="s">
        <v>7302</v>
      </c>
      <c r="G322">
        <v>24</v>
      </c>
      <c r="H322" t="s">
        <v>10560</v>
      </c>
      <c r="I322" t="s">
        <v>14162</v>
      </c>
      <c r="J322">
        <v>144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 x14ac:dyDescent="0.3">
      <c r="A323">
        <v>6</v>
      </c>
      <c r="B323" t="s">
        <v>1193</v>
      </c>
      <c r="C323">
        <v>270102001</v>
      </c>
      <c r="D323">
        <v>270102</v>
      </c>
      <c r="E323" t="s">
        <v>14075</v>
      </c>
      <c r="F323" t="s">
        <v>7292</v>
      </c>
      <c r="G323">
        <v>24</v>
      </c>
      <c r="H323" t="s">
        <v>10560</v>
      </c>
      <c r="I323" t="s">
        <v>7292</v>
      </c>
      <c r="J323">
        <v>176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3</v>
      </c>
      <c r="V323">
        <v>1</v>
      </c>
      <c r="W323">
        <v>2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3</v>
      </c>
      <c r="AE323">
        <v>0</v>
      </c>
      <c r="AF323">
        <v>3</v>
      </c>
      <c r="AG323">
        <v>1</v>
      </c>
      <c r="AH323">
        <v>1</v>
      </c>
      <c r="AI323">
        <v>3</v>
      </c>
      <c r="AJ323">
        <v>1</v>
      </c>
      <c r="AK323">
        <v>0</v>
      </c>
      <c r="AL323">
        <v>1</v>
      </c>
      <c r="AM323">
        <v>3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4</v>
      </c>
      <c r="AT323">
        <v>2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2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2</v>
      </c>
      <c r="BI323">
        <v>1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1</v>
      </c>
      <c r="BQ323">
        <v>0</v>
      </c>
      <c r="BR323">
        <v>1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1</v>
      </c>
      <c r="BY323">
        <v>1</v>
      </c>
      <c r="BZ323">
        <v>0</v>
      </c>
      <c r="CA323">
        <v>0</v>
      </c>
      <c r="CB323">
        <v>0</v>
      </c>
      <c r="CC323">
        <v>3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1</v>
      </c>
      <c r="CM323">
        <v>0</v>
      </c>
      <c r="CN323">
        <v>1</v>
      </c>
      <c r="CO323">
        <v>0</v>
      </c>
      <c r="CP323">
        <v>1</v>
      </c>
    </row>
    <row r="324" spans="1:94" x14ac:dyDescent="0.3">
      <c r="A324">
        <v>6</v>
      </c>
      <c r="B324" t="s">
        <v>1193</v>
      </c>
      <c r="C324">
        <v>270103002</v>
      </c>
      <c r="D324">
        <v>270103</v>
      </c>
      <c r="E324" t="s">
        <v>14076</v>
      </c>
      <c r="F324" t="s">
        <v>7287</v>
      </c>
      <c r="G324">
        <v>24</v>
      </c>
      <c r="H324" t="s">
        <v>10560</v>
      </c>
      <c r="I324" t="s">
        <v>7287</v>
      </c>
      <c r="J324">
        <v>204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4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2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1</v>
      </c>
      <c r="CM324">
        <v>1</v>
      </c>
      <c r="CN324">
        <v>0</v>
      </c>
      <c r="CO324">
        <v>0</v>
      </c>
      <c r="CP324">
        <v>1</v>
      </c>
    </row>
    <row r="325" spans="1:94" x14ac:dyDescent="0.3">
      <c r="A325">
        <v>6</v>
      </c>
      <c r="B325" t="s">
        <v>1193</v>
      </c>
      <c r="C325">
        <v>270104001</v>
      </c>
      <c r="D325">
        <v>270104</v>
      </c>
      <c r="E325" t="s">
        <v>7318</v>
      </c>
      <c r="F325" t="s">
        <v>7319</v>
      </c>
      <c r="G325">
        <v>24</v>
      </c>
      <c r="H325" t="s">
        <v>10560</v>
      </c>
      <c r="I325" t="s">
        <v>7319</v>
      </c>
      <c r="J325">
        <v>298</v>
      </c>
      <c r="K325">
        <v>1</v>
      </c>
      <c r="L325">
        <v>0</v>
      </c>
      <c r="M325">
        <v>1</v>
      </c>
      <c r="N325">
        <v>0</v>
      </c>
      <c r="O325">
        <v>2</v>
      </c>
      <c r="P325">
        <v>0</v>
      </c>
      <c r="Q325">
        <v>0</v>
      </c>
      <c r="R325">
        <v>1</v>
      </c>
      <c r="S325">
        <v>0</v>
      </c>
      <c r="T325">
        <v>2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2</v>
      </c>
      <c r="AE325">
        <v>1</v>
      </c>
      <c r="AF325">
        <v>0</v>
      </c>
      <c r="AG325">
        <v>2</v>
      </c>
      <c r="AH325">
        <v>1</v>
      </c>
      <c r="AI325">
        <v>0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2</v>
      </c>
      <c r="BI325">
        <v>1</v>
      </c>
      <c r="BJ325">
        <v>0</v>
      </c>
      <c r="BK325">
        <v>0</v>
      </c>
      <c r="BL325">
        <v>2</v>
      </c>
      <c r="BM325">
        <v>1</v>
      </c>
      <c r="BN325">
        <v>0</v>
      </c>
      <c r="BO325">
        <v>0</v>
      </c>
      <c r="BP325">
        <v>0</v>
      </c>
      <c r="BQ325">
        <v>2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3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2</v>
      </c>
      <c r="CF325">
        <v>0</v>
      </c>
      <c r="CG325">
        <v>1</v>
      </c>
      <c r="CH325">
        <v>3</v>
      </c>
      <c r="CI325">
        <v>1</v>
      </c>
      <c r="CJ325">
        <v>1</v>
      </c>
      <c r="CK325">
        <v>1</v>
      </c>
      <c r="CL325">
        <v>0</v>
      </c>
      <c r="CM325">
        <v>1</v>
      </c>
      <c r="CN325">
        <v>0</v>
      </c>
      <c r="CO325">
        <v>2</v>
      </c>
      <c r="CP325">
        <v>2</v>
      </c>
    </row>
    <row r="326" spans="1:94" x14ac:dyDescent="0.3">
      <c r="A326">
        <v>6</v>
      </c>
      <c r="B326" t="s">
        <v>1193</v>
      </c>
      <c r="C326">
        <v>270103004</v>
      </c>
      <c r="D326">
        <v>270103</v>
      </c>
      <c r="E326" t="s">
        <v>14076</v>
      </c>
      <c r="F326" t="s">
        <v>7289</v>
      </c>
      <c r="G326">
        <v>24</v>
      </c>
      <c r="H326" t="s">
        <v>10560</v>
      </c>
      <c r="I326" t="s">
        <v>7289</v>
      </c>
      <c r="J326">
        <v>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</row>
    <row r="327" spans="1:94" x14ac:dyDescent="0.3">
      <c r="A327">
        <v>6</v>
      </c>
      <c r="B327" t="s">
        <v>1193</v>
      </c>
      <c r="C327">
        <v>270102014</v>
      </c>
      <c r="D327">
        <v>270102</v>
      </c>
      <c r="E327" t="s">
        <v>14075</v>
      </c>
      <c r="F327" t="s">
        <v>7305</v>
      </c>
      <c r="G327">
        <v>24</v>
      </c>
      <c r="H327" t="s">
        <v>10560</v>
      </c>
      <c r="I327" t="s">
        <v>10639</v>
      </c>
      <c r="J327">
        <v>476</v>
      </c>
      <c r="K327">
        <v>1</v>
      </c>
      <c r="L327">
        <v>0</v>
      </c>
      <c r="M327">
        <v>1</v>
      </c>
      <c r="N327">
        <v>1</v>
      </c>
      <c r="O327">
        <v>1</v>
      </c>
      <c r="P327">
        <v>2</v>
      </c>
      <c r="Q327">
        <v>3</v>
      </c>
      <c r="R327">
        <v>5</v>
      </c>
      <c r="S327">
        <v>1</v>
      </c>
      <c r="T327">
        <v>0</v>
      </c>
      <c r="U327">
        <v>4</v>
      </c>
      <c r="V327">
        <v>4</v>
      </c>
      <c r="W327">
        <v>4</v>
      </c>
      <c r="X327">
        <v>1</v>
      </c>
      <c r="Y327">
        <v>1</v>
      </c>
      <c r="Z327">
        <v>0</v>
      </c>
      <c r="AA327">
        <v>0</v>
      </c>
      <c r="AB327">
        <v>5</v>
      </c>
      <c r="AC327">
        <v>0</v>
      </c>
      <c r="AD327">
        <v>3</v>
      </c>
      <c r="AE327">
        <v>3</v>
      </c>
      <c r="AF327">
        <v>2</v>
      </c>
      <c r="AG327">
        <v>1</v>
      </c>
      <c r="AH327">
        <v>2</v>
      </c>
      <c r="AI327">
        <v>1</v>
      </c>
      <c r="AJ327">
        <v>2</v>
      </c>
      <c r="AK327">
        <v>4</v>
      </c>
      <c r="AL327">
        <v>1</v>
      </c>
      <c r="AM327">
        <v>3</v>
      </c>
      <c r="AN327">
        <v>1</v>
      </c>
      <c r="AO327">
        <v>0</v>
      </c>
      <c r="AP327">
        <v>1</v>
      </c>
      <c r="AQ327">
        <v>2</v>
      </c>
      <c r="AR327">
        <v>0</v>
      </c>
      <c r="AS327">
        <v>0</v>
      </c>
      <c r="AT327">
        <v>0</v>
      </c>
      <c r="AU327">
        <v>3</v>
      </c>
      <c r="AV327">
        <v>0</v>
      </c>
      <c r="AW327">
        <v>1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3</v>
      </c>
      <c r="BD327">
        <v>1</v>
      </c>
      <c r="BE327">
        <v>1</v>
      </c>
      <c r="BF327">
        <v>0</v>
      </c>
      <c r="BG327">
        <v>6</v>
      </c>
      <c r="BH327">
        <v>1</v>
      </c>
      <c r="BI327">
        <v>4</v>
      </c>
      <c r="BJ327">
        <v>0</v>
      </c>
      <c r="BK327">
        <v>0</v>
      </c>
      <c r="BL327">
        <v>3</v>
      </c>
      <c r="BM327">
        <v>3</v>
      </c>
      <c r="BN327">
        <v>1</v>
      </c>
      <c r="BO327">
        <v>0</v>
      </c>
      <c r="BP327">
        <v>1</v>
      </c>
      <c r="BQ327">
        <v>3</v>
      </c>
      <c r="BR327">
        <v>1</v>
      </c>
      <c r="BS327">
        <v>1</v>
      </c>
      <c r="BT327">
        <v>3</v>
      </c>
      <c r="BU327">
        <v>1</v>
      </c>
      <c r="BV327">
        <v>3</v>
      </c>
      <c r="BW327">
        <v>0</v>
      </c>
      <c r="BX327">
        <v>1</v>
      </c>
      <c r="BY327">
        <v>2</v>
      </c>
      <c r="BZ327">
        <v>0</v>
      </c>
      <c r="CA327">
        <v>2</v>
      </c>
      <c r="CB327">
        <v>0</v>
      </c>
      <c r="CC327">
        <v>2</v>
      </c>
      <c r="CD327">
        <v>0</v>
      </c>
      <c r="CE327">
        <v>1</v>
      </c>
      <c r="CF327">
        <v>2</v>
      </c>
      <c r="CG327">
        <v>0</v>
      </c>
      <c r="CH327">
        <v>0</v>
      </c>
      <c r="CI327">
        <v>2</v>
      </c>
      <c r="CJ327">
        <v>0</v>
      </c>
      <c r="CK327">
        <v>2</v>
      </c>
      <c r="CL327">
        <v>0</v>
      </c>
      <c r="CM327">
        <v>2</v>
      </c>
      <c r="CN327">
        <v>1</v>
      </c>
      <c r="CO327">
        <v>1</v>
      </c>
      <c r="CP327">
        <v>5</v>
      </c>
    </row>
    <row r="328" spans="1:94" x14ac:dyDescent="0.3">
      <c r="A328">
        <v>6</v>
      </c>
      <c r="B328" t="s">
        <v>1193</v>
      </c>
      <c r="C328">
        <v>270102015</v>
      </c>
      <c r="D328">
        <v>270102</v>
      </c>
      <c r="E328" t="s">
        <v>14075</v>
      </c>
      <c r="F328" t="s">
        <v>7306</v>
      </c>
      <c r="G328">
        <v>24</v>
      </c>
      <c r="H328" t="s">
        <v>10560</v>
      </c>
      <c r="I328" t="s">
        <v>10640</v>
      </c>
      <c r="J328">
        <v>477</v>
      </c>
      <c r="K328">
        <v>2</v>
      </c>
      <c r="L328">
        <v>3</v>
      </c>
      <c r="M328">
        <v>1</v>
      </c>
      <c r="N328">
        <v>5</v>
      </c>
      <c r="O328">
        <v>4</v>
      </c>
      <c r="P328">
        <v>4</v>
      </c>
      <c r="Q328">
        <v>3</v>
      </c>
      <c r="R328">
        <v>2</v>
      </c>
      <c r="S328">
        <v>4</v>
      </c>
      <c r="T328">
        <v>1</v>
      </c>
      <c r="U328">
        <v>4</v>
      </c>
      <c r="V328">
        <v>2</v>
      </c>
      <c r="W328">
        <v>7</v>
      </c>
      <c r="X328">
        <v>1</v>
      </c>
      <c r="Y328">
        <v>0</v>
      </c>
      <c r="Z328">
        <v>0</v>
      </c>
      <c r="AA328">
        <v>1</v>
      </c>
      <c r="AB328">
        <v>2</v>
      </c>
      <c r="AC328">
        <v>2</v>
      </c>
      <c r="AD328">
        <v>0</v>
      </c>
      <c r="AE328">
        <v>2</v>
      </c>
      <c r="AF328">
        <v>7</v>
      </c>
      <c r="AG328">
        <v>2</v>
      </c>
      <c r="AH328">
        <v>4</v>
      </c>
      <c r="AI328">
        <v>4</v>
      </c>
      <c r="AJ328">
        <v>3</v>
      </c>
      <c r="AK328">
        <v>1</v>
      </c>
      <c r="AL328">
        <v>5</v>
      </c>
      <c r="AM328">
        <v>1</v>
      </c>
      <c r="AN328">
        <v>4</v>
      </c>
      <c r="AO328">
        <v>3</v>
      </c>
      <c r="AP328">
        <v>3</v>
      </c>
      <c r="AQ328">
        <v>1</v>
      </c>
      <c r="AR328">
        <v>2</v>
      </c>
      <c r="AS328">
        <v>0</v>
      </c>
      <c r="AT328">
        <v>2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2</v>
      </c>
      <c r="BD328">
        <v>0</v>
      </c>
      <c r="BE328">
        <v>0</v>
      </c>
      <c r="BF328">
        <v>0</v>
      </c>
      <c r="BG328">
        <v>3</v>
      </c>
      <c r="BH328">
        <v>1</v>
      </c>
      <c r="BI328">
        <v>1</v>
      </c>
      <c r="BJ328">
        <v>2</v>
      </c>
      <c r="BK328">
        <v>1</v>
      </c>
      <c r="BL328">
        <v>2</v>
      </c>
      <c r="BM328">
        <v>5</v>
      </c>
      <c r="BN328">
        <v>1</v>
      </c>
      <c r="BO328">
        <v>3</v>
      </c>
      <c r="BP328">
        <v>3</v>
      </c>
      <c r="BQ328">
        <v>2</v>
      </c>
      <c r="BR328">
        <v>0</v>
      </c>
      <c r="BS328">
        <v>2</v>
      </c>
      <c r="BT328">
        <v>4</v>
      </c>
      <c r="BU328">
        <v>0</v>
      </c>
      <c r="BV328">
        <v>3</v>
      </c>
      <c r="BW328">
        <v>11</v>
      </c>
      <c r="BX328">
        <v>0</v>
      </c>
      <c r="BY328">
        <v>1</v>
      </c>
      <c r="BZ328">
        <v>1</v>
      </c>
      <c r="CA328">
        <v>0</v>
      </c>
      <c r="CB328">
        <v>3</v>
      </c>
      <c r="CC328">
        <v>1</v>
      </c>
      <c r="CD328">
        <v>0</v>
      </c>
      <c r="CE328">
        <v>2</v>
      </c>
      <c r="CF328">
        <v>3</v>
      </c>
      <c r="CG328">
        <v>3</v>
      </c>
      <c r="CH328">
        <v>4</v>
      </c>
      <c r="CI328">
        <v>1</v>
      </c>
      <c r="CJ328">
        <v>1</v>
      </c>
      <c r="CK328">
        <v>2</v>
      </c>
      <c r="CL328">
        <v>2</v>
      </c>
      <c r="CM328">
        <v>2</v>
      </c>
      <c r="CN328">
        <v>3</v>
      </c>
      <c r="CO328">
        <v>1</v>
      </c>
      <c r="CP328">
        <v>1</v>
      </c>
    </row>
    <row r="329" spans="1:94" x14ac:dyDescent="0.3">
      <c r="A329">
        <v>6</v>
      </c>
      <c r="B329" t="s">
        <v>1193</v>
      </c>
      <c r="C329">
        <v>270105001</v>
      </c>
      <c r="D329">
        <v>270105</v>
      </c>
      <c r="E329" t="s">
        <v>7310</v>
      </c>
      <c r="F329" t="s">
        <v>7311</v>
      </c>
      <c r="G329">
        <v>25</v>
      </c>
      <c r="H329" t="s">
        <v>10613</v>
      </c>
      <c r="I329" t="s">
        <v>7311</v>
      </c>
      <c r="J329">
        <v>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 x14ac:dyDescent="0.3">
      <c r="A330">
        <v>6</v>
      </c>
      <c r="B330" t="s">
        <v>1193</v>
      </c>
      <c r="C330">
        <v>270105002</v>
      </c>
      <c r="D330">
        <v>270105</v>
      </c>
      <c r="E330" t="s">
        <v>7310</v>
      </c>
      <c r="F330" t="s">
        <v>7312</v>
      </c>
      <c r="G330">
        <v>25</v>
      </c>
      <c r="H330" t="s">
        <v>10613</v>
      </c>
      <c r="I330" t="s">
        <v>7312</v>
      </c>
      <c r="J330">
        <v>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2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</row>
    <row r="331" spans="1:94" x14ac:dyDescent="0.3">
      <c r="A331">
        <v>6</v>
      </c>
      <c r="B331" t="s">
        <v>1193</v>
      </c>
      <c r="C331">
        <v>270105003</v>
      </c>
      <c r="D331">
        <v>270105</v>
      </c>
      <c r="E331" t="s">
        <v>7310</v>
      </c>
      <c r="F331" t="s">
        <v>7313</v>
      </c>
      <c r="G331">
        <v>25</v>
      </c>
      <c r="H331" t="s">
        <v>10613</v>
      </c>
      <c r="I331" t="s">
        <v>7313</v>
      </c>
      <c r="J331">
        <v>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</row>
    <row r="332" spans="1:94" x14ac:dyDescent="0.3">
      <c r="A332">
        <v>6</v>
      </c>
      <c r="B332" t="s">
        <v>1193</v>
      </c>
      <c r="C332">
        <v>270102005</v>
      </c>
      <c r="D332">
        <v>270102</v>
      </c>
      <c r="E332" t="s">
        <v>14075</v>
      </c>
      <c r="F332" t="s">
        <v>7296</v>
      </c>
      <c r="G332">
        <v>25</v>
      </c>
      <c r="H332" t="s">
        <v>10613</v>
      </c>
      <c r="I332" t="s">
        <v>7296</v>
      </c>
      <c r="J332">
        <v>14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</row>
    <row r="333" spans="1:94" x14ac:dyDescent="0.3">
      <c r="A333">
        <v>6</v>
      </c>
      <c r="B333" t="s">
        <v>1193</v>
      </c>
      <c r="C333">
        <v>270102006</v>
      </c>
      <c r="D333">
        <v>270102</v>
      </c>
      <c r="E333" t="s">
        <v>14075</v>
      </c>
      <c r="F333" t="s">
        <v>7297</v>
      </c>
      <c r="G333">
        <v>25</v>
      </c>
      <c r="H333" t="s">
        <v>10613</v>
      </c>
      <c r="I333" t="s">
        <v>14159</v>
      </c>
      <c r="J333">
        <v>15</v>
      </c>
      <c r="K333">
        <v>0</v>
      </c>
      <c r="L333">
        <v>1</v>
      </c>
      <c r="M333">
        <v>1</v>
      </c>
      <c r="N333">
        <v>4</v>
      </c>
      <c r="O333">
        <v>3</v>
      </c>
      <c r="P333">
        <v>4</v>
      </c>
      <c r="Q333">
        <v>0</v>
      </c>
      <c r="R333">
        <v>0</v>
      </c>
      <c r="S333">
        <v>3</v>
      </c>
      <c r="T333">
        <v>1</v>
      </c>
      <c r="U333">
        <v>2</v>
      </c>
      <c r="V333">
        <v>1</v>
      </c>
      <c r="W333">
        <v>1</v>
      </c>
      <c r="X333">
        <v>1</v>
      </c>
      <c r="Y333">
        <v>0</v>
      </c>
      <c r="Z333">
        <v>2</v>
      </c>
      <c r="AA333">
        <v>2</v>
      </c>
      <c r="AB333">
        <v>1</v>
      </c>
      <c r="AC333">
        <v>4</v>
      </c>
      <c r="AD333">
        <v>3</v>
      </c>
      <c r="AE333">
        <v>1</v>
      </c>
      <c r="AF333">
        <v>1</v>
      </c>
      <c r="AG333">
        <v>8</v>
      </c>
      <c r="AH333">
        <v>6</v>
      </c>
      <c r="AI333">
        <v>5</v>
      </c>
      <c r="AJ333">
        <v>2</v>
      </c>
      <c r="AK333">
        <v>0</v>
      </c>
      <c r="AL333">
        <v>1</v>
      </c>
      <c r="AM333">
        <v>0</v>
      </c>
      <c r="AN333">
        <v>3</v>
      </c>
      <c r="AO333">
        <v>2</v>
      </c>
      <c r="AP333">
        <v>5</v>
      </c>
      <c r="AQ333">
        <v>1</v>
      </c>
      <c r="AR333">
        <v>5</v>
      </c>
      <c r="AS333">
        <v>0</v>
      </c>
      <c r="AT333">
        <v>2</v>
      </c>
      <c r="AU333">
        <v>1</v>
      </c>
      <c r="AV333">
        <v>4</v>
      </c>
      <c r="AW333">
        <v>3</v>
      </c>
      <c r="AX333">
        <v>4</v>
      </c>
      <c r="AY333">
        <v>3</v>
      </c>
      <c r="AZ333">
        <v>0</v>
      </c>
      <c r="BA333">
        <v>0</v>
      </c>
      <c r="BB333">
        <v>1</v>
      </c>
      <c r="BC333">
        <v>2</v>
      </c>
      <c r="BD333">
        <v>0</v>
      </c>
      <c r="BE333">
        <v>0</v>
      </c>
      <c r="BF333">
        <v>1</v>
      </c>
      <c r="BG333">
        <v>2</v>
      </c>
      <c r="BH333">
        <v>1</v>
      </c>
      <c r="BI333">
        <v>2</v>
      </c>
      <c r="BJ333">
        <v>1</v>
      </c>
      <c r="BK333">
        <v>2</v>
      </c>
      <c r="BL333">
        <v>7</v>
      </c>
      <c r="BM333">
        <v>5</v>
      </c>
      <c r="BN333">
        <v>2</v>
      </c>
      <c r="BO333">
        <v>4</v>
      </c>
      <c r="BP333">
        <v>1</v>
      </c>
      <c r="BQ333">
        <v>1</v>
      </c>
      <c r="BR333">
        <v>3</v>
      </c>
      <c r="BS333">
        <v>3</v>
      </c>
      <c r="BT333">
        <v>0</v>
      </c>
      <c r="BU333">
        <v>4</v>
      </c>
      <c r="BV333">
        <v>1</v>
      </c>
      <c r="BW333">
        <v>1</v>
      </c>
      <c r="BX333">
        <v>0</v>
      </c>
      <c r="BY333">
        <v>0</v>
      </c>
      <c r="BZ333">
        <v>2</v>
      </c>
      <c r="CA333">
        <v>3</v>
      </c>
      <c r="CB333">
        <v>2</v>
      </c>
      <c r="CC333">
        <v>1</v>
      </c>
      <c r="CD333">
        <v>1</v>
      </c>
      <c r="CE333">
        <v>1</v>
      </c>
      <c r="CF333">
        <v>3</v>
      </c>
      <c r="CG333">
        <v>0</v>
      </c>
      <c r="CH333">
        <v>0</v>
      </c>
      <c r="CI333">
        <v>1</v>
      </c>
      <c r="CJ333">
        <v>4</v>
      </c>
      <c r="CK333">
        <v>1</v>
      </c>
      <c r="CL333">
        <v>0</v>
      </c>
      <c r="CM333">
        <v>1</v>
      </c>
      <c r="CN333">
        <v>2</v>
      </c>
      <c r="CO333">
        <v>1</v>
      </c>
      <c r="CP333">
        <v>2</v>
      </c>
    </row>
    <row r="334" spans="1:94" x14ac:dyDescent="0.3">
      <c r="A334">
        <v>6</v>
      </c>
      <c r="B334" t="s">
        <v>1193</v>
      </c>
      <c r="C334">
        <v>270102007</v>
      </c>
      <c r="D334">
        <v>270102</v>
      </c>
      <c r="E334" t="s">
        <v>14075</v>
      </c>
      <c r="F334" t="s">
        <v>7298</v>
      </c>
      <c r="G334">
        <v>25</v>
      </c>
      <c r="H334" t="s">
        <v>10613</v>
      </c>
      <c r="I334" t="s">
        <v>14160</v>
      </c>
      <c r="J334">
        <v>16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1</v>
      </c>
      <c r="AI334">
        <v>0</v>
      </c>
      <c r="AJ334">
        <v>0</v>
      </c>
      <c r="AK334">
        <v>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1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2</v>
      </c>
      <c r="BX334">
        <v>0</v>
      </c>
      <c r="BY334">
        <v>0</v>
      </c>
      <c r="BZ334">
        <v>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1</v>
      </c>
      <c r="CN334">
        <v>1</v>
      </c>
      <c r="CO334">
        <v>2</v>
      </c>
      <c r="CP334">
        <v>0</v>
      </c>
    </row>
    <row r="335" spans="1:94" x14ac:dyDescent="0.3">
      <c r="A335">
        <v>6</v>
      </c>
      <c r="B335" t="s">
        <v>1193</v>
      </c>
      <c r="C335">
        <v>270102008</v>
      </c>
      <c r="D335">
        <v>270102</v>
      </c>
      <c r="E335" t="s">
        <v>14075</v>
      </c>
      <c r="F335" t="s">
        <v>7299</v>
      </c>
      <c r="G335">
        <v>25</v>
      </c>
      <c r="H335" t="s">
        <v>10613</v>
      </c>
      <c r="I335" t="s">
        <v>14161</v>
      </c>
      <c r="J335">
        <v>17</v>
      </c>
      <c r="K335">
        <v>0</v>
      </c>
      <c r="L335">
        <v>3</v>
      </c>
      <c r="M335">
        <v>1</v>
      </c>
      <c r="N335">
        <v>0</v>
      </c>
      <c r="O335">
        <v>2</v>
      </c>
      <c r="P335">
        <v>1</v>
      </c>
      <c r="Q335">
        <v>1</v>
      </c>
      <c r="R335">
        <v>0</v>
      </c>
      <c r="S335">
        <v>1</v>
      </c>
      <c r="T335">
        <v>0</v>
      </c>
      <c r="U335">
        <v>2</v>
      </c>
      <c r="V335">
        <v>2</v>
      </c>
      <c r="W335">
        <v>0</v>
      </c>
      <c r="X335">
        <v>2</v>
      </c>
      <c r="Y335">
        <v>0</v>
      </c>
      <c r="Z335">
        <v>2</v>
      </c>
      <c r="AA335">
        <v>1</v>
      </c>
      <c r="AB335">
        <v>2</v>
      </c>
      <c r="AC335">
        <v>1</v>
      </c>
      <c r="AD335">
        <v>0</v>
      </c>
      <c r="AE335">
        <v>1</v>
      </c>
      <c r="AF335">
        <v>0</v>
      </c>
      <c r="AG335">
        <v>4</v>
      </c>
      <c r="AH335">
        <v>1</v>
      </c>
      <c r="AI335">
        <v>1</v>
      </c>
      <c r="AJ335">
        <v>2</v>
      </c>
      <c r="AK335">
        <v>1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3</v>
      </c>
      <c r="AR335">
        <v>2</v>
      </c>
      <c r="AS335">
        <v>0</v>
      </c>
      <c r="AT335">
        <v>3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2</v>
      </c>
      <c r="BL335">
        <v>1</v>
      </c>
      <c r="BM335">
        <v>0</v>
      </c>
      <c r="BN335">
        <v>1</v>
      </c>
      <c r="BO335">
        <v>1</v>
      </c>
      <c r="BP335">
        <v>1</v>
      </c>
      <c r="BQ335">
        <v>1</v>
      </c>
      <c r="BR335">
        <v>2</v>
      </c>
      <c r="BS335">
        <v>2</v>
      </c>
      <c r="BT335">
        <v>0</v>
      </c>
      <c r="BU335">
        <v>1</v>
      </c>
      <c r="BV335">
        <v>1</v>
      </c>
      <c r="BW335">
        <v>0</v>
      </c>
      <c r="BX335">
        <v>0</v>
      </c>
      <c r="BY335">
        <v>0</v>
      </c>
      <c r="BZ335">
        <v>2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2</v>
      </c>
      <c r="CH335">
        <v>0</v>
      </c>
      <c r="CI335">
        <v>1</v>
      </c>
      <c r="CJ335">
        <v>0</v>
      </c>
      <c r="CK335">
        <v>1</v>
      </c>
      <c r="CL335">
        <v>1</v>
      </c>
      <c r="CM335">
        <v>2</v>
      </c>
      <c r="CN335">
        <v>1</v>
      </c>
      <c r="CO335">
        <v>0</v>
      </c>
      <c r="CP335">
        <v>2</v>
      </c>
    </row>
    <row r="336" spans="1:94" x14ac:dyDescent="0.3">
      <c r="A336">
        <v>6</v>
      </c>
      <c r="B336" t="s">
        <v>1193</v>
      </c>
      <c r="C336">
        <v>270102009</v>
      </c>
      <c r="D336">
        <v>270102</v>
      </c>
      <c r="E336" t="s">
        <v>14075</v>
      </c>
      <c r="F336" t="s">
        <v>7300</v>
      </c>
      <c r="G336">
        <v>25</v>
      </c>
      <c r="H336" t="s">
        <v>10613</v>
      </c>
      <c r="I336" t="s">
        <v>7300</v>
      </c>
      <c r="J336">
        <v>18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</row>
    <row r="337" spans="1:94" x14ac:dyDescent="0.3">
      <c r="A337">
        <v>6</v>
      </c>
      <c r="B337" t="s">
        <v>1193</v>
      </c>
      <c r="C337">
        <v>270102010</v>
      </c>
      <c r="D337">
        <v>270102</v>
      </c>
      <c r="E337" t="s">
        <v>14075</v>
      </c>
      <c r="F337" t="s">
        <v>7301</v>
      </c>
      <c r="G337">
        <v>25</v>
      </c>
      <c r="H337" t="s">
        <v>10613</v>
      </c>
      <c r="I337" t="s">
        <v>7301</v>
      </c>
      <c r="J337">
        <v>19</v>
      </c>
      <c r="K337">
        <v>2</v>
      </c>
      <c r="L337">
        <v>2</v>
      </c>
      <c r="M337">
        <v>1</v>
      </c>
      <c r="N337">
        <v>2</v>
      </c>
      <c r="O337">
        <v>2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0</v>
      </c>
      <c r="X337">
        <v>3</v>
      </c>
      <c r="Y337">
        <v>0</v>
      </c>
      <c r="Z337">
        <v>1</v>
      </c>
      <c r="AA337">
        <v>1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7</v>
      </c>
      <c r="AH337">
        <v>0</v>
      </c>
      <c r="AI337">
        <v>2</v>
      </c>
      <c r="AJ337">
        <v>1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1</v>
      </c>
      <c r="AR337">
        <v>1</v>
      </c>
      <c r="AS337">
        <v>0</v>
      </c>
      <c r="AT337">
        <v>3</v>
      </c>
      <c r="AU337">
        <v>1</v>
      </c>
      <c r="AV337">
        <v>0</v>
      </c>
      <c r="AW337">
        <v>2</v>
      </c>
      <c r="AX337">
        <v>1</v>
      </c>
      <c r="AY337">
        <v>1</v>
      </c>
      <c r="AZ337">
        <v>1</v>
      </c>
      <c r="BA337">
        <v>0</v>
      </c>
      <c r="BB337">
        <v>2</v>
      </c>
      <c r="BC337">
        <v>0</v>
      </c>
      <c r="BD337">
        <v>0</v>
      </c>
      <c r="BE337">
        <v>2</v>
      </c>
      <c r="BF337">
        <v>2</v>
      </c>
      <c r="BG337">
        <v>0</v>
      </c>
      <c r="BH337">
        <v>0</v>
      </c>
      <c r="BI337">
        <v>0</v>
      </c>
      <c r="BJ337">
        <v>1</v>
      </c>
      <c r="BK337">
        <v>0</v>
      </c>
      <c r="BL337">
        <v>2</v>
      </c>
      <c r="BM337">
        <v>1</v>
      </c>
      <c r="BN337">
        <v>2</v>
      </c>
      <c r="BO337">
        <v>4</v>
      </c>
      <c r="BP337">
        <v>0</v>
      </c>
      <c r="BQ337">
        <v>1</v>
      </c>
      <c r="BR337">
        <v>0</v>
      </c>
      <c r="BS337">
        <v>0</v>
      </c>
      <c r="BT337">
        <v>2</v>
      </c>
      <c r="BU337">
        <v>3</v>
      </c>
      <c r="BV337">
        <v>1</v>
      </c>
      <c r="BW337">
        <v>3</v>
      </c>
      <c r="BX337">
        <v>0</v>
      </c>
      <c r="BY337">
        <v>1</v>
      </c>
      <c r="BZ337">
        <v>1</v>
      </c>
      <c r="CA337">
        <v>0</v>
      </c>
      <c r="CB337">
        <v>0</v>
      </c>
      <c r="CC337">
        <v>1</v>
      </c>
      <c r="CD337">
        <v>1</v>
      </c>
      <c r="CE337">
        <v>2</v>
      </c>
      <c r="CF337">
        <v>2</v>
      </c>
      <c r="CG337">
        <v>0</v>
      </c>
      <c r="CH337">
        <v>1</v>
      </c>
      <c r="CI337">
        <v>4</v>
      </c>
      <c r="CJ337">
        <v>3</v>
      </c>
      <c r="CK337">
        <v>1</v>
      </c>
      <c r="CL337">
        <v>0</v>
      </c>
      <c r="CM337">
        <v>2</v>
      </c>
      <c r="CN337">
        <v>1</v>
      </c>
      <c r="CO337">
        <v>4</v>
      </c>
      <c r="CP337">
        <v>1</v>
      </c>
    </row>
    <row r="338" spans="1:94" x14ac:dyDescent="0.3">
      <c r="A338">
        <v>6</v>
      </c>
      <c r="B338" t="s">
        <v>1193</v>
      </c>
      <c r="C338">
        <v>270102016</v>
      </c>
      <c r="D338">
        <v>270102</v>
      </c>
      <c r="E338" t="s">
        <v>14075</v>
      </c>
      <c r="F338" t="s">
        <v>7307</v>
      </c>
      <c r="G338">
        <v>25</v>
      </c>
      <c r="H338" t="s">
        <v>10613</v>
      </c>
      <c r="I338" t="s">
        <v>7307</v>
      </c>
      <c r="J338">
        <v>26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</row>
    <row r="339" spans="1:94" x14ac:dyDescent="0.3">
      <c r="A339">
        <v>6</v>
      </c>
      <c r="B339" t="s">
        <v>1193</v>
      </c>
      <c r="C339">
        <v>270102001</v>
      </c>
      <c r="D339">
        <v>270102</v>
      </c>
      <c r="E339" t="s">
        <v>14075</v>
      </c>
      <c r="F339" t="s">
        <v>7292</v>
      </c>
      <c r="G339">
        <v>25</v>
      </c>
      <c r="H339" t="s">
        <v>10613</v>
      </c>
      <c r="I339" t="s">
        <v>7292</v>
      </c>
      <c r="J339">
        <v>176</v>
      </c>
      <c r="K339">
        <v>0</v>
      </c>
      <c r="L339">
        <v>0</v>
      </c>
      <c r="M339">
        <v>0</v>
      </c>
      <c r="N339">
        <v>1</v>
      </c>
      <c r="O339">
        <v>2</v>
      </c>
      <c r="P339">
        <v>2</v>
      </c>
      <c r="Q339">
        <v>0</v>
      </c>
      <c r="R339">
        <v>0</v>
      </c>
      <c r="S339">
        <v>1</v>
      </c>
      <c r="T339">
        <v>2</v>
      </c>
      <c r="U339">
        <v>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</row>
    <row r="340" spans="1:94" x14ac:dyDescent="0.3">
      <c r="A340">
        <v>6</v>
      </c>
      <c r="B340" t="s">
        <v>1193</v>
      </c>
      <c r="C340">
        <v>270103002</v>
      </c>
      <c r="D340">
        <v>270103</v>
      </c>
      <c r="E340" t="s">
        <v>14076</v>
      </c>
      <c r="F340" t="s">
        <v>7287</v>
      </c>
      <c r="G340">
        <v>25</v>
      </c>
      <c r="H340" t="s">
        <v>10613</v>
      </c>
      <c r="I340" t="s">
        <v>7287</v>
      </c>
      <c r="J340">
        <v>204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 x14ac:dyDescent="0.3">
      <c r="A341">
        <v>6</v>
      </c>
      <c r="B341" t="s">
        <v>1193</v>
      </c>
      <c r="C341">
        <v>270104001</v>
      </c>
      <c r="D341">
        <v>270104</v>
      </c>
      <c r="E341" t="s">
        <v>7318</v>
      </c>
      <c r="F341" t="s">
        <v>7319</v>
      </c>
      <c r="G341">
        <v>25</v>
      </c>
      <c r="H341" t="s">
        <v>10613</v>
      </c>
      <c r="I341" t="s">
        <v>7319</v>
      </c>
      <c r="J341">
        <v>298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1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4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1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1</v>
      </c>
      <c r="CD341">
        <v>1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</row>
    <row r="342" spans="1:94" x14ac:dyDescent="0.3">
      <c r="A342">
        <v>6</v>
      </c>
      <c r="B342" t="s">
        <v>1193</v>
      </c>
      <c r="C342">
        <v>270103004</v>
      </c>
      <c r="D342">
        <v>270103</v>
      </c>
      <c r="E342" t="s">
        <v>14076</v>
      </c>
      <c r="F342" t="s">
        <v>7289</v>
      </c>
      <c r="G342">
        <v>25</v>
      </c>
      <c r="H342" t="s">
        <v>10613</v>
      </c>
      <c r="I342" t="s">
        <v>7289</v>
      </c>
      <c r="J342">
        <v>417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</row>
    <row r="343" spans="1:94" x14ac:dyDescent="0.3">
      <c r="A343">
        <v>6</v>
      </c>
      <c r="B343" t="s">
        <v>1193</v>
      </c>
      <c r="C343">
        <v>270102014</v>
      </c>
      <c r="D343">
        <v>270102</v>
      </c>
      <c r="E343" t="s">
        <v>14075</v>
      </c>
      <c r="F343" t="s">
        <v>7305</v>
      </c>
      <c r="G343">
        <v>25</v>
      </c>
      <c r="H343" t="s">
        <v>10613</v>
      </c>
      <c r="I343" t="s">
        <v>10639</v>
      </c>
      <c r="J343">
        <v>476</v>
      </c>
      <c r="K343">
        <v>1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2</v>
      </c>
      <c r="AM343">
        <v>0</v>
      </c>
      <c r="AN343">
        <v>1</v>
      </c>
      <c r="AO343">
        <v>0</v>
      </c>
      <c r="AP343">
        <v>0</v>
      </c>
      <c r="AQ343">
        <v>3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1</v>
      </c>
      <c r="BX343">
        <v>1</v>
      </c>
      <c r="BY343">
        <v>1</v>
      </c>
      <c r="BZ343">
        <v>2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1</v>
      </c>
      <c r="CM343">
        <v>0</v>
      </c>
      <c r="CN343">
        <v>1</v>
      </c>
      <c r="CO343">
        <v>0</v>
      </c>
      <c r="CP343">
        <v>0</v>
      </c>
    </row>
    <row r="344" spans="1:94" x14ac:dyDescent="0.3">
      <c r="A344">
        <v>6</v>
      </c>
      <c r="B344" t="s">
        <v>1193</v>
      </c>
      <c r="C344">
        <v>270102015</v>
      </c>
      <c r="D344">
        <v>270102</v>
      </c>
      <c r="E344" t="s">
        <v>14075</v>
      </c>
      <c r="F344" t="s">
        <v>7306</v>
      </c>
      <c r="G344">
        <v>25</v>
      </c>
      <c r="H344" t="s">
        <v>10613</v>
      </c>
      <c r="I344" t="s">
        <v>10640</v>
      </c>
      <c r="J344">
        <v>477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3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3</v>
      </c>
      <c r="AE344">
        <v>2</v>
      </c>
      <c r="AF344">
        <v>0</v>
      </c>
      <c r="AG344">
        <v>6</v>
      </c>
      <c r="AH344">
        <v>2</v>
      </c>
      <c r="AI344">
        <v>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</v>
      </c>
      <c r="AQ344">
        <v>1</v>
      </c>
      <c r="AR344">
        <v>1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0</v>
      </c>
      <c r="BI344">
        <v>0</v>
      </c>
      <c r="BJ344">
        <v>1</v>
      </c>
      <c r="BK344">
        <v>1</v>
      </c>
      <c r="BL344">
        <v>2</v>
      </c>
      <c r="BM344">
        <v>0</v>
      </c>
      <c r="BN344">
        <v>1</v>
      </c>
      <c r="BO344">
        <v>2</v>
      </c>
      <c r="BP344">
        <v>0</v>
      </c>
      <c r="BQ344">
        <v>1</v>
      </c>
      <c r="BR344">
        <v>2</v>
      </c>
      <c r="BS344">
        <v>1</v>
      </c>
      <c r="BT344">
        <v>0</v>
      </c>
      <c r="BU344">
        <v>2</v>
      </c>
      <c r="BV344">
        <v>2</v>
      </c>
      <c r="BW344">
        <v>2</v>
      </c>
      <c r="BX344">
        <v>2</v>
      </c>
      <c r="BY344">
        <v>2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2</v>
      </c>
      <c r="CO344">
        <v>1</v>
      </c>
      <c r="CP344">
        <v>1</v>
      </c>
    </row>
    <row r="345" spans="1:94" x14ac:dyDescent="0.3">
      <c r="A345">
        <v>6</v>
      </c>
      <c r="B345" t="s">
        <v>1193</v>
      </c>
      <c r="C345">
        <v>270105002</v>
      </c>
      <c r="D345">
        <v>270105</v>
      </c>
      <c r="E345" t="s">
        <v>7310</v>
      </c>
      <c r="F345" t="s">
        <v>7312</v>
      </c>
      <c r="G345">
        <v>26</v>
      </c>
      <c r="H345" t="s">
        <v>10561</v>
      </c>
      <c r="I345" t="s">
        <v>7312</v>
      </c>
      <c r="J345">
        <v>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</row>
    <row r="346" spans="1:94" x14ac:dyDescent="0.3">
      <c r="A346">
        <v>6</v>
      </c>
      <c r="B346" t="s">
        <v>1193</v>
      </c>
      <c r="C346">
        <v>270102005</v>
      </c>
      <c r="D346">
        <v>270102</v>
      </c>
      <c r="E346" t="s">
        <v>14075</v>
      </c>
      <c r="F346" t="s">
        <v>7296</v>
      </c>
      <c r="G346">
        <v>26</v>
      </c>
      <c r="H346" t="s">
        <v>10561</v>
      </c>
      <c r="I346" t="s">
        <v>7296</v>
      </c>
      <c r="J346">
        <v>14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</row>
    <row r="347" spans="1:94" x14ac:dyDescent="0.3">
      <c r="A347">
        <v>6</v>
      </c>
      <c r="B347" t="s">
        <v>1193</v>
      </c>
      <c r="C347">
        <v>270102006</v>
      </c>
      <c r="D347">
        <v>270102</v>
      </c>
      <c r="E347" t="s">
        <v>14075</v>
      </c>
      <c r="F347" t="s">
        <v>7297</v>
      </c>
      <c r="G347">
        <v>26</v>
      </c>
      <c r="H347" t="s">
        <v>10561</v>
      </c>
      <c r="I347" t="s">
        <v>14159</v>
      </c>
      <c r="J347">
        <v>15</v>
      </c>
      <c r="K347">
        <v>5</v>
      </c>
      <c r="L347">
        <v>3</v>
      </c>
      <c r="M347">
        <v>4</v>
      </c>
      <c r="N347">
        <v>2</v>
      </c>
      <c r="O347">
        <v>1</v>
      </c>
      <c r="P347">
        <v>1</v>
      </c>
      <c r="Q347">
        <v>5</v>
      </c>
      <c r="R347">
        <v>0</v>
      </c>
      <c r="S347">
        <v>2</v>
      </c>
      <c r="T347">
        <v>7</v>
      </c>
      <c r="U347">
        <v>0</v>
      </c>
      <c r="V347">
        <v>7</v>
      </c>
      <c r="W347">
        <v>3</v>
      </c>
      <c r="X347">
        <v>0</v>
      </c>
      <c r="Y347">
        <v>0</v>
      </c>
      <c r="Z347">
        <v>5</v>
      </c>
      <c r="AA347">
        <v>2</v>
      </c>
      <c r="AB347">
        <v>3</v>
      </c>
      <c r="AC347">
        <v>0</v>
      </c>
      <c r="AD347">
        <v>1</v>
      </c>
      <c r="AE347">
        <v>2</v>
      </c>
      <c r="AF347">
        <v>1</v>
      </c>
      <c r="AG347">
        <v>4</v>
      </c>
      <c r="AH347">
        <v>1</v>
      </c>
      <c r="AI347">
        <v>2</v>
      </c>
      <c r="AJ347">
        <v>1</v>
      </c>
      <c r="AK347">
        <v>3</v>
      </c>
      <c r="AL347">
        <v>1</v>
      </c>
      <c r="AM347">
        <v>1</v>
      </c>
      <c r="AN347">
        <v>4</v>
      </c>
      <c r="AO347">
        <v>2</v>
      </c>
      <c r="AP347">
        <v>3</v>
      </c>
      <c r="AQ347">
        <v>3</v>
      </c>
      <c r="AR347">
        <v>2</v>
      </c>
      <c r="AS347">
        <v>1</v>
      </c>
      <c r="AT347">
        <v>1</v>
      </c>
      <c r="AU347">
        <v>0</v>
      </c>
      <c r="AV347">
        <v>0</v>
      </c>
      <c r="AW347">
        <v>2</v>
      </c>
      <c r="AX347">
        <v>0</v>
      </c>
      <c r="AY347">
        <v>0</v>
      </c>
      <c r="AZ347">
        <v>2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5</v>
      </c>
      <c r="BG347">
        <v>2</v>
      </c>
      <c r="BH347">
        <v>1</v>
      </c>
      <c r="BI347">
        <v>3</v>
      </c>
      <c r="BJ347">
        <v>0</v>
      </c>
      <c r="BK347">
        <v>3</v>
      </c>
      <c r="BL347">
        <v>1</v>
      </c>
      <c r="BM347">
        <v>1</v>
      </c>
      <c r="BN347">
        <v>2</v>
      </c>
      <c r="BO347">
        <v>2</v>
      </c>
      <c r="BP347">
        <v>3</v>
      </c>
      <c r="BQ347">
        <v>0</v>
      </c>
      <c r="BR347">
        <v>1</v>
      </c>
      <c r="BS347">
        <v>4</v>
      </c>
      <c r="BT347">
        <v>1</v>
      </c>
      <c r="BU347">
        <v>1</v>
      </c>
      <c r="BV347">
        <v>0</v>
      </c>
      <c r="BW347">
        <v>1</v>
      </c>
      <c r="BX347">
        <v>2</v>
      </c>
      <c r="BY347">
        <v>3</v>
      </c>
      <c r="BZ347">
        <v>0</v>
      </c>
      <c r="CA347">
        <v>3</v>
      </c>
      <c r="CB347">
        <v>1</v>
      </c>
      <c r="CC347">
        <v>3</v>
      </c>
      <c r="CD347">
        <v>3</v>
      </c>
      <c r="CE347">
        <v>0</v>
      </c>
      <c r="CF347">
        <v>2</v>
      </c>
      <c r="CG347">
        <v>4</v>
      </c>
      <c r="CH347">
        <v>1</v>
      </c>
      <c r="CI347">
        <v>4</v>
      </c>
      <c r="CJ347">
        <v>5</v>
      </c>
      <c r="CK347">
        <v>1</v>
      </c>
      <c r="CL347">
        <v>3</v>
      </c>
      <c r="CM347">
        <v>0</v>
      </c>
      <c r="CN347">
        <v>1</v>
      </c>
      <c r="CO347">
        <v>1</v>
      </c>
      <c r="CP347">
        <v>2</v>
      </c>
    </row>
    <row r="348" spans="1:94" x14ac:dyDescent="0.3">
      <c r="A348">
        <v>6</v>
      </c>
      <c r="B348" t="s">
        <v>1193</v>
      </c>
      <c r="C348">
        <v>270102007</v>
      </c>
      <c r="D348">
        <v>270102</v>
      </c>
      <c r="E348" t="s">
        <v>14075</v>
      </c>
      <c r="F348" t="s">
        <v>7298</v>
      </c>
      <c r="G348">
        <v>26</v>
      </c>
      <c r="H348" t="s">
        <v>10561</v>
      </c>
      <c r="I348" t="s">
        <v>14160</v>
      </c>
      <c r="J348">
        <v>16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2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1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1</v>
      </c>
      <c r="CN348">
        <v>0</v>
      </c>
      <c r="CO348">
        <v>0</v>
      </c>
      <c r="CP348">
        <v>0</v>
      </c>
    </row>
    <row r="349" spans="1:94" x14ac:dyDescent="0.3">
      <c r="A349">
        <v>6</v>
      </c>
      <c r="B349" t="s">
        <v>1193</v>
      </c>
      <c r="C349">
        <v>270102008</v>
      </c>
      <c r="D349">
        <v>270102</v>
      </c>
      <c r="E349" t="s">
        <v>14075</v>
      </c>
      <c r="F349" t="s">
        <v>7299</v>
      </c>
      <c r="G349">
        <v>26</v>
      </c>
      <c r="H349" t="s">
        <v>10561</v>
      </c>
      <c r="I349" t="s">
        <v>14161</v>
      </c>
      <c r="J349">
        <v>17</v>
      </c>
      <c r="K349">
        <v>4</v>
      </c>
      <c r="L349">
        <v>0</v>
      </c>
      <c r="M349">
        <v>1</v>
      </c>
      <c r="N349">
        <v>2</v>
      </c>
      <c r="O349">
        <v>1</v>
      </c>
      <c r="P349">
        <v>3</v>
      </c>
      <c r="Q349">
        <v>1</v>
      </c>
      <c r="R349">
        <v>1</v>
      </c>
      <c r="S349">
        <v>3</v>
      </c>
      <c r="T349">
        <v>1</v>
      </c>
      <c r="U349">
        <v>0</v>
      </c>
      <c r="V349">
        <v>4</v>
      </c>
      <c r="W349">
        <v>1</v>
      </c>
      <c r="X349">
        <v>3</v>
      </c>
      <c r="Y349">
        <v>2</v>
      </c>
      <c r="Z349">
        <v>2</v>
      </c>
      <c r="AA349">
        <v>1</v>
      </c>
      <c r="AB349">
        <v>1</v>
      </c>
      <c r="AC349">
        <v>1</v>
      </c>
      <c r="AD349">
        <v>2</v>
      </c>
      <c r="AE349">
        <v>1</v>
      </c>
      <c r="AF349">
        <v>1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1</v>
      </c>
      <c r="AN349">
        <v>2</v>
      </c>
      <c r="AO349">
        <v>2</v>
      </c>
      <c r="AP349">
        <v>4</v>
      </c>
      <c r="AQ349">
        <v>1</v>
      </c>
      <c r="AR349">
        <v>4</v>
      </c>
      <c r="AS349">
        <v>0</v>
      </c>
      <c r="AT349">
        <v>1</v>
      </c>
      <c r="AU349">
        <v>2</v>
      </c>
      <c r="AV349">
        <v>1</v>
      </c>
      <c r="AW349">
        <v>1</v>
      </c>
      <c r="AX349">
        <v>2</v>
      </c>
      <c r="AY349">
        <v>1</v>
      </c>
      <c r="AZ349">
        <v>1</v>
      </c>
      <c r="BA349">
        <v>1</v>
      </c>
      <c r="BB349">
        <v>2</v>
      </c>
      <c r="BC349">
        <v>1</v>
      </c>
      <c r="BD349">
        <v>1</v>
      </c>
      <c r="BE349">
        <v>1</v>
      </c>
      <c r="BF349">
        <v>3</v>
      </c>
      <c r="BG349">
        <v>1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3</v>
      </c>
      <c r="BO349">
        <v>0</v>
      </c>
      <c r="BP349">
        <v>0</v>
      </c>
      <c r="BQ349">
        <v>0</v>
      </c>
      <c r="BR349">
        <v>1</v>
      </c>
      <c r="BS349">
        <v>1</v>
      </c>
      <c r="BT349">
        <v>0</v>
      </c>
      <c r="BU349">
        <v>1</v>
      </c>
      <c r="BV349">
        <v>1</v>
      </c>
      <c r="BW349">
        <v>2</v>
      </c>
      <c r="BX349">
        <v>0</v>
      </c>
      <c r="BY349">
        <v>0</v>
      </c>
      <c r="BZ349">
        <v>3</v>
      </c>
      <c r="CA349">
        <v>1</v>
      </c>
      <c r="CB349">
        <v>2</v>
      </c>
      <c r="CC349">
        <v>1</v>
      </c>
      <c r="CD349">
        <v>1</v>
      </c>
      <c r="CE349">
        <v>2</v>
      </c>
      <c r="CF349">
        <v>2</v>
      </c>
      <c r="CG349">
        <v>1</v>
      </c>
      <c r="CH349">
        <v>1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2</v>
      </c>
      <c r="CO349">
        <v>0</v>
      </c>
      <c r="CP349">
        <v>0</v>
      </c>
    </row>
    <row r="350" spans="1:94" x14ac:dyDescent="0.3">
      <c r="A350">
        <v>6</v>
      </c>
      <c r="B350" t="s">
        <v>1193</v>
      </c>
      <c r="C350">
        <v>270102009</v>
      </c>
      <c r="D350">
        <v>270102</v>
      </c>
      <c r="E350" t="s">
        <v>14075</v>
      </c>
      <c r="F350" t="s">
        <v>7300</v>
      </c>
      <c r="G350">
        <v>26</v>
      </c>
      <c r="H350" t="s">
        <v>10561</v>
      </c>
      <c r="I350" t="s">
        <v>7300</v>
      </c>
      <c r="J350">
        <v>18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</row>
    <row r="351" spans="1:94" x14ac:dyDescent="0.3">
      <c r="A351">
        <v>6</v>
      </c>
      <c r="B351" t="s">
        <v>1193</v>
      </c>
      <c r="C351">
        <v>270102010</v>
      </c>
      <c r="D351">
        <v>270102</v>
      </c>
      <c r="E351" t="s">
        <v>14075</v>
      </c>
      <c r="F351" t="s">
        <v>7301</v>
      </c>
      <c r="G351">
        <v>26</v>
      </c>
      <c r="H351" t="s">
        <v>10561</v>
      </c>
      <c r="I351" t="s">
        <v>7301</v>
      </c>
      <c r="J351">
        <v>19</v>
      </c>
      <c r="K351">
        <v>3</v>
      </c>
      <c r="L351">
        <v>1</v>
      </c>
      <c r="M351">
        <v>2</v>
      </c>
      <c r="N351">
        <v>2</v>
      </c>
      <c r="O351">
        <v>1</v>
      </c>
      <c r="P351">
        <v>2</v>
      </c>
      <c r="Q351">
        <v>3</v>
      </c>
      <c r="R351">
        <v>1</v>
      </c>
      <c r="S351">
        <v>3</v>
      </c>
      <c r="T351">
        <v>7</v>
      </c>
      <c r="U351">
        <v>0</v>
      </c>
      <c r="V351">
        <v>3</v>
      </c>
      <c r="W351">
        <v>5</v>
      </c>
      <c r="X351">
        <v>2</v>
      </c>
      <c r="Y351">
        <v>1</v>
      </c>
      <c r="Z351">
        <v>1</v>
      </c>
      <c r="AA351">
        <v>3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2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6</v>
      </c>
      <c r="AO351">
        <v>2</v>
      </c>
      <c r="AP351">
        <v>3</v>
      </c>
      <c r="AQ351">
        <v>2</v>
      </c>
      <c r="AR351">
        <v>1</v>
      </c>
      <c r="AS351">
        <v>1</v>
      </c>
      <c r="AT351">
        <v>1</v>
      </c>
      <c r="AU351">
        <v>1</v>
      </c>
      <c r="AV351">
        <v>2</v>
      </c>
      <c r="AW351">
        <v>0</v>
      </c>
      <c r="AX351">
        <v>1</v>
      </c>
      <c r="AY351">
        <v>1</v>
      </c>
      <c r="AZ351">
        <v>0</v>
      </c>
      <c r="BA351">
        <v>0</v>
      </c>
      <c r="BB351">
        <v>1</v>
      </c>
      <c r="BC351">
        <v>0</v>
      </c>
      <c r="BD351">
        <v>2</v>
      </c>
      <c r="BE351">
        <v>0</v>
      </c>
      <c r="BF351">
        <v>4</v>
      </c>
      <c r="BG351">
        <v>1</v>
      </c>
      <c r="BH351">
        <v>2</v>
      </c>
      <c r="BI351">
        <v>2</v>
      </c>
      <c r="BJ351">
        <v>0</v>
      </c>
      <c r="BK351">
        <v>2</v>
      </c>
      <c r="BL351">
        <v>0</v>
      </c>
      <c r="BM351">
        <v>0</v>
      </c>
      <c r="BN351">
        <v>1</v>
      </c>
      <c r="BO351">
        <v>1</v>
      </c>
      <c r="BP351">
        <v>3</v>
      </c>
      <c r="BQ351">
        <v>0</v>
      </c>
      <c r="BR351">
        <v>1</v>
      </c>
      <c r="BS351">
        <v>5</v>
      </c>
      <c r="BT351">
        <v>0</v>
      </c>
      <c r="BU351">
        <v>1</v>
      </c>
      <c r="BV351">
        <v>1</v>
      </c>
      <c r="BW351">
        <v>0</v>
      </c>
      <c r="BX351">
        <v>4</v>
      </c>
      <c r="BY351">
        <v>2</v>
      </c>
      <c r="BZ351">
        <v>0</v>
      </c>
      <c r="CA351">
        <v>0</v>
      </c>
      <c r="CB351">
        <v>2</v>
      </c>
      <c r="CC351">
        <v>0</v>
      </c>
      <c r="CD351">
        <v>0</v>
      </c>
      <c r="CE351">
        <v>1</v>
      </c>
      <c r="CF351">
        <v>4</v>
      </c>
      <c r="CG351">
        <v>1</v>
      </c>
      <c r="CH351">
        <v>4</v>
      </c>
      <c r="CI351">
        <v>1</v>
      </c>
      <c r="CJ351">
        <v>0</v>
      </c>
      <c r="CK351">
        <v>1</v>
      </c>
      <c r="CL351">
        <v>2</v>
      </c>
      <c r="CM351">
        <v>3</v>
      </c>
      <c r="CN351">
        <v>2</v>
      </c>
      <c r="CO351">
        <v>0</v>
      </c>
      <c r="CP351">
        <v>0</v>
      </c>
    </row>
    <row r="352" spans="1:94" x14ac:dyDescent="0.3">
      <c r="A352">
        <v>6</v>
      </c>
      <c r="B352" t="s">
        <v>1193</v>
      </c>
      <c r="C352">
        <v>270102016</v>
      </c>
      <c r="D352">
        <v>270102</v>
      </c>
      <c r="E352" t="s">
        <v>14075</v>
      </c>
      <c r="F352" t="s">
        <v>7307</v>
      </c>
      <c r="G352">
        <v>26</v>
      </c>
      <c r="H352" t="s">
        <v>10561</v>
      </c>
      <c r="I352" t="s">
        <v>7307</v>
      </c>
      <c r="J352">
        <v>26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</row>
    <row r="353" spans="1:94" x14ac:dyDescent="0.3">
      <c r="A353">
        <v>6</v>
      </c>
      <c r="B353" t="s">
        <v>1193</v>
      </c>
      <c r="C353">
        <v>270101001</v>
      </c>
      <c r="D353">
        <v>270101</v>
      </c>
      <c r="E353" t="s">
        <v>7315</v>
      </c>
      <c r="F353" t="s">
        <v>10554</v>
      </c>
      <c r="G353">
        <v>26</v>
      </c>
      <c r="H353" t="s">
        <v>10561</v>
      </c>
      <c r="I353" t="s">
        <v>10554</v>
      </c>
      <c r="J353">
        <v>46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 x14ac:dyDescent="0.3">
      <c r="A354">
        <v>6</v>
      </c>
      <c r="B354" t="s">
        <v>1193</v>
      </c>
      <c r="C354">
        <v>270102001</v>
      </c>
      <c r="D354">
        <v>270102</v>
      </c>
      <c r="E354" t="s">
        <v>14075</v>
      </c>
      <c r="F354" t="s">
        <v>7292</v>
      </c>
      <c r="G354">
        <v>26</v>
      </c>
      <c r="H354" t="s">
        <v>10561</v>
      </c>
      <c r="I354" t="s">
        <v>7292</v>
      </c>
      <c r="J354">
        <v>176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</row>
    <row r="355" spans="1:94" x14ac:dyDescent="0.3">
      <c r="A355">
        <v>6</v>
      </c>
      <c r="B355" t="s">
        <v>1193</v>
      </c>
      <c r="C355">
        <v>270103002</v>
      </c>
      <c r="D355">
        <v>270103</v>
      </c>
      <c r="E355" t="s">
        <v>14076</v>
      </c>
      <c r="F355" t="s">
        <v>7287</v>
      </c>
      <c r="G355">
        <v>26</v>
      </c>
      <c r="H355" t="s">
        <v>10561</v>
      </c>
      <c r="I355" t="s">
        <v>7287</v>
      </c>
      <c r="J355">
        <v>204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0</v>
      </c>
      <c r="CN355">
        <v>0</v>
      </c>
      <c r="CO355">
        <v>1</v>
      </c>
      <c r="CP355">
        <v>1</v>
      </c>
    </row>
    <row r="356" spans="1:94" x14ac:dyDescent="0.3">
      <c r="A356">
        <v>6</v>
      </c>
      <c r="B356" t="s">
        <v>1193</v>
      </c>
      <c r="C356">
        <v>270104001</v>
      </c>
      <c r="D356">
        <v>270104</v>
      </c>
      <c r="E356" t="s">
        <v>7318</v>
      </c>
      <c r="F356" t="s">
        <v>7319</v>
      </c>
      <c r="G356">
        <v>26</v>
      </c>
      <c r="H356" t="s">
        <v>10561</v>
      </c>
      <c r="I356" t="s">
        <v>7319</v>
      </c>
      <c r="J356">
        <v>298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4</v>
      </c>
      <c r="Q356">
        <v>2</v>
      </c>
      <c r="R356">
        <v>0</v>
      </c>
      <c r="S356">
        <v>1</v>
      </c>
      <c r="T356">
        <v>0</v>
      </c>
      <c r="U356">
        <v>2</v>
      </c>
      <c r="V356">
        <v>0</v>
      </c>
      <c r="W356">
        <v>0</v>
      </c>
      <c r="X356">
        <v>1</v>
      </c>
      <c r="Y356">
        <v>0</v>
      </c>
      <c r="Z356">
        <v>2</v>
      </c>
      <c r="AA356">
        <v>0</v>
      </c>
      <c r="AB356">
        <v>3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4</v>
      </c>
      <c r="AI356">
        <v>1</v>
      </c>
      <c r="AJ356">
        <v>1</v>
      </c>
      <c r="AK356">
        <v>0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0</v>
      </c>
      <c r="AR356">
        <v>3</v>
      </c>
      <c r="AS356">
        <v>1</v>
      </c>
      <c r="AT356">
        <v>1</v>
      </c>
      <c r="AU356">
        <v>1</v>
      </c>
      <c r="AV356">
        <v>1</v>
      </c>
      <c r="AW356">
        <v>0</v>
      </c>
      <c r="AX356">
        <v>2</v>
      </c>
      <c r="AY356">
        <v>1</v>
      </c>
      <c r="AZ356">
        <v>0</v>
      </c>
      <c r="BA356">
        <v>1</v>
      </c>
      <c r="BB356">
        <v>1</v>
      </c>
      <c r="BC356">
        <v>3</v>
      </c>
      <c r="BD356">
        <v>1</v>
      </c>
      <c r="BE356">
        <v>1</v>
      </c>
      <c r="BF356">
        <v>0</v>
      </c>
      <c r="BG356">
        <v>2</v>
      </c>
      <c r="BH356">
        <v>2</v>
      </c>
      <c r="BI356">
        <v>0</v>
      </c>
      <c r="BJ356">
        <v>0</v>
      </c>
      <c r="BK356">
        <v>2</v>
      </c>
      <c r="BL356">
        <v>0</v>
      </c>
      <c r="BM356">
        <v>1</v>
      </c>
      <c r="BN356">
        <v>1</v>
      </c>
      <c r="BO356">
        <v>2</v>
      </c>
      <c r="BP356">
        <v>0</v>
      </c>
      <c r="BQ356">
        <v>0</v>
      </c>
      <c r="BR356">
        <v>2</v>
      </c>
      <c r="BS356">
        <v>1</v>
      </c>
      <c r="BT356">
        <v>0</v>
      </c>
      <c r="BU356">
        <v>0</v>
      </c>
      <c r="BV356">
        <v>0</v>
      </c>
      <c r="BW356">
        <v>2</v>
      </c>
      <c r="BX356">
        <v>1</v>
      </c>
      <c r="BY356">
        <v>1</v>
      </c>
      <c r="BZ356">
        <v>0</v>
      </c>
      <c r="CA356">
        <v>1</v>
      </c>
      <c r="CB356">
        <v>0</v>
      </c>
      <c r="CC356">
        <v>0</v>
      </c>
      <c r="CD356">
        <v>1</v>
      </c>
      <c r="CE356">
        <v>1</v>
      </c>
      <c r="CF356">
        <v>0</v>
      </c>
      <c r="CG356">
        <v>1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2</v>
      </c>
      <c r="CP356">
        <v>0</v>
      </c>
    </row>
    <row r="357" spans="1:94" x14ac:dyDescent="0.3">
      <c r="A357">
        <v>6</v>
      </c>
      <c r="B357" t="s">
        <v>1193</v>
      </c>
      <c r="C357">
        <v>270102014</v>
      </c>
      <c r="D357">
        <v>270102</v>
      </c>
      <c r="E357" t="s">
        <v>14075</v>
      </c>
      <c r="F357" t="s">
        <v>7305</v>
      </c>
      <c r="G357">
        <v>26</v>
      </c>
      <c r="H357" t="s">
        <v>10561</v>
      </c>
      <c r="I357" t="s">
        <v>10639</v>
      </c>
      <c r="J357">
        <v>476</v>
      </c>
      <c r="K357">
        <v>1</v>
      </c>
      <c r="L357">
        <v>0</v>
      </c>
      <c r="M357">
        <v>3</v>
      </c>
      <c r="N357">
        <v>1</v>
      </c>
      <c r="O357">
        <v>1</v>
      </c>
      <c r="P357">
        <v>3</v>
      </c>
      <c r="Q357">
        <v>3</v>
      </c>
      <c r="R357">
        <v>0</v>
      </c>
      <c r="S357">
        <v>0</v>
      </c>
      <c r="T357">
        <v>5</v>
      </c>
      <c r="U357">
        <v>1</v>
      </c>
      <c r="V357">
        <v>1</v>
      </c>
      <c r="W357">
        <v>0</v>
      </c>
      <c r="X357">
        <v>0</v>
      </c>
      <c r="Y357">
        <v>1</v>
      </c>
      <c r="Z357">
        <v>4</v>
      </c>
      <c r="AA357">
        <v>1</v>
      </c>
      <c r="AB357">
        <v>0</v>
      </c>
      <c r="AC357">
        <v>1</v>
      </c>
      <c r="AD357">
        <v>1</v>
      </c>
      <c r="AE357">
        <v>0</v>
      </c>
      <c r="AF357">
        <v>1</v>
      </c>
      <c r="AG357">
        <v>1</v>
      </c>
      <c r="AH357">
        <v>1</v>
      </c>
      <c r="AI357">
        <v>2</v>
      </c>
      <c r="AJ357">
        <v>1</v>
      </c>
      <c r="AK357">
        <v>1</v>
      </c>
      <c r="AL357">
        <v>0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2</v>
      </c>
      <c r="AS357">
        <v>0</v>
      </c>
      <c r="AT357">
        <v>1</v>
      </c>
      <c r="AU357">
        <v>3</v>
      </c>
      <c r="AV357">
        <v>1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0</v>
      </c>
      <c r="BI357">
        <v>0</v>
      </c>
      <c r="BJ357">
        <v>1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1</v>
      </c>
      <c r="BT357">
        <v>2</v>
      </c>
      <c r="BU357">
        <v>1</v>
      </c>
      <c r="BV357">
        <v>2</v>
      </c>
      <c r="BW357">
        <v>0</v>
      </c>
      <c r="BX357">
        <v>1</v>
      </c>
      <c r="BY357">
        <v>1</v>
      </c>
      <c r="BZ357">
        <v>1</v>
      </c>
      <c r="CA357">
        <v>0</v>
      </c>
      <c r="CB357">
        <v>1</v>
      </c>
      <c r="CC357">
        <v>0</v>
      </c>
      <c r="CD357">
        <v>0</v>
      </c>
      <c r="CE357">
        <v>2</v>
      </c>
      <c r="CF357">
        <v>1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</row>
    <row r="358" spans="1:94" x14ac:dyDescent="0.3">
      <c r="A358">
        <v>6</v>
      </c>
      <c r="B358" t="s">
        <v>1193</v>
      </c>
      <c r="C358">
        <v>270102015</v>
      </c>
      <c r="D358">
        <v>270102</v>
      </c>
      <c r="E358" t="s">
        <v>14075</v>
      </c>
      <c r="F358" t="s">
        <v>7306</v>
      </c>
      <c r="G358">
        <v>26</v>
      </c>
      <c r="H358" t="s">
        <v>10561</v>
      </c>
      <c r="I358" t="s">
        <v>10640</v>
      </c>
      <c r="J358">
        <v>477</v>
      </c>
      <c r="K358">
        <v>4</v>
      </c>
      <c r="L358">
        <v>2</v>
      </c>
      <c r="M358">
        <v>4</v>
      </c>
      <c r="N358">
        <v>1</v>
      </c>
      <c r="O358">
        <v>1</v>
      </c>
      <c r="P358">
        <v>2</v>
      </c>
      <c r="Q358">
        <v>0</v>
      </c>
      <c r="R358">
        <v>0</v>
      </c>
      <c r="S358">
        <v>3</v>
      </c>
      <c r="T358">
        <v>4</v>
      </c>
      <c r="U358">
        <v>1</v>
      </c>
      <c r="V358">
        <v>0</v>
      </c>
      <c r="W358">
        <v>2</v>
      </c>
      <c r="X358">
        <v>0</v>
      </c>
      <c r="Y358">
        <v>1</v>
      </c>
      <c r="Z358">
        <v>3</v>
      </c>
      <c r="AA358">
        <v>0</v>
      </c>
      <c r="AB358">
        <v>0</v>
      </c>
      <c r="AC358">
        <v>1</v>
      </c>
      <c r="AD358">
        <v>2</v>
      </c>
      <c r="AE358">
        <v>2</v>
      </c>
      <c r="AF358">
        <v>1</v>
      </c>
      <c r="AG358">
        <v>1</v>
      </c>
      <c r="AH358">
        <v>0</v>
      </c>
      <c r="AI358">
        <v>1</v>
      </c>
      <c r="AJ358">
        <v>1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2</v>
      </c>
      <c r="AQ358">
        <v>0</v>
      </c>
      <c r="AR358">
        <v>1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2</v>
      </c>
      <c r="BA358">
        <v>2</v>
      </c>
      <c r="BB358">
        <v>2</v>
      </c>
      <c r="BC358">
        <v>1</v>
      </c>
      <c r="BD358">
        <v>1</v>
      </c>
      <c r="BE358">
        <v>0</v>
      </c>
      <c r="BF358">
        <v>1</v>
      </c>
      <c r="BG358">
        <v>1</v>
      </c>
      <c r="BH358">
        <v>1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2</v>
      </c>
      <c r="BP358">
        <v>2</v>
      </c>
      <c r="BQ358">
        <v>0</v>
      </c>
      <c r="BR358">
        <v>1</v>
      </c>
      <c r="BS358">
        <v>2</v>
      </c>
      <c r="BT358">
        <v>0</v>
      </c>
      <c r="BU358">
        <v>1</v>
      </c>
      <c r="BV358">
        <v>3</v>
      </c>
      <c r="BW358">
        <v>1</v>
      </c>
      <c r="BX358">
        <v>1</v>
      </c>
      <c r="BY358">
        <v>2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1</v>
      </c>
      <c r="CF358">
        <v>7</v>
      </c>
      <c r="CG358">
        <v>0</v>
      </c>
      <c r="CH358">
        <v>3</v>
      </c>
      <c r="CI358">
        <v>1</v>
      </c>
      <c r="CJ358">
        <v>1</v>
      </c>
      <c r="CK358">
        <v>1</v>
      </c>
      <c r="CL358">
        <v>3</v>
      </c>
      <c r="CM358">
        <v>2</v>
      </c>
      <c r="CN358">
        <v>0</v>
      </c>
      <c r="CO358">
        <v>0</v>
      </c>
      <c r="CP358">
        <v>1</v>
      </c>
    </row>
    <row r="359" spans="1:94" x14ac:dyDescent="0.3">
      <c r="A359">
        <v>6</v>
      </c>
      <c r="B359" t="s">
        <v>1193</v>
      </c>
      <c r="C359">
        <v>270105002</v>
      </c>
      <c r="D359">
        <v>270105</v>
      </c>
      <c r="E359" t="s">
        <v>7310</v>
      </c>
      <c r="F359" t="s">
        <v>7312</v>
      </c>
      <c r="G359">
        <v>27</v>
      </c>
      <c r="H359" t="s">
        <v>10614</v>
      </c>
      <c r="I359" t="s">
        <v>7312</v>
      </c>
      <c r="J359">
        <v>8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 x14ac:dyDescent="0.3">
      <c r="A360">
        <v>6</v>
      </c>
      <c r="B360" t="s">
        <v>1193</v>
      </c>
      <c r="C360">
        <v>270102004</v>
      </c>
      <c r="D360">
        <v>270102</v>
      </c>
      <c r="E360" t="s">
        <v>14075</v>
      </c>
      <c r="F360" t="s">
        <v>7295</v>
      </c>
      <c r="G360">
        <v>27</v>
      </c>
      <c r="H360" t="s">
        <v>10614</v>
      </c>
      <c r="I360" t="s">
        <v>7295</v>
      </c>
      <c r="J360">
        <v>13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 x14ac:dyDescent="0.3">
      <c r="A361">
        <v>6</v>
      </c>
      <c r="B361" t="s">
        <v>1193</v>
      </c>
      <c r="C361">
        <v>270102005</v>
      </c>
      <c r="D361">
        <v>270102</v>
      </c>
      <c r="E361" t="s">
        <v>14075</v>
      </c>
      <c r="F361" t="s">
        <v>7296</v>
      </c>
      <c r="G361">
        <v>27</v>
      </c>
      <c r="H361" t="s">
        <v>10614</v>
      </c>
      <c r="I361" t="s">
        <v>7296</v>
      </c>
      <c r="J361">
        <v>14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 x14ac:dyDescent="0.3">
      <c r="A362">
        <v>6</v>
      </c>
      <c r="B362" t="s">
        <v>1193</v>
      </c>
      <c r="C362">
        <v>270102006</v>
      </c>
      <c r="D362">
        <v>270102</v>
      </c>
      <c r="E362" t="s">
        <v>14075</v>
      </c>
      <c r="F362" t="s">
        <v>7297</v>
      </c>
      <c r="G362">
        <v>27</v>
      </c>
      <c r="H362" t="s">
        <v>10614</v>
      </c>
      <c r="I362" t="s">
        <v>14159</v>
      </c>
      <c r="J362">
        <v>15</v>
      </c>
      <c r="K362">
        <v>1</v>
      </c>
      <c r="L362">
        <v>0</v>
      </c>
      <c r="M362">
        <v>2</v>
      </c>
      <c r="N362">
        <v>2</v>
      </c>
      <c r="O362">
        <v>0</v>
      </c>
      <c r="P362">
        <v>1</v>
      </c>
      <c r="Q362">
        <v>1</v>
      </c>
      <c r="R362">
        <v>2</v>
      </c>
      <c r="S362">
        <v>1</v>
      </c>
      <c r="T362">
        <v>3</v>
      </c>
      <c r="U362">
        <v>1</v>
      </c>
      <c r="V362">
        <v>0</v>
      </c>
      <c r="W362">
        <v>2</v>
      </c>
      <c r="X362">
        <v>1</v>
      </c>
      <c r="Y362">
        <v>0</v>
      </c>
      <c r="Z362">
        <v>2</v>
      </c>
      <c r="AA362">
        <v>1</v>
      </c>
      <c r="AB362">
        <v>0</v>
      </c>
      <c r="AC362">
        <v>1</v>
      </c>
      <c r="AD362">
        <v>4</v>
      </c>
      <c r="AE362">
        <v>0</v>
      </c>
      <c r="AF362">
        <v>1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1</v>
      </c>
      <c r="AR362">
        <v>1</v>
      </c>
      <c r="AS362">
        <v>2</v>
      </c>
      <c r="AT362">
        <v>0</v>
      </c>
      <c r="AU362">
        <v>0</v>
      </c>
      <c r="AV362">
        <v>2</v>
      </c>
      <c r="AW362">
        <v>2</v>
      </c>
      <c r="AX362">
        <v>2</v>
      </c>
      <c r="AY362">
        <v>3</v>
      </c>
      <c r="AZ362">
        <v>3</v>
      </c>
      <c r="BA362">
        <v>0</v>
      </c>
      <c r="BB362">
        <v>0</v>
      </c>
      <c r="BC362">
        <v>0</v>
      </c>
      <c r="BD362">
        <v>1</v>
      </c>
      <c r="BE362">
        <v>2</v>
      </c>
      <c r="BF362">
        <v>0</v>
      </c>
      <c r="BG362">
        <v>1</v>
      </c>
      <c r="BH362">
        <v>3</v>
      </c>
      <c r="BI362">
        <v>2</v>
      </c>
      <c r="BJ362">
        <v>1</v>
      </c>
      <c r="BK362">
        <v>0</v>
      </c>
      <c r="BL362">
        <v>1</v>
      </c>
      <c r="BM362">
        <v>1</v>
      </c>
      <c r="BN362">
        <v>3</v>
      </c>
      <c r="BO362">
        <v>0</v>
      </c>
      <c r="BP362">
        <v>0</v>
      </c>
      <c r="BQ362">
        <v>1</v>
      </c>
      <c r="BR362">
        <v>0</v>
      </c>
      <c r="BS362">
        <v>1</v>
      </c>
      <c r="BT362">
        <v>6</v>
      </c>
      <c r="BU362">
        <v>1</v>
      </c>
      <c r="BV362">
        <v>0</v>
      </c>
      <c r="BW362">
        <v>1</v>
      </c>
      <c r="BX362">
        <v>1</v>
      </c>
      <c r="BY362">
        <v>2</v>
      </c>
      <c r="BZ362">
        <v>2</v>
      </c>
      <c r="CA362">
        <v>1</v>
      </c>
      <c r="CB362">
        <v>0</v>
      </c>
      <c r="CC362">
        <v>3</v>
      </c>
      <c r="CD362">
        <v>2</v>
      </c>
      <c r="CE362">
        <v>2</v>
      </c>
      <c r="CF362">
        <v>0</v>
      </c>
      <c r="CG362">
        <v>3</v>
      </c>
      <c r="CH362">
        <v>4</v>
      </c>
      <c r="CI362">
        <v>0</v>
      </c>
      <c r="CJ362">
        <v>3</v>
      </c>
      <c r="CK362">
        <v>0</v>
      </c>
      <c r="CL362">
        <v>2</v>
      </c>
      <c r="CM362">
        <v>2</v>
      </c>
      <c r="CN362">
        <v>5</v>
      </c>
      <c r="CO362">
        <v>1</v>
      </c>
      <c r="CP362">
        <v>3</v>
      </c>
    </row>
    <row r="363" spans="1:94" x14ac:dyDescent="0.3">
      <c r="A363">
        <v>6</v>
      </c>
      <c r="B363" t="s">
        <v>1193</v>
      </c>
      <c r="C363">
        <v>270102007</v>
      </c>
      <c r="D363">
        <v>270102</v>
      </c>
      <c r="E363" t="s">
        <v>14075</v>
      </c>
      <c r="F363" t="s">
        <v>7298</v>
      </c>
      <c r="G363">
        <v>27</v>
      </c>
      <c r="H363" t="s">
        <v>10614</v>
      </c>
      <c r="I363" t="s">
        <v>14160</v>
      </c>
      <c r="J363">
        <v>16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1</v>
      </c>
      <c r="CH363">
        <v>0</v>
      </c>
      <c r="CI363">
        <v>1</v>
      </c>
      <c r="CJ363">
        <v>0</v>
      </c>
      <c r="CK363">
        <v>0</v>
      </c>
      <c r="CL363">
        <v>2</v>
      </c>
      <c r="CM363">
        <v>0</v>
      </c>
      <c r="CN363">
        <v>0</v>
      </c>
      <c r="CO363">
        <v>0</v>
      </c>
      <c r="CP363">
        <v>0</v>
      </c>
    </row>
    <row r="364" spans="1:94" x14ac:dyDescent="0.3">
      <c r="A364">
        <v>6</v>
      </c>
      <c r="B364" t="s">
        <v>1193</v>
      </c>
      <c r="C364">
        <v>270102008</v>
      </c>
      <c r="D364">
        <v>270102</v>
      </c>
      <c r="E364" t="s">
        <v>14075</v>
      </c>
      <c r="F364" t="s">
        <v>7299</v>
      </c>
      <c r="G364">
        <v>27</v>
      </c>
      <c r="H364" t="s">
        <v>10614</v>
      </c>
      <c r="I364" t="s">
        <v>14161</v>
      </c>
      <c r="J364">
        <v>17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1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1</v>
      </c>
      <c r="BL364">
        <v>1</v>
      </c>
      <c r="BM364">
        <v>0</v>
      </c>
      <c r="BN364">
        <v>3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2</v>
      </c>
      <c r="BU364">
        <v>1</v>
      </c>
      <c r="BV364">
        <v>0</v>
      </c>
      <c r="BW364">
        <v>1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</v>
      </c>
      <c r="CE364">
        <v>1</v>
      </c>
      <c r="CF364">
        <v>0</v>
      </c>
      <c r="CG364">
        <v>1</v>
      </c>
      <c r="CH364">
        <v>2</v>
      </c>
      <c r="CI364">
        <v>0</v>
      </c>
      <c r="CJ364">
        <v>2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1</v>
      </c>
    </row>
    <row r="365" spans="1:94" x14ac:dyDescent="0.3">
      <c r="A365">
        <v>6</v>
      </c>
      <c r="B365" t="s">
        <v>1193</v>
      </c>
      <c r="C365">
        <v>270102009</v>
      </c>
      <c r="D365">
        <v>270102</v>
      </c>
      <c r="E365" t="s">
        <v>14075</v>
      </c>
      <c r="F365" t="s">
        <v>7300</v>
      </c>
      <c r="G365">
        <v>27</v>
      </c>
      <c r="H365" t="s">
        <v>10614</v>
      </c>
      <c r="I365" t="s">
        <v>7300</v>
      </c>
      <c r="J365">
        <v>18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 x14ac:dyDescent="0.3">
      <c r="A366">
        <v>6</v>
      </c>
      <c r="B366" t="s">
        <v>1193</v>
      </c>
      <c r="C366">
        <v>270102010</v>
      </c>
      <c r="D366">
        <v>270102</v>
      </c>
      <c r="E366" t="s">
        <v>14075</v>
      </c>
      <c r="F366" t="s">
        <v>7301</v>
      </c>
      <c r="G366">
        <v>27</v>
      </c>
      <c r="H366" t="s">
        <v>10614</v>
      </c>
      <c r="I366" t="s">
        <v>7301</v>
      </c>
      <c r="J366">
        <v>19</v>
      </c>
      <c r="K366">
        <v>2</v>
      </c>
      <c r="L366">
        <v>1</v>
      </c>
      <c r="M366">
        <v>0</v>
      </c>
      <c r="N366">
        <v>3</v>
      </c>
      <c r="O366">
        <v>1</v>
      </c>
      <c r="P366">
        <v>0</v>
      </c>
      <c r="Q366">
        <v>0</v>
      </c>
      <c r="R366">
        <v>3</v>
      </c>
      <c r="S366">
        <v>1</v>
      </c>
      <c r="T366">
        <v>4</v>
      </c>
      <c r="U366">
        <v>0</v>
      </c>
      <c r="V366">
        <v>3</v>
      </c>
      <c r="W366">
        <v>1</v>
      </c>
      <c r="X366">
        <v>2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3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3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0</v>
      </c>
      <c r="AV366">
        <v>3</v>
      </c>
      <c r="AW366">
        <v>1</v>
      </c>
      <c r="AX366">
        <v>2</v>
      </c>
      <c r="AY366">
        <v>3</v>
      </c>
      <c r="AZ366">
        <v>0</v>
      </c>
      <c r="BA366">
        <v>1</v>
      </c>
      <c r="BB366">
        <v>0</v>
      </c>
      <c r="BC366">
        <v>1</v>
      </c>
      <c r="BD366">
        <v>0</v>
      </c>
      <c r="BE366">
        <v>2</v>
      </c>
      <c r="BF366">
        <v>1</v>
      </c>
      <c r="BG366">
        <v>2</v>
      </c>
      <c r="BH366">
        <v>2</v>
      </c>
      <c r="BI366">
        <v>1</v>
      </c>
      <c r="BJ366">
        <v>2</v>
      </c>
      <c r="BK366">
        <v>0</v>
      </c>
      <c r="BL366">
        <v>1</v>
      </c>
      <c r="BM366">
        <v>1</v>
      </c>
      <c r="BN366">
        <v>1</v>
      </c>
      <c r="BO366">
        <v>0</v>
      </c>
      <c r="BP366">
        <v>0</v>
      </c>
      <c r="BQ366">
        <v>1</v>
      </c>
      <c r="BR366">
        <v>0</v>
      </c>
      <c r="BS366">
        <v>1</v>
      </c>
      <c r="BT366">
        <v>3</v>
      </c>
      <c r="BU366">
        <v>0</v>
      </c>
      <c r="BV366">
        <v>1</v>
      </c>
      <c r="BW366">
        <v>0</v>
      </c>
      <c r="BX366">
        <v>2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2</v>
      </c>
      <c r="CF366">
        <v>0</v>
      </c>
      <c r="CG366">
        <v>2</v>
      </c>
      <c r="CH366">
        <v>2</v>
      </c>
      <c r="CI366">
        <v>0</v>
      </c>
      <c r="CJ366">
        <v>0</v>
      </c>
      <c r="CK366">
        <v>0</v>
      </c>
      <c r="CL366">
        <v>2</v>
      </c>
      <c r="CM366">
        <v>1</v>
      </c>
      <c r="CN366">
        <v>2</v>
      </c>
      <c r="CO366">
        <v>0</v>
      </c>
      <c r="CP366">
        <v>2</v>
      </c>
    </row>
    <row r="367" spans="1:94" x14ac:dyDescent="0.3">
      <c r="A367">
        <v>6</v>
      </c>
      <c r="B367" t="s">
        <v>1193</v>
      </c>
      <c r="C367">
        <v>270102016</v>
      </c>
      <c r="D367">
        <v>270102</v>
      </c>
      <c r="E367" t="s">
        <v>14075</v>
      </c>
      <c r="F367" t="s">
        <v>7307</v>
      </c>
      <c r="G367">
        <v>27</v>
      </c>
      <c r="H367" t="s">
        <v>10614</v>
      </c>
      <c r="I367" t="s">
        <v>7307</v>
      </c>
      <c r="J367">
        <v>26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</row>
    <row r="368" spans="1:94" x14ac:dyDescent="0.3">
      <c r="A368">
        <v>6</v>
      </c>
      <c r="B368" t="s">
        <v>1193</v>
      </c>
      <c r="C368">
        <v>270102001</v>
      </c>
      <c r="D368">
        <v>270102</v>
      </c>
      <c r="E368" t="s">
        <v>14075</v>
      </c>
      <c r="F368" t="s">
        <v>7292</v>
      </c>
      <c r="G368">
        <v>27</v>
      </c>
      <c r="H368" t="s">
        <v>10614</v>
      </c>
      <c r="I368" t="s">
        <v>7292</v>
      </c>
      <c r="J368">
        <v>176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3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 x14ac:dyDescent="0.3">
      <c r="A369">
        <v>6</v>
      </c>
      <c r="B369" t="s">
        <v>1193</v>
      </c>
      <c r="C369">
        <v>270103002</v>
      </c>
      <c r="D369">
        <v>270103</v>
      </c>
      <c r="E369" t="s">
        <v>14076</v>
      </c>
      <c r="F369" t="s">
        <v>7287</v>
      </c>
      <c r="G369">
        <v>27</v>
      </c>
      <c r="H369" t="s">
        <v>10614</v>
      </c>
      <c r="I369" t="s">
        <v>7287</v>
      </c>
      <c r="J369">
        <v>204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</row>
    <row r="370" spans="1:94" x14ac:dyDescent="0.3">
      <c r="A370">
        <v>6</v>
      </c>
      <c r="B370" t="s">
        <v>1193</v>
      </c>
      <c r="C370">
        <v>270104001</v>
      </c>
      <c r="D370">
        <v>270104</v>
      </c>
      <c r="E370" t="s">
        <v>7318</v>
      </c>
      <c r="F370" t="s">
        <v>7319</v>
      </c>
      <c r="G370">
        <v>27</v>
      </c>
      <c r="H370" t="s">
        <v>10614</v>
      </c>
      <c r="I370" t="s">
        <v>7319</v>
      </c>
      <c r="J370">
        <v>298</v>
      </c>
      <c r="K370">
        <v>3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2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1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2</v>
      </c>
      <c r="BT370">
        <v>3</v>
      </c>
      <c r="BU370">
        <v>3</v>
      </c>
      <c r="BV370">
        <v>1</v>
      </c>
      <c r="BW370">
        <v>0</v>
      </c>
      <c r="BX370">
        <v>2</v>
      </c>
      <c r="BY370">
        <v>1</v>
      </c>
      <c r="BZ370">
        <v>1</v>
      </c>
      <c r="CA370">
        <v>0</v>
      </c>
      <c r="CB370">
        <v>1</v>
      </c>
      <c r="CC370">
        <v>4</v>
      </c>
      <c r="CD370">
        <v>0</v>
      </c>
      <c r="CE370">
        <v>5</v>
      </c>
      <c r="CF370">
        <v>1</v>
      </c>
      <c r="CG370">
        <v>5</v>
      </c>
      <c r="CH370">
        <v>1</v>
      </c>
      <c r="CI370">
        <v>1</v>
      </c>
      <c r="CJ370">
        <v>1</v>
      </c>
      <c r="CK370">
        <v>2</v>
      </c>
      <c r="CL370">
        <v>6</v>
      </c>
      <c r="CM370">
        <v>3</v>
      </c>
      <c r="CN370">
        <v>5</v>
      </c>
      <c r="CO370">
        <v>2</v>
      </c>
      <c r="CP370">
        <v>5</v>
      </c>
    </row>
    <row r="371" spans="1:94" x14ac:dyDescent="0.3">
      <c r="A371">
        <v>6</v>
      </c>
      <c r="B371" t="s">
        <v>1193</v>
      </c>
      <c r="C371">
        <v>270102014</v>
      </c>
      <c r="D371">
        <v>270102</v>
      </c>
      <c r="E371" t="s">
        <v>14075</v>
      </c>
      <c r="F371" t="s">
        <v>7305</v>
      </c>
      <c r="G371">
        <v>27</v>
      </c>
      <c r="H371" t="s">
        <v>10614</v>
      </c>
      <c r="I371" t="s">
        <v>10639</v>
      </c>
      <c r="J371">
        <v>476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1</v>
      </c>
      <c r="AE371">
        <v>1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2</v>
      </c>
      <c r="BF371">
        <v>0</v>
      </c>
      <c r="BG371">
        <v>1</v>
      </c>
      <c r="BH371">
        <v>0</v>
      </c>
      <c r="BI371">
        <v>0</v>
      </c>
      <c r="BJ371">
        <v>2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1</v>
      </c>
    </row>
    <row r="372" spans="1:94" x14ac:dyDescent="0.3">
      <c r="A372">
        <v>6</v>
      </c>
      <c r="B372" t="s">
        <v>1193</v>
      </c>
      <c r="C372">
        <v>270102015</v>
      </c>
      <c r="D372">
        <v>270102</v>
      </c>
      <c r="E372" t="s">
        <v>14075</v>
      </c>
      <c r="F372" t="s">
        <v>7306</v>
      </c>
      <c r="G372">
        <v>27</v>
      </c>
      <c r="H372" t="s">
        <v>10614</v>
      </c>
      <c r="I372" t="s">
        <v>10640</v>
      </c>
      <c r="J372">
        <v>477</v>
      </c>
      <c r="K372">
        <v>1</v>
      </c>
      <c r="L372">
        <v>0</v>
      </c>
      <c r="M372">
        <v>3</v>
      </c>
      <c r="N372">
        <v>2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2</v>
      </c>
      <c r="U372">
        <v>2</v>
      </c>
      <c r="V372">
        <v>3</v>
      </c>
      <c r="W372">
        <v>2</v>
      </c>
      <c r="X372">
        <v>0</v>
      </c>
      <c r="Y372">
        <v>0</v>
      </c>
      <c r="Z372">
        <v>2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2</v>
      </c>
      <c r="AW372">
        <v>1</v>
      </c>
      <c r="AX372">
        <v>0</v>
      </c>
      <c r="AY372">
        <v>2</v>
      </c>
      <c r="AZ372">
        <v>3</v>
      </c>
      <c r="BA372">
        <v>0</v>
      </c>
      <c r="BB372">
        <v>1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3</v>
      </c>
      <c r="BJ372">
        <v>0</v>
      </c>
      <c r="BK372">
        <v>0</v>
      </c>
      <c r="BL372">
        <v>0</v>
      </c>
      <c r="BM372">
        <v>2</v>
      </c>
      <c r="BN372">
        <v>0</v>
      </c>
      <c r="BO372">
        <v>0</v>
      </c>
      <c r="BP372">
        <v>0</v>
      </c>
      <c r="BQ372">
        <v>0</v>
      </c>
      <c r="BR372">
        <v>1</v>
      </c>
      <c r="BS372">
        <v>0</v>
      </c>
      <c r="BT372">
        <v>1</v>
      </c>
      <c r="BU372">
        <v>1</v>
      </c>
      <c r="BV372">
        <v>0</v>
      </c>
      <c r="BW372">
        <v>0</v>
      </c>
      <c r="BX372">
        <v>3</v>
      </c>
      <c r="BY372">
        <v>0</v>
      </c>
      <c r="BZ372">
        <v>0</v>
      </c>
      <c r="CA372">
        <v>1</v>
      </c>
      <c r="CB372">
        <v>1</v>
      </c>
      <c r="CC372">
        <v>2</v>
      </c>
      <c r="CD372">
        <v>1</v>
      </c>
      <c r="CE372">
        <v>0</v>
      </c>
      <c r="CF372">
        <v>1</v>
      </c>
      <c r="CG372">
        <v>0</v>
      </c>
      <c r="CH372">
        <v>1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</row>
    <row r="373" spans="1:94" x14ac:dyDescent="0.3">
      <c r="A373">
        <v>6</v>
      </c>
      <c r="B373" t="s">
        <v>1193</v>
      </c>
      <c r="C373">
        <v>270105002</v>
      </c>
      <c r="D373">
        <v>270105</v>
      </c>
      <c r="E373" t="s">
        <v>7310</v>
      </c>
      <c r="F373" t="s">
        <v>7312</v>
      </c>
      <c r="G373">
        <v>28</v>
      </c>
      <c r="H373" t="s">
        <v>10615</v>
      </c>
      <c r="I373" t="s">
        <v>7312</v>
      </c>
      <c r="J373">
        <v>8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</row>
    <row r="374" spans="1:94" x14ac:dyDescent="0.3">
      <c r="A374">
        <v>6</v>
      </c>
      <c r="B374" t="s">
        <v>1193</v>
      </c>
      <c r="C374">
        <v>270102005</v>
      </c>
      <c r="D374">
        <v>270102</v>
      </c>
      <c r="E374" t="s">
        <v>14075</v>
      </c>
      <c r="F374" t="s">
        <v>7296</v>
      </c>
      <c r="G374">
        <v>28</v>
      </c>
      <c r="H374" t="s">
        <v>10615</v>
      </c>
      <c r="I374" t="s">
        <v>7296</v>
      </c>
      <c r="J374">
        <v>14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 x14ac:dyDescent="0.3">
      <c r="A375">
        <v>6</v>
      </c>
      <c r="B375" t="s">
        <v>1193</v>
      </c>
      <c r="C375">
        <v>270102006</v>
      </c>
      <c r="D375">
        <v>270102</v>
      </c>
      <c r="E375" t="s">
        <v>14075</v>
      </c>
      <c r="F375" t="s">
        <v>7297</v>
      </c>
      <c r="G375">
        <v>28</v>
      </c>
      <c r="H375" t="s">
        <v>10615</v>
      </c>
      <c r="I375" t="s">
        <v>14159</v>
      </c>
      <c r="J375">
        <v>15</v>
      </c>
      <c r="K375">
        <v>0</v>
      </c>
      <c r="L375">
        <v>3</v>
      </c>
      <c r="M375">
        <v>1</v>
      </c>
      <c r="N375">
        <v>2</v>
      </c>
      <c r="O375">
        <v>2</v>
      </c>
      <c r="P375">
        <v>2</v>
      </c>
      <c r="Q375">
        <v>1</v>
      </c>
      <c r="R375">
        <v>2</v>
      </c>
      <c r="S375">
        <v>0</v>
      </c>
      <c r="T375">
        <v>3</v>
      </c>
      <c r="U375">
        <v>3</v>
      </c>
      <c r="V375">
        <v>0</v>
      </c>
      <c r="W375">
        <v>0</v>
      </c>
      <c r="X375">
        <v>2</v>
      </c>
      <c r="Y375">
        <v>1</v>
      </c>
      <c r="Z375">
        <v>2</v>
      </c>
      <c r="AA375">
        <v>1</v>
      </c>
      <c r="AB375">
        <v>1</v>
      </c>
      <c r="AC375">
        <v>1</v>
      </c>
      <c r="AD375">
        <v>1</v>
      </c>
      <c r="AE375">
        <v>2</v>
      </c>
      <c r="AF375">
        <v>2</v>
      </c>
      <c r="AG375">
        <v>2</v>
      </c>
      <c r="AH375">
        <v>0</v>
      </c>
      <c r="AI375">
        <v>0</v>
      </c>
      <c r="AJ375">
        <v>1</v>
      </c>
      <c r="AK375">
        <v>2</v>
      </c>
      <c r="AL375">
        <v>4</v>
      </c>
      <c r="AM375">
        <v>1</v>
      </c>
      <c r="AN375">
        <v>0</v>
      </c>
      <c r="AO375">
        <v>0</v>
      </c>
      <c r="AP375">
        <v>0</v>
      </c>
      <c r="AQ375">
        <v>2</v>
      </c>
      <c r="AR375">
        <v>0</v>
      </c>
      <c r="AS375">
        <v>3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0</v>
      </c>
      <c r="BD375">
        <v>1</v>
      </c>
      <c r="BE375">
        <v>1</v>
      </c>
      <c r="BF375">
        <v>0</v>
      </c>
      <c r="BG375">
        <v>2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5</v>
      </c>
      <c r="BO375">
        <v>3</v>
      </c>
      <c r="BP375">
        <v>0</v>
      </c>
      <c r="BQ375">
        <v>2</v>
      </c>
      <c r="BR375">
        <v>1</v>
      </c>
      <c r="BS375">
        <v>0</v>
      </c>
      <c r="BT375">
        <v>2</v>
      </c>
      <c r="BU375">
        <v>2</v>
      </c>
      <c r="BV375">
        <v>1</v>
      </c>
      <c r="BW375">
        <v>0</v>
      </c>
      <c r="BX375">
        <v>2</v>
      </c>
      <c r="BY375">
        <v>2</v>
      </c>
      <c r="BZ375">
        <v>5</v>
      </c>
      <c r="CA375">
        <v>1</v>
      </c>
      <c r="CB375">
        <v>1</v>
      </c>
      <c r="CC375">
        <v>0</v>
      </c>
      <c r="CD375">
        <v>0</v>
      </c>
      <c r="CE375">
        <v>1</v>
      </c>
      <c r="CF375">
        <v>2</v>
      </c>
      <c r="CG375">
        <v>4</v>
      </c>
      <c r="CH375">
        <v>0</v>
      </c>
      <c r="CI375">
        <v>2</v>
      </c>
      <c r="CJ375">
        <v>4</v>
      </c>
      <c r="CK375">
        <v>2</v>
      </c>
      <c r="CL375">
        <v>3</v>
      </c>
      <c r="CM375">
        <v>2</v>
      </c>
      <c r="CN375">
        <v>0</v>
      </c>
      <c r="CO375">
        <v>3</v>
      </c>
      <c r="CP375">
        <v>1</v>
      </c>
    </row>
    <row r="376" spans="1:94" x14ac:dyDescent="0.3">
      <c r="A376">
        <v>6</v>
      </c>
      <c r="B376" t="s">
        <v>1193</v>
      </c>
      <c r="C376">
        <v>270102007</v>
      </c>
      <c r="D376">
        <v>270102</v>
      </c>
      <c r="E376" t="s">
        <v>14075</v>
      </c>
      <c r="F376" t="s">
        <v>7298</v>
      </c>
      <c r="G376">
        <v>28</v>
      </c>
      <c r="H376" t="s">
        <v>10615</v>
      </c>
      <c r="I376" t="s">
        <v>14160</v>
      </c>
      <c r="J376">
        <v>16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2</v>
      </c>
      <c r="CB376">
        <v>2</v>
      </c>
      <c r="CC376">
        <v>0</v>
      </c>
      <c r="CD376">
        <v>0</v>
      </c>
      <c r="CE376">
        <v>0</v>
      </c>
      <c r="CF376">
        <v>0</v>
      </c>
      <c r="CG376">
        <v>2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 x14ac:dyDescent="0.3">
      <c r="A377">
        <v>6</v>
      </c>
      <c r="B377" t="s">
        <v>1193</v>
      </c>
      <c r="C377">
        <v>270102008</v>
      </c>
      <c r="D377">
        <v>270102</v>
      </c>
      <c r="E377" t="s">
        <v>14075</v>
      </c>
      <c r="F377" t="s">
        <v>7299</v>
      </c>
      <c r="G377">
        <v>28</v>
      </c>
      <c r="H377" t="s">
        <v>10615</v>
      </c>
      <c r="I377" t="s">
        <v>14161</v>
      </c>
      <c r="J377">
        <v>17</v>
      </c>
      <c r="K377">
        <v>1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2</v>
      </c>
      <c r="R377">
        <v>0</v>
      </c>
      <c r="S377">
        <v>1</v>
      </c>
      <c r="T377">
        <v>1</v>
      </c>
      <c r="U377">
        <v>1</v>
      </c>
      <c r="V377">
        <v>0</v>
      </c>
      <c r="W377">
        <v>0</v>
      </c>
      <c r="X377">
        <v>2</v>
      </c>
      <c r="Y377">
        <v>0</v>
      </c>
      <c r="Z377">
        <v>2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3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</v>
      </c>
      <c r="AO377">
        <v>0</v>
      </c>
      <c r="AP377">
        <v>0</v>
      </c>
      <c r="AQ377">
        <v>1</v>
      </c>
      <c r="AR377">
        <v>0</v>
      </c>
      <c r="AS377">
        <v>1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2</v>
      </c>
      <c r="BF377">
        <v>1</v>
      </c>
      <c r="BG377">
        <v>0</v>
      </c>
      <c r="BH377">
        <v>1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4</v>
      </c>
      <c r="BU377">
        <v>1</v>
      </c>
      <c r="BV377">
        <v>0</v>
      </c>
      <c r="BW377">
        <v>0</v>
      </c>
      <c r="BX377">
        <v>2</v>
      </c>
      <c r="BY377">
        <v>1</v>
      </c>
      <c r="BZ377">
        <v>1</v>
      </c>
      <c r="CA377">
        <v>1</v>
      </c>
      <c r="CB377">
        <v>0</v>
      </c>
      <c r="CC377">
        <v>3</v>
      </c>
      <c r="CD377">
        <v>1</v>
      </c>
      <c r="CE377">
        <v>2</v>
      </c>
      <c r="CF377">
        <v>2</v>
      </c>
      <c r="CG377">
        <v>2</v>
      </c>
      <c r="CH377">
        <v>0</v>
      </c>
      <c r="CI377">
        <v>1</v>
      </c>
      <c r="CJ377">
        <v>1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</row>
    <row r="378" spans="1:94" x14ac:dyDescent="0.3">
      <c r="A378">
        <v>6</v>
      </c>
      <c r="B378" t="s">
        <v>1193</v>
      </c>
      <c r="C378">
        <v>270102010</v>
      </c>
      <c r="D378">
        <v>270102</v>
      </c>
      <c r="E378" t="s">
        <v>14075</v>
      </c>
      <c r="F378" t="s">
        <v>7301</v>
      </c>
      <c r="G378">
        <v>28</v>
      </c>
      <c r="H378" t="s">
        <v>10615</v>
      </c>
      <c r="I378" t="s">
        <v>7301</v>
      </c>
      <c r="J378">
        <v>19</v>
      </c>
      <c r="K378">
        <v>0</v>
      </c>
      <c r="L378">
        <v>0</v>
      </c>
      <c r="M378">
        <v>0</v>
      </c>
      <c r="N378">
        <v>2</v>
      </c>
      <c r="O378">
        <v>0</v>
      </c>
      <c r="P378">
        <v>2</v>
      </c>
      <c r="Q378">
        <v>1</v>
      </c>
      <c r="R378">
        <v>1</v>
      </c>
      <c r="S378">
        <v>0</v>
      </c>
      <c r="T378">
        <v>2</v>
      </c>
      <c r="U378">
        <v>1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</v>
      </c>
      <c r="AH378">
        <v>2</v>
      </c>
      <c r="AI378">
        <v>0</v>
      </c>
      <c r="AJ378">
        <v>1</v>
      </c>
      <c r="AK378">
        <v>0</v>
      </c>
      <c r="AL378">
        <v>0</v>
      </c>
      <c r="AM378">
        <v>2</v>
      </c>
      <c r="AN378">
        <v>1</v>
      </c>
      <c r="AO378">
        <v>0</v>
      </c>
      <c r="AP378">
        <v>0</v>
      </c>
      <c r="AQ378">
        <v>1</v>
      </c>
      <c r="AR378">
        <v>0</v>
      </c>
      <c r="AS378">
        <v>2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2</v>
      </c>
      <c r="AZ378">
        <v>1</v>
      </c>
      <c r="BA378">
        <v>1</v>
      </c>
      <c r="BB378">
        <v>1</v>
      </c>
      <c r="BC378">
        <v>1</v>
      </c>
      <c r="BD378">
        <v>2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2</v>
      </c>
      <c r="BN378">
        <v>4</v>
      </c>
      <c r="BO378">
        <v>3</v>
      </c>
      <c r="BP378">
        <v>1</v>
      </c>
      <c r="BQ378">
        <v>0</v>
      </c>
      <c r="BR378">
        <v>0</v>
      </c>
      <c r="BS378">
        <v>0</v>
      </c>
      <c r="BT378">
        <v>2</v>
      </c>
      <c r="BU378">
        <v>2</v>
      </c>
      <c r="BV378">
        <v>0</v>
      </c>
      <c r="BW378">
        <v>0</v>
      </c>
      <c r="BX378">
        <v>2</v>
      </c>
      <c r="BY378">
        <v>1</v>
      </c>
      <c r="BZ378">
        <v>3</v>
      </c>
      <c r="CA378">
        <v>1</v>
      </c>
      <c r="CB378">
        <v>3</v>
      </c>
      <c r="CC378">
        <v>1</v>
      </c>
      <c r="CD378">
        <v>1</v>
      </c>
      <c r="CE378">
        <v>1</v>
      </c>
      <c r="CF378">
        <v>1</v>
      </c>
      <c r="CG378">
        <v>2</v>
      </c>
      <c r="CH378">
        <v>0</v>
      </c>
      <c r="CI378">
        <v>1</v>
      </c>
      <c r="CJ378">
        <v>0</v>
      </c>
      <c r="CK378">
        <v>0</v>
      </c>
      <c r="CL378">
        <v>3</v>
      </c>
      <c r="CM378">
        <v>1</v>
      </c>
      <c r="CN378">
        <v>1</v>
      </c>
      <c r="CO378">
        <v>1</v>
      </c>
      <c r="CP378">
        <v>0</v>
      </c>
    </row>
    <row r="379" spans="1:94" x14ac:dyDescent="0.3">
      <c r="A379">
        <v>6</v>
      </c>
      <c r="B379" t="s">
        <v>1193</v>
      </c>
      <c r="C379">
        <v>270102016</v>
      </c>
      <c r="D379">
        <v>270102</v>
      </c>
      <c r="E379" t="s">
        <v>14075</v>
      </c>
      <c r="F379" t="s">
        <v>7307</v>
      </c>
      <c r="G379">
        <v>28</v>
      </c>
      <c r="H379" t="s">
        <v>10615</v>
      </c>
      <c r="I379" t="s">
        <v>7307</v>
      </c>
      <c r="J379">
        <v>26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</row>
    <row r="380" spans="1:94" x14ac:dyDescent="0.3">
      <c r="A380">
        <v>6</v>
      </c>
      <c r="B380" t="s">
        <v>1193</v>
      </c>
      <c r="C380">
        <v>270102001</v>
      </c>
      <c r="D380">
        <v>270102</v>
      </c>
      <c r="E380" t="s">
        <v>14075</v>
      </c>
      <c r="F380" t="s">
        <v>7292</v>
      </c>
      <c r="G380">
        <v>28</v>
      </c>
      <c r="H380" t="s">
        <v>10615</v>
      </c>
      <c r="I380" t="s">
        <v>7292</v>
      </c>
      <c r="J380">
        <v>176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1</v>
      </c>
    </row>
    <row r="381" spans="1:94" x14ac:dyDescent="0.3">
      <c r="A381">
        <v>6</v>
      </c>
      <c r="B381" t="s">
        <v>1193</v>
      </c>
      <c r="C381">
        <v>270103002</v>
      </c>
      <c r="D381">
        <v>270103</v>
      </c>
      <c r="E381" t="s">
        <v>14076</v>
      </c>
      <c r="F381" t="s">
        <v>7287</v>
      </c>
      <c r="G381">
        <v>28</v>
      </c>
      <c r="H381" t="s">
        <v>10615</v>
      </c>
      <c r="I381" t="s">
        <v>7287</v>
      </c>
      <c r="J381">
        <v>204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 x14ac:dyDescent="0.3">
      <c r="A382">
        <v>6</v>
      </c>
      <c r="B382" t="s">
        <v>1193</v>
      </c>
      <c r="C382">
        <v>270104001</v>
      </c>
      <c r="D382">
        <v>270104</v>
      </c>
      <c r="E382" t="s">
        <v>7318</v>
      </c>
      <c r="F382" t="s">
        <v>7319</v>
      </c>
      <c r="G382">
        <v>28</v>
      </c>
      <c r="H382" t="s">
        <v>10615</v>
      </c>
      <c r="I382" t="s">
        <v>7319</v>
      </c>
      <c r="J382">
        <v>298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0</v>
      </c>
      <c r="BQ382">
        <v>1</v>
      </c>
      <c r="BR382">
        <v>0</v>
      </c>
      <c r="BS382">
        <v>0</v>
      </c>
      <c r="BT382">
        <v>2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 x14ac:dyDescent="0.3">
      <c r="A383">
        <v>6</v>
      </c>
      <c r="B383" t="s">
        <v>1193</v>
      </c>
      <c r="C383">
        <v>270102014</v>
      </c>
      <c r="D383">
        <v>270102</v>
      </c>
      <c r="E383" t="s">
        <v>14075</v>
      </c>
      <c r="F383" t="s">
        <v>7305</v>
      </c>
      <c r="G383">
        <v>28</v>
      </c>
      <c r="H383" t="s">
        <v>10615</v>
      </c>
      <c r="I383" t="s">
        <v>10639</v>
      </c>
      <c r="J383">
        <v>476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3</v>
      </c>
      <c r="AG383">
        <v>1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2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1</v>
      </c>
      <c r="BC383">
        <v>1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1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1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 x14ac:dyDescent="0.3">
      <c r="A384">
        <v>6</v>
      </c>
      <c r="B384" t="s">
        <v>1193</v>
      </c>
      <c r="C384">
        <v>270102015</v>
      </c>
      <c r="D384">
        <v>270102</v>
      </c>
      <c r="E384" t="s">
        <v>14075</v>
      </c>
      <c r="F384" t="s">
        <v>7306</v>
      </c>
      <c r="G384">
        <v>28</v>
      </c>
      <c r="H384" t="s">
        <v>10615</v>
      </c>
      <c r="I384" t="s">
        <v>10640</v>
      </c>
      <c r="J384">
        <v>477</v>
      </c>
      <c r="K384">
        <v>0</v>
      </c>
      <c r="L384">
        <v>0</v>
      </c>
      <c r="M384">
        <v>2</v>
      </c>
      <c r="N384">
        <v>1</v>
      </c>
      <c r="O384">
        <v>1</v>
      </c>
      <c r="P384">
        <v>0</v>
      </c>
      <c r="Q384">
        <v>0</v>
      </c>
      <c r="R384">
        <v>2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2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2</v>
      </c>
      <c r="BC384">
        <v>2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1</v>
      </c>
      <c r="BW384">
        <v>3</v>
      </c>
      <c r="BX384">
        <v>0</v>
      </c>
      <c r="BY384">
        <v>0</v>
      </c>
      <c r="BZ384">
        <v>0</v>
      </c>
      <c r="CA384">
        <v>2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2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</row>
    <row r="385" spans="1:94" x14ac:dyDescent="0.3">
      <c r="A385">
        <v>7</v>
      </c>
      <c r="B385" t="s">
        <v>535</v>
      </c>
      <c r="C385">
        <v>270105003</v>
      </c>
      <c r="D385">
        <v>270105</v>
      </c>
      <c r="E385" t="s">
        <v>7310</v>
      </c>
      <c r="F385" t="s">
        <v>7313</v>
      </c>
      <c r="G385">
        <v>29</v>
      </c>
      <c r="H385" t="s">
        <v>10592</v>
      </c>
      <c r="I385" t="s">
        <v>7313</v>
      </c>
      <c r="J385">
        <v>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 x14ac:dyDescent="0.3">
      <c r="A386">
        <v>7</v>
      </c>
      <c r="B386" t="s">
        <v>535</v>
      </c>
      <c r="C386">
        <v>270102006</v>
      </c>
      <c r="D386">
        <v>270102</v>
      </c>
      <c r="E386" t="s">
        <v>14075</v>
      </c>
      <c r="F386" t="s">
        <v>7297</v>
      </c>
      <c r="G386">
        <v>29</v>
      </c>
      <c r="H386" t="s">
        <v>10592</v>
      </c>
      <c r="I386" t="s">
        <v>14159</v>
      </c>
      <c r="J386">
        <v>15</v>
      </c>
      <c r="K386">
        <v>0</v>
      </c>
      <c r="L386">
        <v>1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3</v>
      </c>
      <c r="W386">
        <v>1</v>
      </c>
      <c r="X386">
        <v>0</v>
      </c>
      <c r="Y386">
        <v>1</v>
      </c>
      <c r="Z386">
        <v>1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3</v>
      </c>
      <c r="AG386">
        <v>0</v>
      </c>
      <c r="AH386">
        <v>2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1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2</v>
      </c>
      <c r="BB386">
        <v>1</v>
      </c>
      <c r="BC386">
        <v>0</v>
      </c>
      <c r="BD386">
        <v>1</v>
      </c>
      <c r="BE386">
        <v>0</v>
      </c>
      <c r="BF386">
        <v>2</v>
      </c>
      <c r="BG386">
        <v>0</v>
      </c>
      <c r="BH386">
        <v>0</v>
      </c>
      <c r="BI386">
        <v>1</v>
      </c>
      <c r="BJ386">
        <v>1</v>
      </c>
      <c r="BK386">
        <v>0</v>
      </c>
      <c r="BL386">
        <v>1</v>
      </c>
      <c r="BM386">
        <v>1</v>
      </c>
      <c r="BN386">
        <v>1</v>
      </c>
      <c r="BO386">
        <v>1</v>
      </c>
      <c r="BP386">
        <v>0</v>
      </c>
      <c r="BQ386">
        <v>0</v>
      </c>
      <c r="BR386">
        <v>3</v>
      </c>
      <c r="BS386">
        <v>0</v>
      </c>
      <c r="BT386">
        <v>1</v>
      </c>
      <c r="BU386">
        <v>0</v>
      </c>
      <c r="BV386">
        <v>0</v>
      </c>
      <c r="BW386">
        <v>1</v>
      </c>
      <c r="BX386">
        <v>3</v>
      </c>
      <c r="BY386">
        <v>0</v>
      </c>
      <c r="BZ386">
        <v>2</v>
      </c>
      <c r="CA386">
        <v>0</v>
      </c>
      <c r="CB386">
        <v>0</v>
      </c>
      <c r="CC386">
        <v>1</v>
      </c>
      <c r="CD386">
        <v>1</v>
      </c>
      <c r="CE386">
        <v>0</v>
      </c>
      <c r="CF386">
        <v>1</v>
      </c>
      <c r="CG386">
        <v>0</v>
      </c>
      <c r="CH386">
        <v>2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 x14ac:dyDescent="0.3">
      <c r="A387">
        <v>7</v>
      </c>
      <c r="B387" t="s">
        <v>535</v>
      </c>
      <c r="C387">
        <v>270102007</v>
      </c>
      <c r="D387">
        <v>270102</v>
      </c>
      <c r="E387" t="s">
        <v>14075</v>
      </c>
      <c r="F387" t="s">
        <v>7298</v>
      </c>
      <c r="G387">
        <v>29</v>
      </c>
      <c r="H387" t="s">
        <v>10592</v>
      </c>
      <c r="I387" t="s">
        <v>14160</v>
      </c>
      <c r="J387">
        <v>16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</row>
    <row r="388" spans="1:94" x14ac:dyDescent="0.3">
      <c r="A388">
        <v>7</v>
      </c>
      <c r="B388" t="s">
        <v>535</v>
      </c>
      <c r="C388">
        <v>270102008</v>
      </c>
      <c r="D388">
        <v>270102</v>
      </c>
      <c r="E388" t="s">
        <v>14075</v>
      </c>
      <c r="F388" t="s">
        <v>7299</v>
      </c>
      <c r="G388">
        <v>29</v>
      </c>
      <c r="H388" t="s">
        <v>10592</v>
      </c>
      <c r="I388" t="s">
        <v>14161</v>
      </c>
      <c r="J388">
        <v>17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2</v>
      </c>
      <c r="AL388">
        <v>0</v>
      </c>
      <c r="AM388">
        <v>0</v>
      </c>
      <c r="AN388">
        <v>0</v>
      </c>
      <c r="AO388">
        <v>3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2</v>
      </c>
      <c r="BC388">
        <v>1</v>
      </c>
      <c r="BD388">
        <v>0</v>
      </c>
      <c r="BE388">
        <v>0</v>
      </c>
      <c r="BF388">
        <v>0</v>
      </c>
      <c r="BG388">
        <v>2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1</v>
      </c>
      <c r="BN388">
        <v>0</v>
      </c>
      <c r="BO388">
        <v>0</v>
      </c>
      <c r="BP388">
        <v>0</v>
      </c>
      <c r="BQ388">
        <v>1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1</v>
      </c>
      <c r="BY388">
        <v>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</row>
    <row r="389" spans="1:94" x14ac:dyDescent="0.3">
      <c r="A389">
        <v>7</v>
      </c>
      <c r="B389" t="s">
        <v>535</v>
      </c>
      <c r="C389">
        <v>270102009</v>
      </c>
      <c r="D389">
        <v>270102</v>
      </c>
      <c r="E389" t="s">
        <v>14075</v>
      </c>
      <c r="F389" t="s">
        <v>7300</v>
      </c>
      <c r="G389">
        <v>29</v>
      </c>
      <c r="H389" t="s">
        <v>10592</v>
      </c>
      <c r="I389" t="s">
        <v>7300</v>
      </c>
      <c r="J389">
        <v>18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</row>
    <row r="390" spans="1:94" x14ac:dyDescent="0.3">
      <c r="A390">
        <v>7</v>
      </c>
      <c r="B390" t="s">
        <v>535</v>
      </c>
      <c r="C390">
        <v>270102010</v>
      </c>
      <c r="D390">
        <v>270102</v>
      </c>
      <c r="E390" t="s">
        <v>14075</v>
      </c>
      <c r="F390" t="s">
        <v>7301</v>
      </c>
      <c r="G390">
        <v>29</v>
      </c>
      <c r="H390" t="s">
        <v>10592</v>
      </c>
      <c r="I390" t="s">
        <v>7301</v>
      </c>
      <c r="J390">
        <v>19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0</v>
      </c>
      <c r="AV390">
        <v>0</v>
      </c>
      <c r="AW390">
        <v>0</v>
      </c>
      <c r="AX390">
        <v>2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0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 x14ac:dyDescent="0.3">
      <c r="A391">
        <v>7</v>
      </c>
      <c r="B391" t="s">
        <v>535</v>
      </c>
      <c r="C391">
        <v>270102001</v>
      </c>
      <c r="D391">
        <v>270102</v>
      </c>
      <c r="E391" t="s">
        <v>14075</v>
      </c>
      <c r="F391" t="s">
        <v>7292</v>
      </c>
      <c r="G391">
        <v>29</v>
      </c>
      <c r="H391" t="s">
        <v>10592</v>
      </c>
      <c r="I391" t="s">
        <v>7292</v>
      </c>
      <c r="J391">
        <v>176</v>
      </c>
      <c r="K391">
        <v>0</v>
      </c>
      <c r="L391">
        <v>0</v>
      </c>
      <c r="M391">
        <v>3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2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2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2</v>
      </c>
      <c r="BD391">
        <v>1</v>
      </c>
      <c r="BE391">
        <v>0</v>
      </c>
      <c r="BF391">
        <v>1</v>
      </c>
      <c r="BG391">
        <v>0</v>
      </c>
      <c r="BH391">
        <v>1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</row>
    <row r="392" spans="1:94" x14ac:dyDescent="0.3">
      <c r="A392">
        <v>7</v>
      </c>
      <c r="B392" t="s">
        <v>535</v>
      </c>
      <c r="C392">
        <v>270103002</v>
      </c>
      <c r="D392">
        <v>270103</v>
      </c>
      <c r="E392" t="s">
        <v>14076</v>
      </c>
      <c r="F392" t="s">
        <v>7287</v>
      </c>
      <c r="G392">
        <v>29</v>
      </c>
      <c r="H392" t="s">
        <v>10592</v>
      </c>
      <c r="I392" t="s">
        <v>7287</v>
      </c>
      <c r="J392">
        <v>204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2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</row>
    <row r="393" spans="1:94" x14ac:dyDescent="0.3">
      <c r="A393">
        <v>7</v>
      </c>
      <c r="B393" t="s">
        <v>535</v>
      </c>
      <c r="C393">
        <v>270104001</v>
      </c>
      <c r="D393">
        <v>270104</v>
      </c>
      <c r="E393" t="s">
        <v>7318</v>
      </c>
      <c r="F393" t="s">
        <v>7319</v>
      </c>
      <c r="G393">
        <v>29</v>
      </c>
      <c r="H393" t="s">
        <v>10592</v>
      </c>
      <c r="I393" t="s">
        <v>7319</v>
      </c>
      <c r="J393">
        <v>298</v>
      </c>
      <c r="K393">
        <v>0</v>
      </c>
      <c r="L393">
        <v>1</v>
      </c>
      <c r="M393">
        <v>1</v>
      </c>
      <c r="N393">
        <v>2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2</v>
      </c>
      <c r="U393">
        <v>1</v>
      </c>
      <c r="V393">
        <v>0</v>
      </c>
      <c r="W393">
        <v>1</v>
      </c>
      <c r="X393">
        <v>0</v>
      </c>
      <c r="Y393">
        <v>2</v>
      </c>
      <c r="Z393">
        <v>2</v>
      </c>
      <c r="AA393">
        <v>0</v>
      </c>
      <c r="AB393">
        <v>2</v>
      </c>
      <c r="AC393">
        <v>2</v>
      </c>
      <c r="AD393">
        <v>3</v>
      </c>
      <c r="AE393">
        <v>0</v>
      </c>
      <c r="AF393">
        <v>2</v>
      </c>
      <c r="AG393">
        <v>2</v>
      </c>
      <c r="AH393">
        <v>1</v>
      </c>
      <c r="AI393">
        <v>1</v>
      </c>
      <c r="AJ393">
        <v>1</v>
      </c>
      <c r="AK393">
        <v>0</v>
      </c>
      <c r="AL393">
        <v>2</v>
      </c>
      <c r="AM393">
        <v>1</v>
      </c>
      <c r="AN393">
        <v>3</v>
      </c>
      <c r="AO393">
        <v>2</v>
      </c>
      <c r="AP393">
        <v>5</v>
      </c>
      <c r="AQ393">
        <v>4</v>
      </c>
      <c r="AR393">
        <v>0</v>
      </c>
      <c r="AS393">
        <v>5</v>
      </c>
      <c r="AT393">
        <v>1</v>
      </c>
      <c r="AU393">
        <v>4</v>
      </c>
      <c r="AV393">
        <v>1</v>
      </c>
      <c r="AW393">
        <v>1</v>
      </c>
      <c r="AX393">
        <v>0</v>
      </c>
      <c r="AY393">
        <v>0</v>
      </c>
      <c r="AZ393">
        <v>2</v>
      </c>
      <c r="BA393">
        <v>0</v>
      </c>
      <c r="BB393">
        <v>0</v>
      </c>
      <c r="BC393">
        <v>2</v>
      </c>
      <c r="BD393">
        <v>1</v>
      </c>
      <c r="BE393">
        <v>1</v>
      </c>
      <c r="BF393">
        <v>0</v>
      </c>
      <c r="BG393">
        <v>2</v>
      </c>
      <c r="BH393">
        <v>1</v>
      </c>
      <c r="BI393">
        <v>1</v>
      </c>
      <c r="BJ393">
        <v>0</v>
      </c>
      <c r="BK393">
        <v>0</v>
      </c>
      <c r="BL393">
        <v>1</v>
      </c>
      <c r="BM393">
        <v>2</v>
      </c>
      <c r="BN393">
        <v>0</v>
      </c>
      <c r="BO393">
        <v>2</v>
      </c>
      <c r="BP393">
        <v>1</v>
      </c>
      <c r="BQ393">
        <v>1</v>
      </c>
      <c r="BR393">
        <v>2</v>
      </c>
      <c r="BS393">
        <v>1</v>
      </c>
      <c r="BT393">
        <v>1</v>
      </c>
      <c r="BU393">
        <v>1</v>
      </c>
      <c r="BV393">
        <v>3</v>
      </c>
      <c r="BW393">
        <v>2</v>
      </c>
      <c r="BX393">
        <v>0</v>
      </c>
      <c r="BY393">
        <v>0</v>
      </c>
      <c r="BZ393">
        <v>2</v>
      </c>
      <c r="CA393">
        <v>0</v>
      </c>
      <c r="CB393">
        <v>0</v>
      </c>
      <c r="CC393">
        <v>0</v>
      </c>
      <c r="CD393">
        <v>0</v>
      </c>
      <c r="CE393">
        <v>2</v>
      </c>
      <c r="CF393">
        <v>0</v>
      </c>
      <c r="CG393">
        <v>0</v>
      </c>
      <c r="CH393">
        <v>4</v>
      </c>
      <c r="CI393">
        <v>0</v>
      </c>
      <c r="CJ393">
        <v>4</v>
      </c>
      <c r="CK393">
        <v>5</v>
      </c>
      <c r="CL393">
        <v>1</v>
      </c>
      <c r="CM393">
        <v>1</v>
      </c>
      <c r="CN393">
        <v>0</v>
      </c>
      <c r="CO393">
        <v>0</v>
      </c>
      <c r="CP393">
        <v>0</v>
      </c>
    </row>
    <row r="394" spans="1:94" x14ac:dyDescent="0.3">
      <c r="A394">
        <v>7</v>
      </c>
      <c r="B394" t="s">
        <v>535</v>
      </c>
      <c r="C394">
        <v>270102017</v>
      </c>
      <c r="D394">
        <v>270102</v>
      </c>
      <c r="E394" t="s">
        <v>14075</v>
      </c>
      <c r="F394" t="s">
        <v>7308</v>
      </c>
      <c r="G394">
        <v>29</v>
      </c>
      <c r="H394" t="s">
        <v>10592</v>
      </c>
      <c r="I394" t="s">
        <v>7308</v>
      </c>
      <c r="J394">
        <v>475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 x14ac:dyDescent="0.3">
      <c r="A395">
        <v>7</v>
      </c>
      <c r="B395" t="s">
        <v>535</v>
      </c>
      <c r="C395">
        <v>270102014</v>
      </c>
      <c r="D395">
        <v>270102</v>
      </c>
      <c r="E395" t="s">
        <v>14075</v>
      </c>
      <c r="F395" t="s">
        <v>7305</v>
      </c>
      <c r="G395">
        <v>29</v>
      </c>
      <c r="H395" t="s">
        <v>10592</v>
      </c>
      <c r="I395" t="s">
        <v>10639</v>
      </c>
      <c r="J395">
        <v>476</v>
      </c>
      <c r="K395">
        <v>0</v>
      </c>
      <c r="L395">
        <v>0</v>
      </c>
      <c r="M395">
        <v>1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1</v>
      </c>
      <c r="AF395">
        <v>3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1</v>
      </c>
      <c r="AX395">
        <v>4</v>
      </c>
      <c r="AY395">
        <v>2</v>
      </c>
      <c r="AZ395">
        <v>0</v>
      </c>
      <c r="BA395">
        <v>2</v>
      </c>
      <c r="BB395">
        <v>0</v>
      </c>
      <c r="BC395">
        <v>0</v>
      </c>
      <c r="BD395">
        <v>2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1</v>
      </c>
      <c r="BQ395">
        <v>1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2</v>
      </c>
      <c r="CB395">
        <v>0</v>
      </c>
      <c r="CC395">
        <v>1</v>
      </c>
      <c r="CD395">
        <v>0</v>
      </c>
      <c r="CE395">
        <v>0</v>
      </c>
      <c r="CF395">
        <v>2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</row>
    <row r="396" spans="1:94" x14ac:dyDescent="0.3">
      <c r="A396">
        <v>7</v>
      </c>
      <c r="B396" t="s">
        <v>535</v>
      </c>
      <c r="C396">
        <v>270102015</v>
      </c>
      <c r="D396">
        <v>270102</v>
      </c>
      <c r="E396" t="s">
        <v>14075</v>
      </c>
      <c r="F396" t="s">
        <v>7306</v>
      </c>
      <c r="G396">
        <v>29</v>
      </c>
      <c r="H396" t="s">
        <v>10592</v>
      </c>
      <c r="I396" t="s">
        <v>10640</v>
      </c>
      <c r="J396">
        <v>477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3</v>
      </c>
      <c r="Q396">
        <v>1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2</v>
      </c>
      <c r="Y396">
        <v>1</v>
      </c>
      <c r="Z396">
        <v>0</v>
      </c>
      <c r="AA396">
        <v>0</v>
      </c>
      <c r="AB396">
        <v>2</v>
      </c>
      <c r="AC396">
        <v>0</v>
      </c>
      <c r="AD396">
        <v>1</v>
      </c>
      <c r="AE396">
        <v>0</v>
      </c>
      <c r="AF396">
        <v>2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0</v>
      </c>
      <c r="AT396">
        <v>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2</v>
      </c>
      <c r="BC396">
        <v>0</v>
      </c>
      <c r="BD396">
        <v>1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1</v>
      </c>
      <c r="BS396">
        <v>0</v>
      </c>
      <c r="BT396">
        <v>0</v>
      </c>
      <c r="BU396">
        <v>1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2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</row>
    <row r="397" spans="1:94" x14ac:dyDescent="0.3">
      <c r="A397">
        <v>7</v>
      </c>
      <c r="B397" t="s">
        <v>535</v>
      </c>
      <c r="C397">
        <v>270105002</v>
      </c>
      <c r="D397">
        <v>270105</v>
      </c>
      <c r="E397" t="s">
        <v>7310</v>
      </c>
      <c r="F397" t="s">
        <v>7312</v>
      </c>
      <c r="G397">
        <v>30</v>
      </c>
      <c r="H397" t="s">
        <v>10616</v>
      </c>
      <c r="I397" t="s">
        <v>7312</v>
      </c>
      <c r="J397">
        <v>8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 x14ac:dyDescent="0.3">
      <c r="A398">
        <v>7</v>
      </c>
      <c r="B398" t="s">
        <v>535</v>
      </c>
      <c r="C398">
        <v>270102006</v>
      </c>
      <c r="D398">
        <v>270102</v>
      </c>
      <c r="E398" t="s">
        <v>14075</v>
      </c>
      <c r="F398" t="s">
        <v>7297</v>
      </c>
      <c r="G398">
        <v>30</v>
      </c>
      <c r="H398" t="s">
        <v>10616</v>
      </c>
      <c r="I398" t="s">
        <v>14159</v>
      </c>
      <c r="J398">
        <v>15</v>
      </c>
      <c r="K398">
        <v>0</v>
      </c>
      <c r="L398">
        <v>1</v>
      </c>
      <c r="M398">
        <v>0</v>
      </c>
      <c r="N398">
        <v>1</v>
      </c>
      <c r="O398">
        <v>3</v>
      </c>
      <c r="P398">
        <v>2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1</v>
      </c>
      <c r="Y398">
        <v>3</v>
      </c>
      <c r="Z398">
        <v>1</v>
      </c>
      <c r="AA398">
        <v>0</v>
      </c>
      <c r="AB398">
        <v>0</v>
      </c>
      <c r="AC398">
        <v>3</v>
      </c>
      <c r="AD398">
        <v>1</v>
      </c>
      <c r="AE398">
        <v>0</v>
      </c>
      <c r="AF398">
        <v>0</v>
      </c>
      <c r="AG398">
        <v>1</v>
      </c>
      <c r="AH398">
        <v>1</v>
      </c>
      <c r="AI398">
        <v>2</v>
      </c>
      <c r="AJ398">
        <v>0</v>
      </c>
      <c r="AK398">
        <v>1</v>
      </c>
      <c r="AL398">
        <v>2</v>
      </c>
      <c r="AM398">
        <v>0</v>
      </c>
      <c r="AN398">
        <v>0</v>
      </c>
      <c r="AO398">
        <v>2</v>
      </c>
      <c r="AP398">
        <v>1</v>
      </c>
      <c r="AQ398">
        <v>0</v>
      </c>
      <c r="AR398">
        <v>0</v>
      </c>
      <c r="AS398">
        <v>1</v>
      </c>
      <c r="AT398">
        <v>2</v>
      </c>
      <c r="AU398">
        <v>0</v>
      </c>
      <c r="AV398">
        <v>2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2</v>
      </c>
      <c r="BM398">
        <v>1</v>
      </c>
      <c r="BN398">
        <v>1</v>
      </c>
      <c r="BO398">
        <v>1</v>
      </c>
      <c r="BP398">
        <v>0</v>
      </c>
      <c r="BQ398">
        <v>2</v>
      </c>
      <c r="BR398">
        <v>0</v>
      </c>
      <c r="BS398">
        <v>1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2</v>
      </c>
      <c r="CB398">
        <v>1</v>
      </c>
      <c r="CC398">
        <v>0</v>
      </c>
      <c r="CD398">
        <v>2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2</v>
      </c>
      <c r="CK398">
        <v>0</v>
      </c>
      <c r="CL398">
        <v>0</v>
      </c>
      <c r="CM398">
        <v>0</v>
      </c>
      <c r="CN398">
        <v>3</v>
      </c>
      <c r="CO398">
        <v>0</v>
      </c>
      <c r="CP398">
        <v>0</v>
      </c>
    </row>
    <row r="399" spans="1:94" x14ac:dyDescent="0.3">
      <c r="A399">
        <v>7</v>
      </c>
      <c r="B399" t="s">
        <v>535</v>
      </c>
      <c r="C399">
        <v>270102007</v>
      </c>
      <c r="D399">
        <v>270102</v>
      </c>
      <c r="E399" t="s">
        <v>14075</v>
      </c>
      <c r="F399" t="s">
        <v>7298</v>
      </c>
      <c r="G399">
        <v>30</v>
      </c>
      <c r="H399" t="s">
        <v>10616</v>
      </c>
      <c r="I399" t="s">
        <v>14160</v>
      </c>
      <c r="J399">
        <v>16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</row>
    <row r="400" spans="1:94" x14ac:dyDescent="0.3">
      <c r="A400">
        <v>7</v>
      </c>
      <c r="B400" t="s">
        <v>535</v>
      </c>
      <c r="C400">
        <v>270102008</v>
      </c>
      <c r="D400">
        <v>270102</v>
      </c>
      <c r="E400" t="s">
        <v>14075</v>
      </c>
      <c r="F400" t="s">
        <v>7299</v>
      </c>
      <c r="G400">
        <v>30</v>
      </c>
      <c r="H400" t="s">
        <v>10616</v>
      </c>
      <c r="I400" t="s">
        <v>14161</v>
      </c>
      <c r="J400">
        <v>17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1</v>
      </c>
      <c r="AA400">
        <v>0</v>
      </c>
      <c r="AB400">
        <v>1</v>
      </c>
      <c r="AC400">
        <v>2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1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0</v>
      </c>
    </row>
    <row r="401" spans="1:94" x14ac:dyDescent="0.3">
      <c r="A401">
        <v>7</v>
      </c>
      <c r="B401" t="s">
        <v>535</v>
      </c>
      <c r="C401">
        <v>270102009</v>
      </c>
      <c r="D401">
        <v>270102</v>
      </c>
      <c r="E401" t="s">
        <v>14075</v>
      </c>
      <c r="F401" t="s">
        <v>7300</v>
      </c>
      <c r="G401">
        <v>30</v>
      </c>
      <c r="H401" t="s">
        <v>10616</v>
      </c>
      <c r="I401" t="s">
        <v>7300</v>
      </c>
      <c r="J401">
        <v>18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</row>
    <row r="402" spans="1:94" x14ac:dyDescent="0.3">
      <c r="A402">
        <v>7</v>
      </c>
      <c r="B402" t="s">
        <v>535</v>
      </c>
      <c r="C402">
        <v>270102010</v>
      </c>
      <c r="D402">
        <v>270102</v>
      </c>
      <c r="E402" t="s">
        <v>14075</v>
      </c>
      <c r="F402" t="s">
        <v>7301</v>
      </c>
      <c r="G402">
        <v>30</v>
      </c>
      <c r="H402" t="s">
        <v>10616</v>
      </c>
      <c r="I402" t="s">
        <v>7301</v>
      </c>
      <c r="J402">
        <v>19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1</v>
      </c>
      <c r="AD402">
        <v>2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5</v>
      </c>
      <c r="CO402">
        <v>0</v>
      </c>
      <c r="CP402">
        <v>0</v>
      </c>
    </row>
    <row r="403" spans="1:94" x14ac:dyDescent="0.3">
      <c r="A403">
        <v>7</v>
      </c>
      <c r="B403" t="s">
        <v>535</v>
      </c>
      <c r="C403">
        <v>270102001</v>
      </c>
      <c r="D403">
        <v>270102</v>
      </c>
      <c r="E403" t="s">
        <v>14075</v>
      </c>
      <c r="F403" t="s">
        <v>7292</v>
      </c>
      <c r="G403">
        <v>30</v>
      </c>
      <c r="H403" t="s">
        <v>10616</v>
      </c>
      <c r="I403" t="s">
        <v>7292</v>
      </c>
      <c r="J403">
        <v>176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2</v>
      </c>
      <c r="AQ403">
        <v>1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1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</row>
    <row r="404" spans="1:94" x14ac:dyDescent="0.3">
      <c r="A404">
        <v>7</v>
      </c>
      <c r="B404" t="s">
        <v>535</v>
      </c>
      <c r="C404">
        <v>270103002</v>
      </c>
      <c r="D404">
        <v>270103</v>
      </c>
      <c r="E404" t="s">
        <v>14076</v>
      </c>
      <c r="F404" t="s">
        <v>7287</v>
      </c>
      <c r="G404">
        <v>30</v>
      </c>
      <c r="H404" t="s">
        <v>10616</v>
      </c>
      <c r="I404" t="s">
        <v>7287</v>
      </c>
      <c r="J404">
        <v>204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</row>
    <row r="405" spans="1:94" x14ac:dyDescent="0.3">
      <c r="A405">
        <v>7</v>
      </c>
      <c r="B405" t="s">
        <v>535</v>
      </c>
      <c r="C405">
        <v>270104001</v>
      </c>
      <c r="D405">
        <v>270104</v>
      </c>
      <c r="E405" t="s">
        <v>7318</v>
      </c>
      <c r="F405" t="s">
        <v>7319</v>
      </c>
      <c r="G405">
        <v>30</v>
      </c>
      <c r="H405" t="s">
        <v>10616</v>
      </c>
      <c r="I405" t="s">
        <v>7319</v>
      </c>
      <c r="J405">
        <v>298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2</v>
      </c>
      <c r="Q405">
        <v>0</v>
      </c>
      <c r="R405">
        <v>1</v>
      </c>
      <c r="S405">
        <v>0</v>
      </c>
      <c r="T405">
        <v>0</v>
      </c>
      <c r="U405">
        <v>3</v>
      </c>
      <c r="V405">
        <v>0</v>
      </c>
      <c r="W405">
        <v>0</v>
      </c>
      <c r="X405">
        <v>0</v>
      </c>
      <c r="Y405">
        <v>1</v>
      </c>
      <c r="Z405">
        <v>3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1</v>
      </c>
      <c r="BJ405">
        <v>0</v>
      </c>
      <c r="BK405">
        <v>0</v>
      </c>
      <c r="BL405">
        <v>0</v>
      </c>
      <c r="BM405">
        <v>1</v>
      </c>
      <c r="BN405">
        <v>0</v>
      </c>
      <c r="BO405">
        <v>1</v>
      </c>
      <c r="BP405">
        <v>0</v>
      </c>
      <c r="BQ405">
        <v>0</v>
      </c>
      <c r="BR405">
        <v>0</v>
      </c>
      <c r="BS405">
        <v>6</v>
      </c>
      <c r="BT405">
        <v>0</v>
      </c>
      <c r="BU405">
        <v>0</v>
      </c>
      <c r="BV405">
        <v>1</v>
      </c>
      <c r="BW405">
        <v>3</v>
      </c>
      <c r="BX405">
        <v>1</v>
      </c>
      <c r="BY405">
        <v>1</v>
      </c>
      <c r="BZ405">
        <v>0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1</v>
      </c>
      <c r="CG405">
        <v>2</v>
      </c>
      <c r="CH405">
        <v>0</v>
      </c>
      <c r="CI405">
        <v>3</v>
      </c>
      <c r="CJ405">
        <v>1</v>
      </c>
      <c r="CK405">
        <v>1</v>
      </c>
      <c r="CL405">
        <v>1</v>
      </c>
      <c r="CM405">
        <v>1</v>
      </c>
      <c r="CN405">
        <v>4</v>
      </c>
      <c r="CO405">
        <v>1</v>
      </c>
      <c r="CP405">
        <v>0</v>
      </c>
    </row>
    <row r="406" spans="1:94" x14ac:dyDescent="0.3">
      <c r="A406">
        <v>7</v>
      </c>
      <c r="B406" t="s">
        <v>535</v>
      </c>
      <c r="C406">
        <v>270102014</v>
      </c>
      <c r="D406">
        <v>270102</v>
      </c>
      <c r="E406" t="s">
        <v>14075</v>
      </c>
      <c r="F406" t="s">
        <v>7305</v>
      </c>
      <c r="G406">
        <v>30</v>
      </c>
      <c r="H406" t="s">
        <v>10616</v>
      </c>
      <c r="I406" t="s">
        <v>10639</v>
      </c>
      <c r="J406">
        <v>476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2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1</v>
      </c>
      <c r="CP406">
        <v>0</v>
      </c>
    </row>
    <row r="407" spans="1:94" x14ac:dyDescent="0.3">
      <c r="A407">
        <v>7</v>
      </c>
      <c r="B407" t="s">
        <v>535</v>
      </c>
      <c r="C407">
        <v>270102015</v>
      </c>
      <c r="D407">
        <v>270102</v>
      </c>
      <c r="E407" t="s">
        <v>14075</v>
      </c>
      <c r="F407" t="s">
        <v>7306</v>
      </c>
      <c r="G407">
        <v>30</v>
      </c>
      <c r="H407" t="s">
        <v>10616</v>
      </c>
      <c r="I407" t="s">
        <v>10640</v>
      </c>
      <c r="J407">
        <v>477</v>
      </c>
      <c r="K407">
        <v>0</v>
      </c>
      <c r="L407">
        <v>1</v>
      </c>
      <c r="M407">
        <v>0</v>
      </c>
      <c r="N407">
        <v>1</v>
      </c>
      <c r="O407">
        <v>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5</v>
      </c>
      <c r="AD407">
        <v>1</v>
      </c>
      <c r="AE407">
        <v>1</v>
      </c>
      <c r="AF407">
        <v>2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0</v>
      </c>
      <c r="AR407">
        <v>1</v>
      </c>
      <c r="AS407">
        <v>2</v>
      </c>
      <c r="AT407">
        <v>0</v>
      </c>
      <c r="AU407">
        <v>0</v>
      </c>
      <c r="AV407">
        <v>2</v>
      </c>
      <c r="AW407">
        <v>0</v>
      </c>
      <c r="AX407">
        <v>1</v>
      </c>
      <c r="AY407">
        <v>0</v>
      </c>
      <c r="AZ407">
        <v>1</v>
      </c>
      <c r="BA407">
        <v>0</v>
      </c>
      <c r="BB407">
        <v>0</v>
      </c>
      <c r="BC407">
        <v>1</v>
      </c>
      <c r="BD407">
        <v>1</v>
      </c>
      <c r="BE407">
        <v>0</v>
      </c>
      <c r="BF407">
        <v>4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0</v>
      </c>
      <c r="CL407">
        <v>0</v>
      </c>
      <c r="CM407">
        <v>1</v>
      </c>
      <c r="CN407">
        <v>3</v>
      </c>
      <c r="CO407">
        <v>1</v>
      </c>
      <c r="CP407">
        <v>0</v>
      </c>
    </row>
    <row r="408" spans="1:94" x14ac:dyDescent="0.3">
      <c r="A408">
        <v>7</v>
      </c>
      <c r="B408" t="s">
        <v>535</v>
      </c>
      <c r="C408">
        <v>270105001</v>
      </c>
      <c r="D408">
        <v>270105</v>
      </c>
      <c r="E408" t="s">
        <v>7310</v>
      </c>
      <c r="F408" t="s">
        <v>7311</v>
      </c>
      <c r="G408">
        <v>31</v>
      </c>
      <c r="H408" t="s">
        <v>10617</v>
      </c>
      <c r="I408" t="s">
        <v>7311</v>
      </c>
      <c r="J408">
        <v>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 x14ac:dyDescent="0.3">
      <c r="A409">
        <v>7</v>
      </c>
      <c r="B409" t="s">
        <v>535</v>
      </c>
      <c r="C409">
        <v>270105002</v>
      </c>
      <c r="D409">
        <v>270105</v>
      </c>
      <c r="E409" t="s">
        <v>7310</v>
      </c>
      <c r="F409" t="s">
        <v>7312</v>
      </c>
      <c r="G409">
        <v>31</v>
      </c>
      <c r="H409" t="s">
        <v>10617</v>
      </c>
      <c r="I409" t="s">
        <v>7312</v>
      </c>
      <c r="J409">
        <v>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</row>
    <row r="410" spans="1:94" x14ac:dyDescent="0.3">
      <c r="A410">
        <v>7</v>
      </c>
      <c r="B410" t="s">
        <v>535</v>
      </c>
      <c r="C410">
        <v>270105003</v>
      </c>
      <c r="D410">
        <v>270105</v>
      </c>
      <c r="E410" t="s">
        <v>7310</v>
      </c>
      <c r="F410" t="s">
        <v>7313</v>
      </c>
      <c r="G410">
        <v>31</v>
      </c>
      <c r="H410" t="s">
        <v>10617</v>
      </c>
      <c r="I410" t="s">
        <v>7313</v>
      </c>
      <c r="J410">
        <v>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1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 x14ac:dyDescent="0.3">
      <c r="A411">
        <v>7</v>
      </c>
      <c r="B411" t="s">
        <v>535</v>
      </c>
      <c r="C411">
        <v>270102005</v>
      </c>
      <c r="D411">
        <v>270102</v>
      </c>
      <c r="E411" t="s">
        <v>14075</v>
      </c>
      <c r="F411" t="s">
        <v>7296</v>
      </c>
      <c r="G411">
        <v>31</v>
      </c>
      <c r="H411" t="s">
        <v>10617</v>
      </c>
      <c r="I411" t="s">
        <v>7296</v>
      </c>
      <c r="J411">
        <v>14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</row>
    <row r="412" spans="1:94" x14ac:dyDescent="0.3">
      <c r="A412">
        <v>7</v>
      </c>
      <c r="B412" t="s">
        <v>535</v>
      </c>
      <c r="C412">
        <v>270102006</v>
      </c>
      <c r="D412">
        <v>270102</v>
      </c>
      <c r="E412" t="s">
        <v>14075</v>
      </c>
      <c r="F412" t="s">
        <v>7297</v>
      </c>
      <c r="G412">
        <v>31</v>
      </c>
      <c r="H412" t="s">
        <v>10617</v>
      </c>
      <c r="I412" t="s">
        <v>14159</v>
      </c>
      <c r="J412">
        <v>15</v>
      </c>
      <c r="K412">
        <v>5</v>
      </c>
      <c r="L412">
        <v>0</v>
      </c>
      <c r="M412">
        <v>3</v>
      </c>
      <c r="N412">
        <v>3</v>
      </c>
      <c r="O412">
        <v>1</v>
      </c>
      <c r="P412">
        <v>2</v>
      </c>
      <c r="Q412">
        <v>0</v>
      </c>
      <c r="R412">
        <v>1</v>
      </c>
      <c r="S412">
        <v>1</v>
      </c>
      <c r="T412">
        <v>2</v>
      </c>
      <c r="U412">
        <v>3</v>
      </c>
      <c r="V412">
        <v>2</v>
      </c>
      <c r="W412">
        <v>6</v>
      </c>
      <c r="X412">
        <v>4</v>
      </c>
      <c r="Y412">
        <v>4</v>
      </c>
      <c r="Z412">
        <v>4</v>
      </c>
      <c r="AA412">
        <v>0</v>
      </c>
      <c r="AB412">
        <v>3</v>
      </c>
      <c r="AC412">
        <v>1</v>
      </c>
      <c r="AD412">
        <v>2</v>
      </c>
      <c r="AE412">
        <v>6</v>
      </c>
      <c r="AF412">
        <v>0</v>
      </c>
      <c r="AG412">
        <v>6</v>
      </c>
      <c r="AH412">
        <v>3</v>
      </c>
      <c r="AI412">
        <v>4</v>
      </c>
      <c r="AJ412">
        <v>0</v>
      </c>
      <c r="AK412">
        <v>1</v>
      </c>
      <c r="AL412">
        <v>5</v>
      </c>
      <c r="AM412">
        <v>1</v>
      </c>
      <c r="AN412">
        <v>1</v>
      </c>
      <c r="AO412">
        <v>0</v>
      </c>
      <c r="AP412">
        <v>3</v>
      </c>
      <c r="AQ412">
        <v>0</v>
      </c>
      <c r="AR412">
        <v>1</v>
      </c>
      <c r="AS412">
        <v>2</v>
      </c>
      <c r="AT412">
        <v>3</v>
      </c>
      <c r="AU412">
        <v>2</v>
      </c>
      <c r="AV412">
        <v>2</v>
      </c>
      <c r="AW412">
        <v>6</v>
      </c>
      <c r="AX412">
        <v>3</v>
      </c>
      <c r="AY412">
        <v>0</v>
      </c>
      <c r="AZ412">
        <v>1</v>
      </c>
      <c r="BA412">
        <v>3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9</v>
      </c>
      <c r="BH412">
        <v>3</v>
      </c>
      <c r="BI412">
        <v>0</v>
      </c>
      <c r="BJ412">
        <v>2</v>
      </c>
      <c r="BK412">
        <v>0</v>
      </c>
      <c r="BL412">
        <v>1</v>
      </c>
      <c r="BM412">
        <v>1</v>
      </c>
      <c r="BN412">
        <v>1</v>
      </c>
      <c r="BO412">
        <v>4</v>
      </c>
      <c r="BP412">
        <v>2</v>
      </c>
      <c r="BQ412">
        <v>4</v>
      </c>
      <c r="BR412">
        <v>1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1</v>
      </c>
      <c r="BY412">
        <v>2</v>
      </c>
      <c r="BZ412">
        <v>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2</v>
      </c>
      <c r="CH412">
        <v>0</v>
      </c>
      <c r="CI412">
        <v>3</v>
      </c>
      <c r="CJ412">
        <v>1</v>
      </c>
      <c r="CK412">
        <v>1</v>
      </c>
      <c r="CL412">
        <v>0</v>
      </c>
      <c r="CM412">
        <v>1</v>
      </c>
      <c r="CN412">
        <v>2</v>
      </c>
      <c r="CO412">
        <v>4</v>
      </c>
      <c r="CP412">
        <v>0</v>
      </c>
    </row>
    <row r="413" spans="1:94" x14ac:dyDescent="0.3">
      <c r="A413">
        <v>7</v>
      </c>
      <c r="B413" t="s">
        <v>535</v>
      </c>
      <c r="C413">
        <v>270102007</v>
      </c>
      <c r="D413">
        <v>270102</v>
      </c>
      <c r="E413" t="s">
        <v>14075</v>
      </c>
      <c r="F413" t="s">
        <v>7298</v>
      </c>
      <c r="G413">
        <v>31</v>
      </c>
      <c r="H413" t="s">
        <v>10617</v>
      </c>
      <c r="I413" t="s">
        <v>14160</v>
      </c>
      <c r="J413">
        <v>16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2</v>
      </c>
      <c r="BK413">
        <v>1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1</v>
      </c>
      <c r="CG413">
        <v>1</v>
      </c>
      <c r="CH413">
        <v>0</v>
      </c>
      <c r="CI413">
        <v>1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2</v>
      </c>
      <c r="CP413">
        <v>0</v>
      </c>
    </row>
    <row r="414" spans="1:94" x14ac:dyDescent="0.3">
      <c r="A414">
        <v>7</v>
      </c>
      <c r="B414" t="s">
        <v>535</v>
      </c>
      <c r="C414">
        <v>270102008</v>
      </c>
      <c r="D414">
        <v>270102</v>
      </c>
      <c r="E414" t="s">
        <v>14075</v>
      </c>
      <c r="F414" t="s">
        <v>7299</v>
      </c>
      <c r="G414">
        <v>31</v>
      </c>
      <c r="H414" t="s">
        <v>10617</v>
      </c>
      <c r="I414" t="s">
        <v>14161</v>
      </c>
      <c r="J414">
        <v>17</v>
      </c>
      <c r="K414">
        <v>2</v>
      </c>
      <c r="L414">
        <v>0</v>
      </c>
      <c r="M414">
        <v>2</v>
      </c>
      <c r="N414">
        <v>0</v>
      </c>
      <c r="O414">
        <v>1</v>
      </c>
      <c r="P414">
        <v>1</v>
      </c>
      <c r="Q414">
        <v>0</v>
      </c>
      <c r="R414">
        <v>1</v>
      </c>
      <c r="S414">
        <v>2</v>
      </c>
      <c r="T414">
        <v>0</v>
      </c>
      <c r="U414">
        <v>0</v>
      </c>
      <c r="V414">
        <v>0</v>
      </c>
      <c r="W414">
        <v>3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1</v>
      </c>
      <c r="AD414">
        <v>0</v>
      </c>
      <c r="AE414">
        <v>1</v>
      </c>
      <c r="AF414">
        <v>1</v>
      </c>
      <c r="AG414">
        <v>2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2</v>
      </c>
      <c r="AR414">
        <v>0</v>
      </c>
      <c r="AS414">
        <v>2</v>
      </c>
      <c r="AT414">
        <v>1</v>
      </c>
      <c r="AU414">
        <v>1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</v>
      </c>
      <c r="BE414">
        <v>0</v>
      </c>
      <c r="BF414">
        <v>0</v>
      </c>
      <c r="BG414">
        <v>3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</v>
      </c>
      <c r="BR414">
        <v>2</v>
      </c>
      <c r="BS414">
        <v>0</v>
      </c>
      <c r="BT414">
        <v>1</v>
      </c>
      <c r="BU414">
        <v>0</v>
      </c>
      <c r="BV414">
        <v>0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1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2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</row>
    <row r="415" spans="1:94" x14ac:dyDescent="0.3">
      <c r="A415">
        <v>7</v>
      </c>
      <c r="B415" t="s">
        <v>535</v>
      </c>
      <c r="C415">
        <v>270102010</v>
      </c>
      <c r="D415">
        <v>270102</v>
      </c>
      <c r="E415" t="s">
        <v>14075</v>
      </c>
      <c r="F415" t="s">
        <v>7301</v>
      </c>
      <c r="G415">
        <v>31</v>
      </c>
      <c r="H415" t="s">
        <v>10617</v>
      </c>
      <c r="I415" t="s">
        <v>7301</v>
      </c>
      <c r="J415">
        <v>19</v>
      </c>
      <c r="K415">
        <v>1</v>
      </c>
      <c r="L415">
        <v>1</v>
      </c>
      <c r="M415">
        <v>9</v>
      </c>
      <c r="N415">
        <v>0</v>
      </c>
      <c r="O415">
        <v>0</v>
      </c>
      <c r="P415">
        <v>2</v>
      </c>
      <c r="Q415">
        <v>4</v>
      </c>
      <c r="R415">
        <v>2</v>
      </c>
      <c r="S415">
        <v>5</v>
      </c>
      <c r="T415">
        <v>1</v>
      </c>
      <c r="U415">
        <v>2</v>
      </c>
      <c r="V415">
        <v>4</v>
      </c>
      <c r="W415">
        <v>4</v>
      </c>
      <c r="X415">
        <v>3</v>
      </c>
      <c r="Y415">
        <v>2</v>
      </c>
      <c r="Z415">
        <v>6</v>
      </c>
      <c r="AA415">
        <v>2</v>
      </c>
      <c r="AB415">
        <v>0</v>
      </c>
      <c r="AC415">
        <v>1</v>
      </c>
      <c r="AD415">
        <v>3</v>
      </c>
      <c r="AE415">
        <v>2</v>
      </c>
      <c r="AF415">
        <v>0</v>
      </c>
      <c r="AG415">
        <v>1</v>
      </c>
      <c r="AH415">
        <v>3</v>
      </c>
      <c r="AI415">
        <v>8</v>
      </c>
      <c r="AJ415">
        <v>1</v>
      </c>
      <c r="AK415">
        <v>2</v>
      </c>
      <c r="AL415">
        <v>4</v>
      </c>
      <c r="AM415">
        <v>1</v>
      </c>
      <c r="AN415">
        <v>1</v>
      </c>
      <c r="AO415">
        <v>1</v>
      </c>
      <c r="AP415">
        <v>1</v>
      </c>
      <c r="AQ415">
        <v>6</v>
      </c>
      <c r="AR415">
        <v>1</v>
      </c>
      <c r="AS415">
        <v>8</v>
      </c>
      <c r="AT415">
        <v>1</v>
      </c>
      <c r="AU415">
        <v>2</v>
      </c>
      <c r="AV415">
        <v>4</v>
      </c>
      <c r="AW415">
        <v>3</v>
      </c>
      <c r="AX415">
        <v>4</v>
      </c>
      <c r="AY415">
        <v>1</v>
      </c>
      <c r="AZ415">
        <v>0</v>
      </c>
      <c r="BA415">
        <v>2</v>
      </c>
      <c r="BB415">
        <v>5</v>
      </c>
      <c r="BC415">
        <v>1</v>
      </c>
      <c r="BD415">
        <v>0</v>
      </c>
      <c r="BE415">
        <v>0</v>
      </c>
      <c r="BF415">
        <v>5</v>
      </c>
      <c r="BG415">
        <v>7</v>
      </c>
      <c r="BH415">
        <v>1</v>
      </c>
      <c r="BI415">
        <v>1</v>
      </c>
      <c r="BJ415">
        <v>1</v>
      </c>
      <c r="BK415">
        <v>0</v>
      </c>
      <c r="BL415">
        <v>2</v>
      </c>
      <c r="BM415">
        <v>2</v>
      </c>
      <c r="BN415">
        <v>0</v>
      </c>
      <c r="BO415">
        <v>2</v>
      </c>
      <c r="BP415">
        <v>0</v>
      </c>
      <c r="BQ415">
        <v>5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3</v>
      </c>
      <c r="CH415">
        <v>2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</row>
    <row r="416" spans="1:94" x14ac:dyDescent="0.3">
      <c r="A416">
        <v>7</v>
      </c>
      <c r="B416" t="s">
        <v>535</v>
      </c>
      <c r="C416">
        <v>270102001</v>
      </c>
      <c r="D416">
        <v>270102</v>
      </c>
      <c r="E416" t="s">
        <v>14075</v>
      </c>
      <c r="F416" t="s">
        <v>7292</v>
      </c>
      <c r="G416">
        <v>31</v>
      </c>
      <c r="H416" t="s">
        <v>10617</v>
      </c>
      <c r="I416" t="s">
        <v>7292</v>
      </c>
      <c r="J416">
        <v>176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 x14ac:dyDescent="0.3">
      <c r="A417">
        <v>7</v>
      </c>
      <c r="B417" t="s">
        <v>535</v>
      </c>
      <c r="C417">
        <v>270103002</v>
      </c>
      <c r="D417">
        <v>270103</v>
      </c>
      <c r="E417" t="s">
        <v>14076</v>
      </c>
      <c r="F417" t="s">
        <v>7287</v>
      </c>
      <c r="G417">
        <v>31</v>
      </c>
      <c r="H417" t="s">
        <v>10617</v>
      </c>
      <c r="I417" t="s">
        <v>7287</v>
      </c>
      <c r="J417">
        <v>204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</row>
    <row r="418" spans="1:94" x14ac:dyDescent="0.3">
      <c r="A418">
        <v>7</v>
      </c>
      <c r="B418" t="s">
        <v>535</v>
      </c>
      <c r="C418">
        <v>270104001</v>
      </c>
      <c r="D418">
        <v>270104</v>
      </c>
      <c r="E418" t="s">
        <v>7318</v>
      </c>
      <c r="F418" t="s">
        <v>7319</v>
      </c>
      <c r="G418">
        <v>31</v>
      </c>
      <c r="H418" t="s">
        <v>10617</v>
      </c>
      <c r="I418" t="s">
        <v>7319</v>
      </c>
      <c r="J418">
        <v>298</v>
      </c>
      <c r="K418">
        <v>0</v>
      </c>
      <c r="L418">
        <v>1</v>
      </c>
      <c r="M418">
        <v>3</v>
      </c>
      <c r="N418">
        <v>5</v>
      </c>
      <c r="O418">
        <v>2</v>
      </c>
      <c r="P418">
        <v>0</v>
      </c>
      <c r="Q418">
        <v>2</v>
      </c>
      <c r="R418">
        <v>1</v>
      </c>
      <c r="S418">
        <v>2</v>
      </c>
      <c r="T418">
        <v>0</v>
      </c>
      <c r="U418">
        <v>2</v>
      </c>
      <c r="V418">
        <v>2</v>
      </c>
      <c r="W418">
        <v>11</v>
      </c>
      <c r="X418">
        <v>11</v>
      </c>
      <c r="Y418">
        <v>5</v>
      </c>
      <c r="Z418">
        <v>5</v>
      </c>
      <c r="AA418">
        <v>0</v>
      </c>
      <c r="AB418">
        <v>5</v>
      </c>
      <c r="AC418">
        <v>8</v>
      </c>
      <c r="AD418">
        <v>12</v>
      </c>
      <c r="AE418">
        <v>4</v>
      </c>
      <c r="AF418">
        <v>8</v>
      </c>
      <c r="AG418">
        <v>13</v>
      </c>
      <c r="AH418">
        <v>5</v>
      </c>
      <c r="AI418">
        <v>19</v>
      </c>
      <c r="AJ418">
        <v>6</v>
      </c>
      <c r="AK418">
        <v>2</v>
      </c>
      <c r="AL418">
        <v>8</v>
      </c>
      <c r="AM418">
        <v>2</v>
      </c>
      <c r="AN418">
        <v>6</v>
      </c>
      <c r="AO418">
        <v>8</v>
      </c>
      <c r="AP418">
        <v>8</v>
      </c>
      <c r="AQ418">
        <v>10</v>
      </c>
      <c r="AR418">
        <v>2</v>
      </c>
      <c r="AS418">
        <v>7</v>
      </c>
      <c r="AT418">
        <v>16</v>
      </c>
      <c r="AU418">
        <v>3</v>
      </c>
      <c r="AV418">
        <v>27</v>
      </c>
      <c r="AW418">
        <v>10</v>
      </c>
      <c r="AX418">
        <v>4</v>
      </c>
      <c r="AY418">
        <v>3</v>
      </c>
      <c r="AZ418">
        <v>17</v>
      </c>
      <c r="BA418">
        <v>2</v>
      </c>
      <c r="BB418">
        <v>1</v>
      </c>
      <c r="BC418">
        <v>2</v>
      </c>
      <c r="BD418">
        <v>47</v>
      </c>
      <c r="BE418">
        <v>19</v>
      </c>
      <c r="BF418">
        <v>15</v>
      </c>
      <c r="BG418">
        <v>33</v>
      </c>
      <c r="BH418">
        <v>40</v>
      </c>
      <c r="BI418">
        <v>44</v>
      </c>
      <c r="BJ418">
        <v>18</v>
      </c>
      <c r="BK418">
        <v>49</v>
      </c>
      <c r="BL418">
        <v>2</v>
      </c>
      <c r="BM418">
        <v>28</v>
      </c>
      <c r="BN418">
        <v>23</v>
      </c>
      <c r="BO418">
        <v>24</v>
      </c>
      <c r="BP418">
        <v>18</v>
      </c>
      <c r="BQ418">
        <v>38</v>
      </c>
      <c r="BR418">
        <v>18</v>
      </c>
      <c r="BS418">
        <v>12</v>
      </c>
      <c r="BT418">
        <v>8</v>
      </c>
      <c r="BU418">
        <v>21</v>
      </c>
      <c r="BV418">
        <v>5</v>
      </c>
      <c r="BW418">
        <v>43</v>
      </c>
      <c r="BX418">
        <v>13</v>
      </c>
      <c r="BY418">
        <v>5</v>
      </c>
      <c r="BZ418">
        <v>22</v>
      </c>
      <c r="CA418">
        <v>8</v>
      </c>
      <c r="CB418">
        <v>21</v>
      </c>
      <c r="CC418">
        <v>19</v>
      </c>
      <c r="CD418">
        <v>1</v>
      </c>
      <c r="CE418">
        <v>22</v>
      </c>
      <c r="CF418">
        <v>29</v>
      </c>
      <c r="CG418">
        <v>40</v>
      </c>
      <c r="CH418">
        <v>7</v>
      </c>
      <c r="CI418">
        <v>13</v>
      </c>
      <c r="CJ418">
        <v>27</v>
      </c>
      <c r="CK418">
        <v>19</v>
      </c>
      <c r="CL418">
        <v>10</v>
      </c>
      <c r="CM418">
        <v>19</v>
      </c>
      <c r="CN418">
        <v>26</v>
      </c>
      <c r="CO418">
        <v>27</v>
      </c>
      <c r="CP418">
        <v>33</v>
      </c>
    </row>
    <row r="419" spans="1:94" x14ac:dyDescent="0.3">
      <c r="A419">
        <v>7</v>
      </c>
      <c r="B419" t="s">
        <v>535</v>
      </c>
      <c r="C419">
        <v>270102014</v>
      </c>
      <c r="D419">
        <v>270102</v>
      </c>
      <c r="E419" t="s">
        <v>14075</v>
      </c>
      <c r="F419" t="s">
        <v>7305</v>
      </c>
      <c r="G419">
        <v>31</v>
      </c>
      <c r="H419" t="s">
        <v>10617</v>
      </c>
      <c r="I419" t="s">
        <v>10639</v>
      </c>
      <c r="J419">
        <v>476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1</v>
      </c>
      <c r="S419">
        <v>0</v>
      </c>
      <c r="T419">
        <v>1</v>
      </c>
      <c r="U419">
        <v>2</v>
      </c>
      <c r="V419">
        <v>1</v>
      </c>
      <c r="W419">
        <v>1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1</v>
      </c>
      <c r="AI419">
        <v>2</v>
      </c>
      <c r="AJ419">
        <v>0</v>
      </c>
      <c r="AK419">
        <v>1</v>
      </c>
      <c r="AL419">
        <v>1</v>
      </c>
      <c r="AM419">
        <v>0</v>
      </c>
      <c r="AN419">
        <v>1</v>
      </c>
      <c r="AO419">
        <v>1</v>
      </c>
      <c r="AP419">
        <v>0</v>
      </c>
      <c r="AQ419">
        <v>1</v>
      </c>
      <c r="AR419">
        <v>0</v>
      </c>
      <c r="AS419">
        <v>0</v>
      </c>
      <c r="AT419">
        <v>1</v>
      </c>
      <c r="AU419">
        <v>2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2</v>
      </c>
      <c r="BH419">
        <v>0</v>
      </c>
      <c r="BI419">
        <v>0</v>
      </c>
      <c r="BJ419">
        <v>2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0</v>
      </c>
      <c r="BQ419">
        <v>2</v>
      </c>
      <c r="BR419">
        <v>1</v>
      </c>
      <c r="BS419">
        <v>0</v>
      </c>
      <c r="BT419">
        <v>1</v>
      </c>
      <c r="BU419">
        <v>0</v>
      </c>
      <c r="BV419">
        <v>1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1</v>
      </c>
      <c r="CP419">
        <v>1</v>
      </c>
    </row>
    <row r="420" spans="1:94" x14ac:dyDescent="0.3">
      <c r="A420">
        <v>7</v>
      </c>
      <c r="B420" t="s">
        <v>535</v>
      </c>
      <c r="C420">
        <v>270102015</v>
      </c>
      <c r="D420">
        <v>270102</v>
      </c>
      <c r="E420" t="s">
        <v>14075</v>
      </c>
      <c r="F420" t="s">
        <v>7306</v>
      </c>
      <c r="G420">
        <v>31</v>
      </c>
      <c r="H420" t="s">
        <v>10617</v>
      </c>
      <c r="I420" t="s">
        <v>10640</v>
      </c>
      <c r="J420">
        <v>477</v>
      </c>
      <c r="K420">
        <v>3</v>
      </c>
      <c r="L420">
        <v>1</v>
      </c>
      <c r="M420">
        <v>2</v>
      </c>
      <c r="N420">
        <v>2</v>
      </c>
      <c r="O420">
        <v>3</v>
      </c>
      <c r="P420">
        <v>2</v>
      </c>
      <c r="Q420">
        <v>0</v>
      </c>
      <c r="R420">
        <v>1</v>
      </c>
      <c r="S420">
        <v>3</v>
      </c>
      <c r="T420">
        <v>1</v>
      </c>
      <c r="U420">
        <v>1</v>
      </c>
      <c r="V420">
        <v>3</v>
      </c>
      <c r="W420">
        <v>3</v>
      </c>
      <c r="X420">
        <v>1</v>
      </c>
      <c r="Y420">
        <v>1</v>
      </c>
      <c r="Z420">
        <v>2</v>
      </c>
      <c r="AA420">
        <v>3</v>
      </c>
      <c r="AB420">
        <v>0</v>
      </c>
      <c r="AC420">
        <v>0</v>
      </c>
      <c r="AD420">
        <v>0</v>
      </c>
      <c r="AE420">
        <v>2</v>
      </c>
      <c r="AF420">
        <v>0</v>
      </c>
      <c r="AG420">
        <v>3</v>
      </c>
      <c r="AH420">
        <v>0</v>
      </c>
      <c r="AI420">
        <v>3</v>
      </c>
      <c r="AJ420">
        <v>0</v>
      </c>
      <c r="AK420">
        <v>2</v>
      </c>
      <c r="AL420">
        <v>3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10</v>
      </c>
      <c r="AT420">
        <v>1</v>
      </c>
      <c r="AU420">
        <v>1</v>
      </c>
      <c r="AV420">
        <v>3</v>
      </c>
      <c r="AW420">
        <v>4</v>
      </c>
      <c r="AX420">
        <v>0</v>
      </c>
      <c r="AY420">
        <v>1</v>
      </c>
      <c r="AZ420">
        <v>1</v>
      </c>
      <c r="BA420">
        <v>2</v>
      </c>
      <c r="BB420">
        <v>1</v>
      </c>
      <c r="BC420">
        <v>1</v>
      </c>
      <c r="BD420">
        <v>1</v>
      </c>
      <c r="BE420">
        <v>1</v>
      </c>
      <c r="BF420">
        <v>0</v>
      </c>
      <c r="BG420">
        <v>9</v>
      </c>
      <c r="BH420">
        <v>1</v>
      </c>
      <c r="BI420">
        <v>1</v>
      </c>
      <c r="BJ420">
        <v>1</v>
      </c>
      <c r="BK420">
        <v>0</v>
      </c>
      <c r="BL420">
        <v>1</v>
      </c>
      <c r="BM420">
        <v>0</v>
      </c>
      <c r="BN420">
        <v>0</v>
      </c>
      <c r="BO420">
        <v>1</v>
      </c>
      <c r="BP420">
        <v>0</v>
      </c>
      <c r="BQ420">
        <v>3</v>
      </c>
      <c r="BR420">
        <v>1</v>
      </c>
      <c r="BS420">
        <v>0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2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2</v>
      </c>
      <c r="CP420">
        <v>0</v>
      </c>
    </row>
    <row r="421" spans="1:94" x14ac:dyDescent="0.3">
      <c r="A421">
        <v>7</v>
      </c>
      <c r="B421" t="s">
        <v>535</v>
      </c>
      <c r="C421">
        <v>270105002</v>
      </c>
      <c r="D421">
        <v>270105</v>
      </c>
      <c r="E421" t="s">
        <v>7310</v>
      </c>
      <c r="F421" t="s">
        <v>7312</v>
      </c>
      <c r="G421">
        <v>32</v>
      </c>
      <c r="H421" t="s">
        <v>10618</v>
      </c>
      <c r="I421" t="s">
        <v>7312</v>
      </c>
      <c r="J421">
        <v>8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 x14ac:dyDescent="0.3">
      <c r="A422">
        <v>7</v>
      </c>
      <c r="B422" t="s">
        <v>535</v>
      </c>
      <c r="C422">
        <v>270105003</v>
      </c>
      <c r="D422">
        <v>270105</v>
      </c>
      <c r="E422" t="s">
        <v>7310</v>
      </c>
      <c r="F422" t="s">
        <v>7313</v>
      </c>
      <c r="G422">
        <v>32</v>
      </c>
      <c r="H422" t="s">
        <v>10618</v>
      </c>
      <c r="I422" t="s">
        <v>7313</v>
      </c>
      <c r="J422">
        <v>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 x14ac:dyDescent="0.3">
      <c r="A423">
        <v>7</v>
      </c>
      <c r="B423" t="s">
        <v>535</v>
      </c>
      <c r="C423">
        <v>270102005</v>
      </c>
      <c r="D423">
        <v>270102</v>
      </c>
      <c r="E423" t="s">
        <v>14075</v>
      </c>
      <c r="F423" t="s">
        <v>7296</v>
      </c>
      <c r="G423">
        <v>32</v>
      </c>
      <c r="H423" t="s">
        <v>10618</v>
      </c>
      <c r="I423" t="s">
        <v>7296</v>
      </c>
      <c r="J423">
        <v>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0</v>
      </c>
      <c r="CA423">
        <v>0</v>
      </c>
      <c r="CB423">
        <v>1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 x14ac:dyDescent="0.3">
      <c r="A424">
        <v>7</v>
      </c>
      <c r="B424" t="s">
        <v>535</v>
      </c>
      <c r="C424">
        <v>270102006</v>
      </c>
      <c r="D424">
        <v>270102</v>
      </c>
      <c r="E424" t="s">
        <v>14075</v>
      </c>
      <c r="F424" t="s">
        <v>7297</v>
      </c>
      <c r="G424">
        <v>32</v>
      </c>
      <c r="H424" t="s">
        <v>10618</v>
      </c>
      <c r="I424" t="s">
        <v>14159</v>
      </c>
      <c r="J424">
        <v>15</v>
      </c>
      <c r="K424">
        <v>1</v>
      </c>
      <c r="L424">
        <v>1</v>
      </c>
      <c r="M424">
        <v>2</v>
      </c>
      <c r="N424">
        <v>2</v>
      </c>
      <c r="O424">
        <v>0</v>
      </c>
      <c r="P424">
        <v>1</v>
      </c>
      <c r="Q424">
        <v>2</v>
      </c>
      <c r="R424">
        <v>1</v>
      </c>
      <c r="S424">
        <v>1</v>
      </c>
      <c r="T424">
        <v>0</v>
      </c>
      <c r="U424">
        <v>5</v>
      </c>
      <c r="V424">
        <v>1</v>
      </c>
      <c r="W424">
        <v>0</v>
      </c>
      <c r="X424">
        <v>1</v>
      </c>
      <c r="Y424">
        <v>1</v>
      </c>
      <c r="Z424">
        <v>3</v>
      </c>
      <c r="AA424">
        <v>1</v>
      </c>
      <c r="AB424">
        <v>5</v>
      </c>
      <c r="AC424">
        <v>0</v>
      </c>
      <c r="AD424">
        <v>1</v>
      </c>
      <c r="AE424">
        <v>4</v>
      </c>
      <c r="AF424">
        <v>0</v>
      </c>
      <c r="AG424">
        <v>4</v>
      </c>
      <c r="AH424">
        <v>1</v>
      </c>
      <c r="AI424">
        <v>2</v>
      </c>
      <c r="AJ424">
        <v>4</v>
      </c>
      <c r="AK424">
        <v>0</v>
      </c>
      <c r="AL424">
        <v>2</v>
      </c>
      <c r="AM424">
        <v>0</v>
      </c>
      <c r="AN424">
        <v>1</v>
      </c>
      <c r="AO424">
        <v>1</v>
      </c>
      <c r="AP424">
        <v>4</v>
      </c>
      <c r="AQ424">
        <v>2</v>
      </c>
      <c r="AR424">
        <v>0</v>
      </c>
      <c r="AS424">
        <v>2</v>
      </c>
      <c r="AT424">
        <v>1</v>
      </c>
      <c r="AU424">
        <v>1</v>
      </c>
      <c r="AV424">
        <v>2</v>
      </c>
      <c r="AW424">
        <v>0</v>
      </c>
      <c r="AX424">
        <v>3</v>
      </c>
      <c r="AY424">
        <v>0</v>
      </c>
      <c r="AZ424">
        <v>1</v>
      </c>
      <c r="BA424">
        <v>3</v>
      </c>
      <c r="BB424">
        <v>4</v>
      </c>
      <c r="BC424">
        <v>1</v>
      </c>
      <c r="BD424">
        <v>1</v>
      </c>
      <c r="BE424">
        <v>0</v>
      </c>
      <c r="BF424">
        <v>3</v>
      </c>
      <c r="BG424">
        <v>4</v>
      </c>
      <c r="BH424">
        <v>2</v>
      </c>
      <c r="BI424">
        <v>0</v>
      </c>
      <c r="BJ424">
        <v>1</v>
      </c>
      <c r="BK424">
        <v>6</v>
      </c>
      <c r="BL424">
        <v>0</v>
      </c>
      <c r="BM424">
        <v>1</v>
      </c>
      <c r="BN424">
        <v>2</v>
      </c>
      <c r="BO424">
        <v>5</v>
      </c>
      <c r="BP424">
        <v>2</v>
      </c>
      <c r="BQ424">
        <v>6</v>
      </c>
      <c r="BR424">
        <v>3</v>
      </c>
      <c r="BS424">
        <v>0</v>
      </c>
      <c r="BT424">
        <v>4</v>
      </c>
      <c r="BU424">
        <v>0</v>
      </c>
      <c r="BV424">
        <v>5</v>
      </c>
      <c r="BW424">
        <v>0</v>
      </c>
      <c r="BX424">
        <v>3</v>
      </c>
      <c r="BY424">
        <v>2</v>
      </c>
      <c r="BZ424">
        <v>2</v>
      </c>
      <c r="CA424">
        <v>1</v>
      </c>
      <c r="CB424">
        <v>4</v>
      </c>
      <c r="CC424">
        <v>2</v>
      </c>
      <c r="CD424">
        <v>1</v>
      </c>
      <c r="CE424">
        <v>3</v>
      </c>
      <c r="CF424">
        <v>0</v>
      </c>
      <c r="CG424">
        <v>1</v>
      </c>
      <c r="CH424">
        <v>3</v>
      </c>
      <c r="CI424">
        <v>2</v>
      </c>
      <c r="CJ424">
        <v>1</v>
      </c>
      <c r="CK424">
        <v>1</v>
      </c>
      <c r="CL424">
        <v>2</v>
      </c>
      <c r="CM424">
        <v>3</v>
      </c>
      <c r="CN424">
        <v>2</v>
      </c>
      <c r="CO424">
        <v>4</v>
      </c>
      <c r="CP424">
        <v>1</v>
      </c>
    </row>
    <row r="425" spans="1:94" x14ac:dyDescent="0.3">
      <c r="A425">
        <v>7</v>
      </c>
      <c r="B425" t="s">
        <v>535</v>
      </c>
      <c r="C425">
        <v>270102007</v>
      </c>
      <c r="D425">
        <v>270102</v>
      </c>
      <c r="E425" t="s">
        <v>14075</v>
      </c>
      <c r="F425" t="s">
        <v>7298</v>
      </c>
      <c r="G425">
        <v>32</v>
      </c>
      <c r="H425" t="s">
        <v>10618</v>
      </c>
      <c r="I425" t="s">
        <v>14160</v>
      </c>
      <c r="J425">
        <v>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1</v>
      </c>
      <c r="AT425">
        <v>0</v>
      </c>
      <c r="AU425">
        <v>1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</row>
    <row r="426" spans="1:94" x14ac:dyDescent="0.3">
      <c r="A426">
        <v>7</v>
      </c>
      <c r="B426" t="s">
        <v>535</v>
      </c>
      <c r="C426">
        <v>270102008</v>
      </c>
      <c r="D426">
        <v>270102</v>
      </c>
      <c r="E426" t="s">
        <v>14075</v>
      </c>
      <c r="F426" t="s">
        <v>7299</v>
      </c>
      <c r="G426">
        <v>32</v>
      </c>
      <c r="H426" t="s">
        <v>10618</v>
      </c>
      <c r="I426" t="s">
        <v>14161</v>
      </c>
      <c r="J426">
        <v>17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2</v>
      </c>
      <c r="AC426">
        <v>0</v>
      </c>
      <c r="AD426">
        <v>1</v>
      </c>
      <c r="AE426">
        <v>1</v>
      </c>
      <c r="AF426">
        <v>1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3</v>
      </c>
      <c r="AQ426">
        <v>1</v>
      </c>
      <c r="AR426">
        <v>0</v>
      </c>
      <c r="AS426">
        <v>2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1</v>
      </c>
      <c r="BB426">
        <v>1</v>
      </c>
      <c r="BC426">
        <v>0</v>
      </c>
      <c r="BD426">
        <v>0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3</v>
      </c>
      <c r="BK426">
        <v>0</v>
      </c>
      <c r="BL426">
        <v>2</v>
      </c>
      <c r="BM426">
        <v>0</v>
      </c>
      <c r="BN426">
        <v>0</v>
      </c>
      <c r="BO426">
        <v>0</v>
      </c>
      <c r="BP426">
        <v>2</v>
      </c>
      <c r="BQ426">
        <v>0</v>
      </c>
      <c r="BR426">
        <v>1</v>
      </c>
      <c r="BS426">
        <v>1</v>
      </c>
      <c r="BT426">
        <v>1</v>
      </c>
      <c r="BU426">
        <v>0</v>
      </c>
      <c r="BV426">
        <v>1</v>
      </c>
      <c r="BW426">
        <v>0</v>
      </c>
      <c r="BX426">
        <v>0</v>
      </c>
      <c r="BY426">
        <v>0</v>
      </c>
      <c r="BZ426">
        <v>1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2</v>
      </c>
      <c r="CI426">
        <v>0</v>
      </c>
      <c r="CJ426">
        <v>3</v>
      </c>
      <c r="CK426">
        <v>2</v>
      </c>
      <c r="CL426">
        <v>0</v>
      </c>
      <c r="CM426">
        <v>1</v>
      </c>
      <c r="CN426">
        <v>0</v>
      </c>
      <c r="CO426">
        <v>1</v>
      </c>
      <c r="CP426">
        <v>1</v>
      </c>
    </row>
    <row r="427" spans="1:94" x14ac:dyDescent="0.3">
      <c r="A427">
        <v>7</v>
      </c>
      <c r="B427" t="s">
        <v>535</v>
      </c>
      <c r="C427">
        <v>270102009</v>
      </c>
      <c r="D427">
        <v>270102</v>
      </c>
      <c r="E427" t="s">
        <v>14075</v>
      </c>
      <c r="F427" t="s">
        <v>7300</v>
      </c>
      <c r="G427">
        <v>32</v>
      </c>
      <c r="H427" t="s">
        <v>10618</v>
      </c>
      <c r="I427" t="s">
        <v>7300</v>
      </c>
      <c r="J427">
        <v>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1</v>
      </c>
      <c r="CN427">
        <v>0</v>
      </c>
      <c r="CO427">
        <v>0</v>
      </c>
      <c r="CP427">
        <v>0</v>
      </c>
    </row>
    <row r="428" spans="1:94" x14ac:dyDescent="0.3">
      <c r="A428">
        <v>7</v>
      </c>
      <c r="B428" t="s">
        <v>535</v>
      </c>
      <c r="C428">
        <v>270102010</v>
      </c>
      <c r="D428">
        <v>270102</v>
      </c>
      <c r="E428" t="s">
        <v>14075</v>
      </c>
      <c r="F428" t="s">
        <v>7301</v>
      </c>
      <c r="G428">
        <v>32</v>
      </c>
      <c r="H428" t="s">
        <v>10618</v>
      </c>
      <c r="I428" t="s">
        <v>7301</v>
      </c>
      <c r="J428">
        <v>19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3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1</v>
      </c>
      <c r="AE428">
        <v>0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2</v>
      </c>
      <c r="AW428">
        <v>1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1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2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0</v>
      </c>
      <c r="BX428">
        <v>0</v>
      </c>
      <c r="BY428">
        <v>2</v>
      </c>
      <c r="BZ428">
        <v>0</v>
      </c>
      <c r="CA428">
        <v>0</v>
      </c>
      <c r="CB428">
        <v>1</v>
      </c>
      <c r="CC428">
        <v>0</v>
      </c>
      <c r="CD428">
        <v>1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2</v>
      </c>
      <c r="CM428">
        <v>2</v>
      </c>
      <c r="CN428">
        <v>0</v>
      </c>
      <c r="CO428">
        <v>0</v>
      </c>
      <c r="CP428">
        <v>2</v>
      </c>
    </row>
    <row r="429" spans="1:94" x14ac:dyDescent="0.3">
      <c r="A429">
        <v>7</v>
      </c>
      <c r="B429" t="s">
        <v>535</v>
      </c>
      <c r="C429">
        <v>270102001</v>
      </c>
      <c r="D429">
        <v>270102</v>
      </c>
      <c r="E429" t="s">
        <v>14075</v>
      </c>
      <c r="F429" t="s">
        <v>7292</v>
      </c>
      <c r="G429">
        <v>32</v>
      </c>
      <c r="H429" t="s">
        <v>10618</v>
      </c>
      <c r="I429" t="s">
        <v>7292</v>
      </c>
      <c r="J429">
        <v>176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3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1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3</v>
      </c>
      <c r="CP429">
        <v>0</v>
      </c>
    </row>
    <row r="430" spans="1:94" x14ac:dyDescent="0.3">
      <c r="A430">
        <v>7</v>
      </c>
      <c r="B430" t="s">
        <v>535</v>
      </c>
      <c r="C430">
        <v>270103002</v>
      </c>
      <c r="D430">
        <v>270103</v>
      </c>
      <c r="E430" t="s">
        <v>14076</v>
      </c>
      <c r="F430" t="s">
        <v>7287</v>
      </c>
      <c r="G430">
        <v>32</v>
      </c>
      <c r="H430" t="s">
        <v>10618</v>
      </c>
      <c r="I430" t="s">
        <v>7287</v>
      </c>
      <c r="J430">
        <v>204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4" x14ac:dyDescent="0.3">
      <c r="A431">
        <v>7</v>
      </c>
      <c r="B431" t="s">
        <v>535</v>
      </c>
      <c r="C431">
        <v>270104001</v>
      </c>
      <c r="D431">
        <v>270104</v>
      </c>
      <c r="E431" t="s">
        <v>7318</v>
      </c>
      <c r="F431" t="s">
        <v>7319</v>
      </c>
      <c r="G431">
        <v>32</v>
      </c>
      <c r="H431" t="s">
        <v>10618</v>
      </c>
      <c r="I431" t="s">
        <v>7319</v>
      </c>
      <c r="J431">
        <v>298</v>
      </c>
      <c r="K431">
        <v>1</v>
      </c>
      <c r="L431">
        <v>6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1</v>
      </c>
      <c r="T431">
        <v>4</v>
      </c>
      <c r="U431">
        <v>3</v>
      </c>
      <c r="V431">
        <v>1</v>
      </c>
      <c r="W431">
        <v>1</v>
      </c>
      <c r="X431">
        <v>5</v>
      </c>
      <c r="Y431">
        <v>1</v>
      </c>
      <c r="Z431">
        <v>0</v>
      </c>
      <c r="AA431">
        <v>1</v>
      </c>
      <c r="AB431">
        <v>2</v>
      </c>
      <c r="AC431">
        <v>7</v>
      </c>
      <c r="AD431">
        <v>1</v>
      </c>
      <c r="AE431">
        <v>2</v>
      </c>
      <c r="AF431">
        <v>0</v>
      </c>
      <c r="AG431">
        <v>0</v>
      </c>
      <c r="AH431">
        <v>2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1</v>
      </c>
      <c r="AO431">
        <v>0</v>
      </c>
      <c r="AP431">
        <v>1</v>
      </c>
      <c r="AQ431">
        <v>3</v>
      </c>
      <c r="AR431">
        <v>0</v>
      </c>
      <c r="AS431">
        <v>1</v>
      </c>
      <c r="AT431">
        <v>2</v>
      </c>
      <c r="AU431">
        <v>0</v>
      </c>
      <c r="AV431">
        <v>1</v>
      </c>
      <c r="AW431">
        <v>2</v>
      </c>
      <c r="AX431">
        <v>0</v>
      </c>
      <c r="AY431">
        <v>0</v>
      </c>
      <c r="AZ431">
        <v>0</v>
      </c>
      <c r="BA431">
        <v>1</v>
      </c>
      <c r="BB431">
        <v>2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2</v>
      </c>
      <c r="BJ431">
        <v>0</v>
      </c>
      <c r="BK431">
        <v>0</v>
      </c>
      <c r="BL431">
        <v>1</v>
      </c>
      <c r="BM431">
        <v>0</v>
      </c>
      <c r="BN431">
        <v>1</v>
      </c>
      <c r="BO431">
        <v>1</v>
      </c>
      <c r="BP431">
        <v>5</v>
      </c>
      <c r="BQ431">
        <v>1</v>
      </c>
      <c r="BR431">
        <v>0</v>
      </c>
      <c r="BS431">
        <v>3</v>
      </c>
      <c r="BT431">
        <v>1</v>
      </c>
      <c r="BU431">
        <v>0</v>
      </c>
      <c r="BV431">
        <v>3</v>
      </c>
      <c r="BW431">
        <v>1</v>
      </c>
      <c r="BX431">
        <v>1</v>
      </c>
      <c r="BY431">
        <v>1</v>
      </c>
      <c r="BZ431">
        <v>1</v>
      </c>
      <c r="CA431">
        <v>0</v>
      </c>
      <c r="CB431">
        <v>1</v>
      </c>
      <c r="CC431">
        <v>2</v>
      </c>
      <c r="CD431">
        <v>4</v>
      </c>
      <c r="CE431">
        <v>0</v>
      </c>
      <c r="CF431">
        <v>0</v>
      </c>
      <c r="CG431">
        <v>1</v>
      </c>
      <c r="CH431">
        <v>0</v>
      </c>
      <c r="CI431">
        <v>2</v>
      </c>
      <c r="CJ431">
        <v>1</v>
      </c>
      <c r="CK431">
        <v>1</v>
      </c>
      <c r="CL431">
        <v>0</v>
      </c>
      <c r="CM431">
        <v>0</v>
      </c>
      <c r="CN431">
        <v>0</v>
      </c>
      <c r="CO431">
        <v>1</v>
      </c>
      <c r="CP431">
        <v>2</v>
      </c>
    </row>
    <row r="432" spans="1:94" x14ac:dyDescent="0.3">
      <c r="A432">
        <v>7</v>
      </c>
      <c r="B432" t="s">
        <v>535</v>
      </c>
      <c r="C432">
        <v>270102014</v>
      </c>
      <c r="D432">
        <v>270102</v>
      </c>
      <c r="E432" t="s">
        <v>14075</v>
      </c>
      <c r="F432" t="s">
        <v>7305</v>
      </c>
      <c r="G432">
        <v>32</v>
      </c>
      <c r="H432" t="s">
        <v>10618</v>
      </c>
      <c r="I432" t="s">
        <v>10639</v>
      </c>
      <c r="J432">
        <v>476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1</v>
      </c>
      <c r="T432">
        <v>2</v>
      </c>
      <c r="U432">
        <v>0</v>
      </c>
      <c r="V432">
        <v>0</v>
      </c>
      <c r="W432">
        <v>3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4</v>
      </c>
      <c r="AQ432">
        <v>1</v>
      </c>
      <c r="AR432">
        <v>1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1</v>
      </c>
      <c r="BE432">
        <v>2</v>
      </c>
      <c r="BF432">
        <v>0</v>
      </c>
      <c r="BG432">
        <v>0</v>
      </c>
      <c r="BH432">
        <v>2</v>
      </c>
      <c r="BI432">
        <v>0</v>
      </c>
      <c r="BJ432">
        <v>3</v>
      </c>
      <c r="BK432">
        <v>0</v>
      </c>
      <c r="BL432">
        <v>1</v>
      </c>
      <c r="BM432">
        <v>1</v>
      </c>
      <c r="BN432">
        <v>1</v>
      </c>
      <c r="BO432">
        <v>2</v>
      </c>
      <c r="BP432">
        <v>2</v>
      </c>
      <c r="BQ432">
        <v>3</v>
      </c>
      <c r="BR432">
        <v>0</v>
      </c>
      <c r="BS432">
        <v>3</v>
      </c>
      <c r="BT432">
        <v>0</v>
      </c>
      <c r="BU432">
        <v>4</v>
      </c>
      <c r="BV432">
        <v>3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2</v>
      </c>
      <c r="CD432">
        <v>1</v>
      </c>
      <c r="CE432">
        <v>0</v>
      </c>
      <c r="CF432">
        <v>0</v>
      </c>
      <c r="CG432">
        <v>1</v>
      </c>
      <c r="CH432">
        <v>3</v>
      </c>
      <c r="CI432">
        <v>0</v>
      </c>
      <c r="CJ432">
        <v>1</v>
      </c>
      <c r="CK432">
        <v>1</v>
      </c>
      <c r="CL432">
        <v>0</v>
      </c>
      <c r="CM432">
        <v>5</v>
      </c>
      <c r="CN432">
        <v>3</v>
      </c>
      <c r="CO432">
        <v>3</v>
      </c>
      <c r="CP432">
        <v>2</v>
      </c>
    </row>
    <row r="433" spans="1:94" x14ac:dyDescent="0.3">
      <c r="A433">
        <v>7</v>
      </c>
      <c r="B433" t="s">
        <v>535</v>
      </c>
      <c r="C433">
        <v>270102015</v>
      </c>
      <c r="D433">
        <v>270102</v>
      </c>
      <c r="E433" t="s">
        <v>14075</v>
      </c>
      <c r="F433" t="s">
        <v>7306</v>
      </c>
      <c r="G433">
        <v>32</v>
      </c>
      <c r="H433" t="s">
        <v>10618</v>
      </c>
      <c r="I433" t="s">
        <v>10640</v>
      </c>
      <c r="J433">
        <v>477</v>
      </c>
      <c r="K433">
        <v>2</v>
      </c>
      <c r="L433">
        <v>1</v>
      </c>
      <c r="M433">
        <v>1</v>
      </c>
      <c r="N433">
        <v>2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4</v>
      </c>
      <c r="U433">
        <v>2</v>
      </c>
      <c r="V433">
        <v>0</v>
      </c>
      <c r="W433">
        <v>2</v>
      </c>
      <c r="X433">
        <v>1</v>
      </c>
      <c r="Y433">
        <v>0</v>
      </c>
      <c r="Z433">
        <v>1</v>
      </c>
      <c r="AA433">
        <v>1</v>
      </c>
      <c r="AB433">
        <v>3</v>
      </c>
      <c r="AC433">
        <v>1</v>
      </c>
      <c r="AD433">
        <v>1</v>
      </c>
      <c r="AE433">
        <v>0</v>
      </c>
      <c r="AF433">
        <v>0</v>
      </c>
      <c r="AG433">
        <v>3</v>
      </c>
      <c r="AH433">
        <v>0</v>
      </c>
      <c r="AI433">
        <v>0</v>
      </c>
      <c r="AJ433">
        <v>3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5</v>
      </c>
      <c r="AQ433">
        <v>2</v>
      </c>
      <c r="AR433">
        <v>1</v>
      </c>
      <c r="AS433">
        <v>1</v>
      </c>
      <c r="AT433">
        <v>0</v>
      </c>
      <c r="AU433">
        <v>1</v>
      </c>
      <c r="AV433">
        <v>3</v>
      </c>
      <c r="AW433">
        <v>0</v>
      </c>
      <c r="AX433">
        <v>2</v>
      </c>
      <c r="AY433">
        <v>1</v>
      </c>
      <c r="AZ433">
        <v>1</v>
      </c>
      <c r="BA433">
        <v>1</v>
      </c>
      <c r="BB433">
        <v>1</v>
      </c>
      <c r="BC433">
        <v>2</v>
      </c>
      <c r="BD433">
        <v>0</v>
      </c>
      <c r="BE433">
        <v>1</v>
      </c>
      <c r="BF433">
        <v>2</v>
      </c>
      <c r="BG433">
        <v>2</v>
      </c>
      <c r="BH433">
        <v>0</v>
      </c>
      <c r="BI433">
        <v>0</v>
      </c>
      <c r="BJ433">
        <v>3</v>
      </c>
      <c r="BK433">
        <v>2</v>
      </c>
      <c r="BL433">
        <v>0</v>
      </c>
      <c r="BM433">
        <v>1</v>
      </c>
      <c r="BN433">
        <v>1</v>
      </c>
      <c r="BO433">
        <v>1</v>
      </c>
      <c r="BP433">
        <v>0</v>
      </c>
      <c r="BQ433">
        <v>2</v>
      </c>
      <c r="BR433">
        <v>2</v>
      </c>
      <c r="BS433">
        <v>0</v>
      </c>
      <c r="BT433">
        <v>0</v>
      </c>
      <c r="BU433">
        <v>0</v>
      </c>
      <c r="BV433">
        <v>3</v>
      </c>
      <c r="BW433">
        <v>0</v>
      </c>
      <c r="BX433">
        <v>1</v>
      </c>
      <c r="BY433">
        <v>1</v>
      </c>
      <c r="BZ433">
        <v>0</v>
      </c>
      <c r="CA433">
        <v>0</v>
      </c>
      <c r="CB433">
        <v>0</v>
      </c>
      <c r="CC433">
        <v>1</v>
      </c>
      <c r="CD433">
        <v>0</v>
      </c>
      <c r="CE433">
        <v>3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1</v>
      </c>
      <c r="CL433">
        <v>1</v>
      </c>
      <c r="CM433">
        <v>2</v>
      </c>
      <c r="CN433">
        <v>0</v>
      </c>
      <c r="CO433">
        <v>1</v>
      </c>
      <c r="CP433">
        <v>2</v>
      </c>
    </row>
    <row r="434" spans="1:94" x14ac:dyDescent="0.3">
      <c r="A434">
        <v>7</v>
      </c>
      <c r="B434" t="s">
        <v>535</v>
      </c>
      <c r="C434">
        <v>270105001</v>
      </c>
      <c r="D434">
        <v>270105</v>
      </c>
      <c r="E434" t="s">
        <v>7310</v>
      </c>
      <c r="F434" t="s">
        <v>7311</v>
      </c>
      <c r="G434">
        <v>33</v>
      </c>
      <c r="H434" t="s">
        <v>10619</v>
      </c>
      <c r="I434" t="s">
        <v>7311</v>
      </c>
      <c r="J434">
        <v>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</row>
    <row r="435" spans="1:94" x14ac:dyDescent="0.3">
      <c r="A435">
        <v>7</v>
      </c>
      <c r="B435" t="s">
        <v>535</v>
      </c>
      <c r="C435">
        <v>270102005</v>
      </c>
      <c r="D435">
        <v>270102</v>
      </c>
      <c r="E435" t="s">
        <v>14075</v>
      </c>
      <c r="F435" t="s">
        <v>7296</v>
      </c>
      <c r="G435">
        <v>33</v>
      </c>
      <c r="H435" t="s">
        <v>10619</v>
      </c>
      <c r="I435" t="s">
        <v>7296</v>
      </c>
      <c r="J435">
        <v>14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 x14ac:dyDescent="0.3">
      <c r="A436">
        <v>7</v>
      </c>
      <c r="B436" t="s">
        <v>535</v>
      </c>
      <c r="C436">
        <v>270102006</v>
      </c>
      <c r="D436">
        <v>270102</v>
      </c>
      <c r="E436" t="s">
        <v>14075</v>
      </c>
      <c r="F436" t="s">
        <v>7297</v>
      </c>
      <c r="G436">
        <v>33</v>
      </c>
      <c r="H436" t="s">
        <v>10619</v>
      </c>
      <c r="I436" t="s">
        <v>14159</v>
      </c>
      <c r="J436">
        <v>15</v>
      </c>
      <c r="K436">
        <v>0</v>
      </c>
      <c r="L436">
        <v>0</v>
      </c>
      <c r="M436">
        <v>2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2</v>
      </c>
      <c r="AE436">
        <v>0</v>
      </c>
      <c r="AF436">
        <v>0</v>
      </c>
      <c r="AG436">
        <v>0</v>
      </c>
      <c r="AH436">
        <v>0</v>
      </c>
      <c r="AI436">
        <v>2</v>
      </c>
      <c r="AJ436">
        <v>1</v>
      </c>
      <c r="AK436">
        <v>1</v>
      </c>
      <c r="AL436">
        <v>4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1</v>
      </c>
      <c r="AY436">
        <v>1</v>
      </c>
      <c r="AZ436">
        <v>0</v>
      </c>
      <c r="BA436">
        <v>2</v>
      </c>
      <c r="BB436">
        <v>3</v>
      </c>
      <c r="BC436">
        <v>1</v>
      </c>
      <c r="BD436">
        <v>0</v>
      </c>
      <c r="BE436">
        <v>0</v>
      </c>
      <c r="BF436">
        <v>2</v>
      </c>
      <c r="BG436">
        <v>0</v>
      </c>
      <c r="BH436">
        <v>0</v>
      </c>
      <c r="BI436">
        <v>0</v>
      </c>
      <c r="BJ436">
        <v>1</v>
      </c>
      <c r="BK436">
        <v>0</v>
      </c>
      <c r="BL436">
        <v>1</v>
      </c>
      <c r="BM436">
        <v>0</v>
      </c>
      <c r="BN436">
        <v>1</v>
      </c>
      <c r="BO436">
        <v>1</v>
      </c>
      <c r="BP436">
        <v>2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1</v>
      </c>
      <c r="BZ436">
        <v>2</v>
      </c>
      <c r="CA436">
        <v>1</v>
      </c>
      <c r="CB436">
        <v>2</v>
      </c>
      <c r="CC436">
        <v>1</v>
      </c>
      <c r="CD436">
        <v>0</v>
      </c>
      <c r="CE436">
        <v>2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 x14ac:dyDescent="0.3">
      <c r="A437">
        <v>7</v>
      </c>
      <c r="B437" t="s">
        <v>535</v>
      </c>
      <c r="C437">
        <v>270102007</v>
      </c>
      <c r="D437">
        <v>270102</v>
      </c>
      <c r="E437" t="s">
        <v>14075</v>
      </c>
      <c r="F437" t="s">
        <v>7298</v>
      </c>
      <c r="G437">
        <v>33</v>
      </c>
      <c r="H437" t="s">
        <v>10619</v>
      </c>
      <c r="I437" t="s">
        <v>14160</v>
      </c>
      <c r="J437">
        <v>16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2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0</v>
      </c>
    </row>
    <row r="438" spans="1:94" x14ac:dyDescent="0.3">
      <c r="A438">
        <v>7</v>
      </c>
      <c r="B438" t="s">
        <v>535</v>
      </c>
      <c r="C438">
        <v>270102008</v>
      </c>
      <c r="D438">
        <v>270102</v>
      </c>
      <c r="E438" t="s">
        <v>14075</v>
      </c>
      <c r="F438" t="s">
        <v>7299</v>
      </c>
      <c r="G438">
        <v>33</v>
      </c>
      <c r="H438" t="s">
        <v>10619</v>
      </c>
      <c r="I438" t="s">
        <v>14161</v>
      </c>
      <c r="J438">
        <v>17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2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2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</row>
    <row r="439" spans="1:94" x14ac:dyDescent="0.3">
      <c r="A439">
        <v>7</v>
      </c>
      <c r="B439" t="s">
        <v>535</v>
      </c>
      <c r="C439">
        <v>270102010</v>
      </c>
      <c r="D439">
        <v>270102</v>
      </c>
      <c r="E439" t="s">
        <v>14075</v>
      </c>
      <c r="F439" t="s">
        <v>7301</v>
      </c>
      <c r="G439">
        <v>33</v>
      </c>
      <c r="H439" t="s">
        <v>10619</v>
      </c>
      <c r="I439" t="s">
        <v>7301</v>
      </c>
      <c r="J439">
        <v>19</v>
      </c>
      <c r="K439">
        <v>1</v>
      </c>
      <c r="L439">
        <v>0</v>
      </c>
      <c r="M439">
        <v>1</v>
      </c>
      <c r="N439">
        <v>0</v>
      </c>
      <c r="O439">
        <v>3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</v>
      </c>
      <c r="AR439">
        <v>0</v>
      </c>
      <c r="AS439">
        <v>1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1</v>
      </c>
      <c r="BB439">
        <v>1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1</v>
      </c>
      <c r="BM439">
        <v>0</v>
      </c>
      <c r="BN439">
        <v>0</v>
      </c>
      <c r="BO439">
        <v>0</v>
      </c>
      <c r="BP439">
        <v>2</v>
      </c>
      <c r="BQ439">
        <v>2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</row>
    <row r="440" spans="1:94" x14ac:dyDescent="0.3">
      <c r="A440">
        <v>7</v>
      </c>
      <c r="B440" t="s">
        <v>535</v>
      </c>
      <c r="C440">
        <v>270102001</v>
      </c>
      <c r="D440">
        <v>270102</v>
      </c>
      <c r="E440" t="s">
        <v>14075</v>
      </c>
      <c r="F440" t="s">
        <v>7292</v>
      </c>
      <c r="G440">
        <v>33</v>
      </c>
      <c r="H440" t="s">
        <v>10619</v>
      </c>
      <c r="I440" t="s">
        <v>7292</v>
      </c>
      <c r="J440">
        <v>176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</row>
    <row r="441" spans="1:94" x14ac:dyDescent="0.3">
      <c r="A441">
        <v>7</v>
      </c>
      <c r="B441" t="s">
        <v>535</v>
      </c>
      <c r="C441">
        <v>270103002</v>
      </c>
      <c r="D441">
        <v>270103</v>
      </c>
      <c r="E441" t="s">
        <v>14076</v>
      </c>
      <c r="F441" t="s">
        <v>7287</v>
      </c>
      <c r="G441">
        <v>33</v>
      </c>
      <c r="H441" t="s">
        <v>10619</v>
      </c>
      <c r="I441" t="s">
        <v>7287</v>
      </c>
      <c r="J441">
        <v>204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</row>
    <row r="442" spans="1:94" x14ac:dyDescent="0.3">
      <c r="A442">
        <v>7</v>
      </c>
      <c r="B442" t="s">
        <v>535</v>
      </c>
      <c r="C442">
        <v>270104001</v>
      </c>
      <c r="D442">
        <v>270104</v>
      </c>
      <c r="E442" t="s">
        <v>7318</v>
      </c>
      <c r="F442" t="s">
        <v>7319</v>
      </c>
      <c r="G442">
        <v>33</v>
      </c>
      <c r="H442" t="s">
        <v>10619</v>
      </c>
      <c r="I442" t="s">
        <v>7319</v>
      </c>
      <c r="J442">
        <v>298</v>
      </c>
      <c r="K442">
        <v>0</v>
      </c>
      <c r="L442">
        <v>2</v>
      </c>
      <c r="M442">
        <v>1</v>
      </c>
      <c r="N442">
        <v>2</v>
      </c>
      <c r="O442">
        <v>1</v>
      </c>
      <c r="P442">
        <v>0</v>
      </c>
      <c r="Q442">
        <v>0</v>
      </c>
      <c r="R442">
        <v>1</v>
      </c>
      <c r="S442">
        <v>2</v>
      </c>
      <c r="T442">
        <v>0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2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3</v>
      </c>
      <c r="AP442">
        <v>0</v>
      </c>
      <c r="AQ442">
        <v>0</v>
      </c>
      <c r="AR442">
        <v>2</v>
      </c>
      <c r="AS442">
        <v>1</v>
      </c>
      <c r="AT442">
        <v>0</v>
      </c>
      <c r="AU442">
        <v>1</v>
      </c>
      <c r="AV442">
        <v>0</v>
      </c>
      <c r="AW442">
        <v>0</v>
      </c>
      <c r="AX442">
        <v>1</v>
      </c>
      <c r="AY442">
        <v>0</v>
      </c>
      <c r="AZ442">
        <v>1</v>
      </c>
      <c r="BA442">
        <v>0</v>
      </c>
      <c r="BB442">
        <v>2</v>
      </c>
      <c r="BC442">
        <v>2</v>
      </c>
      <c r="BD442">
        <v>0</v>
      </c>
      <c r="BE442">
        <v>0</v>
      </c>
      <c r="BF442">
        <v>0</v>
      </c>
      <c r="BG442">
        <v>0</v>
      </c>
      <c r="BH442">
        <v>2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1</v>
      </c>
      <c r="BT442">
        <v>0</v>
      </c>
      <c r="BU442">
        <v>1</v>
      </c>
      <c r="BV442">
        <v>0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</row>
    <row r="443" spans="1:94" x14ac:dyDescent="0.3">
      <c r="A443">
        <v>7</v>
      </c>
      <c r="B443" t="s">
        <v>535</v>
      </c>
      <c r="C443">
        <v>270102014</v>
      </c>
      <c r="D443">
        <v>270102</v>
      </c>
      <c r="E443" t="s">
        <v>14075</v>
      </c>
      <c r="F443" t="s">
        <v>7305</v>
      </c>
      <c r="G443">
        <v>33</v>
      </c>
      <c r="H443" t="s">
        <v>10619</v>
      </c>
      <c r="I443" t="s">
        <v>10639</v>
      </c>
      <c r="J443">
        <v>476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</row>
    <row r="444" spans="1:94" x14ac:dyDescent="0.3">
      <c r="A444">
        <v>7</v>
      </c>
      <c r="B444" t="s">
        <v>535</v>
      </c>
      <c r="C444">
        <v>270102015</v>
      </c>
      <c r="D444">
        <v>270102</v>
      </c>
      <c r="E444" t="s">
        <v>14075</v>
      </c>
      <c r="F444" t="s">
        <v>7306</v>
      </c>
      <c r="G444">
        <v>33</v>
      </c>
      <c r="H444" t="s">
        <v>10619</v>
      </c>
      <c r="I444" t="s">
        <v>10640</v>
      </c>
      <c r="J444">
        <v>477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1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1</v>
      </c>
      <c r="BA444">
        <v>2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1</v>
      </c>
      <c r="BY444">
        <v>0</v>
      </c>
      <c r="BZ444">
        <v>2</v>
      </c>
      <c r="CA444">
        <v>2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 x14ac:dyDescent="0.3">
      <c r="A445">
        <v>7</v>
      </c>
      <c r="B445" t="s">
        <v>535</v>
      </c>
      <c r="C445">
        <v>270105002</v>
      </c>
      <c r="D445">
        <v>270105</v>
      </c>
      <c r="E445" t="s">
        <v>7310</v>
      </c>
      <c r="F445" t="s">
        <v>7312</v>
      </c>
      <c r="G445">
        <v>34</v>
      </c>
      <c r="H445" t="s">
        <v>10620</v>
      </c>
      <c r="I445" t="s">
        <v>7312</v>
      </c>
      <c r="J445">
        <v>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</row>
    <row r="446" spans="1:94" x14ac:dyDescent="0.3">
      <c r="A446">
        <v>7</v>
      </c>
      <c r="B446" t="s">
        <v>535</v>
      </c>
      <c r="C446">
        <v>270102003</v>
      </c>
      <c r="D446">
        <v>270102</v>
      </c>
      <c r="E446" t="s">
        <v>14075</v>
      </c>
      <c r="F446" t="s">
        <v>7294</v>
      </c>
      <c r="G446">
        <v>34</v>
      </c>
      <c r="H446" t="s">
        <v>10620</v>
      </c>
      <c r="I446" t="s">
        <v>7294</v>
      </c>
      <c r="J446">
        <v>12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</row>
    <row r="447" spans="1:94" x14ac:dyDescent="0.3">
      <c r="A447">
        <v>7</v>
      </c>
      <c r="B447" t="s">
        <v>535</v>
      </c>
      <c r="C447">
        <v>270102006</v>
      </c>
      <c r="D447">
        <v>270102</v>
      </c>
      <c r="E447" t="s">
        <v>14075</v>
      </c>
      <c r="F447" t="s">
        <v>7297</v>
      </c>
      <c r="G447">
        <v>34</v>
      </c>
      <c r="H447" t="s">
        <v>10620</v>
      </c>
      <c r="I447" t="s">
        <v>14159</v>
      </c>
      <c r="J447">
        <v>15</v>
      </c>
      <c r="K447">
        <v>1</v>
      </c>
      <c r="L447">
        <v>0</v>
      </c>
      <c r="M447">
        <v>0</v>
      </c>
      <c r="N447">
        <v>0</v>
      </c>
      <c r="O447">
        <v>1</v>
      </c>
      <c r="P447">
        <v>2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4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0</v>
      </c>
      <c r="AH447">
        <v>2</v>
      </c>
      <c r="AI447">
        <v>0</v>
      </c>
      <c r="AJ447">
        <v>0</v>
      </c>
      <c r="AK447">
        <v>2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2</v>
      </c>
      <c r="BF447">
        <v>1</v>
      </c>
      <c r="BG447">
        <v>1</v>
      </c>
      <c r="BH447">
        <v>0</v>
      </c>
      <c r="BI447">
        <v>0</v>
      </c>
      <c r="BJ447">
        <v>1</v>
      </c>
      <c r="BK447">
        <v>1</v>
      </c>
      <c r="BL447">
        <v>1</v>
      </c>
      <c r="BM447">
        <v>0</v>
      </c>
      <c r="BN447">
        <v>2</v>
      </c>
      <c r="BO447">
        <v>1</v>
      </c>
      <c r="BP447">
        <v>0</v>
      </c>
      <c r="BQ447">
        <v>0</v>
      </c>
      <c r="BR447">
        <v>4</v>
      </c>
      <c r="BS447">
        <v>0</v>
      </c>
      <c r="BT447">
        <v>0</v>
      </c>
      <c r="BU447">
        <v>0</v>
      </c>
      <c r="BV447">
        <v>0</v>
      </c>
      <c r="BW447">
        <v>2</v>
      </c>
      <c r="BX447">
        <v>0</v>
      </c>
      <c r="BY447">
        <v>0</v>
      </c>
      <c r="BZ447">
        <v>0</v>
      </c>
      <c r="CA447">
        <v>1</v>
      </c>
      <c r="CB447">
        <v>1</v>
      </c>
      <c r="CC447">
        <v>1</v>
      </c>
      <c r="CD447">
        <v>0</v>
      </c>
      <c r="CE447">
        <v>0</v>
      </c>
      <c r="CF447">
        <v>2</v>
      </c>
      <c r="CG447">
        <v>3</v>
      </c>
      <c r="CH447">
        <v>2</v>
      </c>
      <c r="CI447">
        <v>1</v>
      </c>
      <c r="CJ447">
        <v>0</v>
      </c>
      <c r="CK447">
        <v>2</v>
      </c>
      <c r="CL447">
        <v>1</v>
      </c>
      <c r="CM447">
        <v>0</v>
      </c>
      <c r="CN447">
        <v>1</v>
      </c>
      <c r="CO447">
        <v>4</v>
      </c>
      <c r="CP447">
        <v>0</v>
      </c>
    </row>
    <row r="448" spans="1:94" x14ac:dyDescent="0.3">
      <c r="A448">
        <v>7</v>
      </c>
      <c r="B448" t="s">
        <v>535</v>
      </c>
      <c r="C448">
        <v>270102007</v>
      </c>
      <c r="D448">
        <v>270102</v>
      </c>
      <c r="E448" t="s">
        <v>14075</v>
      </c>
      <c r="F448" t="s">
        <v>7298</v>
      </c>
      <c r="G448">
        <v>34</v>
      </c>
      <c r="H448" t="s">
        <v>10620</v>
      </c>
      <c r="I448" t="s">
        <v>14160</v>
      </c>
      <c r="J448">
        <v>16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</v>
      </c>
      <c r="BK448">
        <v>0</v>
      </c>
      <c r="BL448">
        <v>1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 x14ac:dyDescent="0.3">
      <c r="A449">
        <v>7</v>
      </c>
      <c r="B449" t="s">
        <v>535</v>
      </c>
      <c r="C449">
        <v>270102008</v>
      </c>
      <c r="D449">
        <v>270102</v>
      </c>
      <c r="E449" t="s">
        <v>14075</v>
      </c>
      <c r="F449" t="s">
        <v>7299</v>
      </c>
      <c r="G449">
        <v>34</v>
      </c>
      <c r="H449" t="s">
        <v>10620</v>
      </c>
      <c r="I449" t="s">
        <v>14161</v>
      </c>
      <c r="J449">
        <v>17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1</v>
      </c>
      <c r="BL449">
        <v>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2</v>
      </c>
      <c r="BT449">
        <v>2</v>
      </c>
      <c r="BU449">
        <v>0</v>
      </c>
      <c r="BV449">
        <v>0</v>
      </c>
      <c r="BW449">
        <v>1</v>
      </c>
      <c r="BX449">
        <v>0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0</v>
      </c>
      <c r="CH449">
        <v>0</v>
      </c>
      <c r="CI449">
        <v>2</v>
      </c>
      <c r="CJ449">
        <v>2</v>
      </c>
      <c r="CK449">
        <v>0</v>
      </c>
      <c r="CL449">
        <v>2</v>
      </c>
      <c r="CM449">
        <v>0</v>
      </c>
      <c r="CN449">
        <v>2</v>
      </c>
      <c r="CO449">
        <v>0</v>
      </c>
      <c r="CP449">
        <v>1</v>
      </c>
    </row>
    <row r="450" spans="1:94" x14ac:dyDescent="0.3">
      <c r="A450">
        <v>7</v>
      </c>
      <c r="B450" t="s">
        <v>535</v>
      </c>
      <c r="C450">
        <v>270102010</v>
      </c>
      <c r="D450">
        <v>270102</v>
      </c>
      <c r="E450" t="s">
        <v>14075</v>
      </c>
      <c r="F450" t="s">
        <v>7301</v>
      </c>
      <c r="G450">
        <v>34</v>
      </c>
      <c r="H450" t="s">
        <v>10620</v>
      </c>
      <c r="I450" t="s">
        <v>7301</v>
      </c>
      <c r="J450">
        <v>19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2</v>
      </c>
      <c r="AA450">
        <v>2</v>
      </c>
      <c r="AB450">
        <v>1</v>
      </c>
      <c r="AC450">
        <v>0</v>
      </c>
      <c r="AD450">
        <v>2</v>
      </c>
      <c r="AE450">
        <v>0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2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0</v>
      </c>
      <c r="AR450">
        <v>1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5</v>
      </c>
      <c r="BF450">
        <v>0</v>
      </c>
      <c r="BG450">
        <v>1</v>
      </c>
      <c r="BH450">
        <v>3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0</v>
      </c>
      <c r="BV450">
        <v>0</v>
      </c>
      <c r="BW450">
        <v>1</v>
      </c>
      <c r="BX450">
        <v>1</v>
      </c>
      <c r="BY450">
        <v>3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</row>
    <row r="451" spans="1:94" x14ac:dyDescent="0.3">
      <c r="A451">
        <v>7</v>
      </c>
      <c r="B451" t="s">
        <v>535</v>
      </c>
      <c r="C451">
        <v>270102016</v>
      </c>
      <c r="D451">
        <v>270102</v>
      </c>
      <c r="E451" t="s">
        <v>14075</v>
      </c>
      <c r="F451" t="s">
        <v>7307</v>
      </c>
      <c r="G451">
        <v>34</v>
      </c>
      <c r="H451" t="s">
        <v>10620</v>
      </c>
      <c r="I451" t="s">
        <v>7307</v>
      </c>
      <c r="J451">
        <v>26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</row>
    <row r="452" spans="1:94" x14ac:dyDescent="0.3">
      <c r="A452">
        <v>7</v>
      </c>
      <c r="B452" t="s">
        <v>535</v>
      </c>
      <c r="C452">
        <v>270102001</v>
      </c>
      <c r="D452">
        <v>270102</v>
      </c>
      <c r="E452" t="s">
        <v>14075</v>
      </c>
      <c r="F452" t="s">
        <v>7292</v>
      </c>
      <c r="G452">
        <v>34</v>
      </c>
      <c r="H452" t="s">
        <v>10620</v>
      </c>
      <c r="I452" t="s">
        <v>7292</v>
      </c>
      <c r="J452">
        <v>176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1</v>
      </c>
      <c r="AI452">
        <v>0</v>
      </c>
      <c r="AJ452">
        <v>0</v>
      </c>
      <c r="AK452">
        <v>0</v>
      </c>
      <c r="AL452">
        <v>1</v>
      </c>
      <c r="AM452">
        <v>1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1</v>
      </c>
      <c r="CN452">
        <v>0</v>
      </c>
      <c r="CO452">
        <v>0</v>
      </c>
      <c r="CP452">
        <v>0</v>
      </c>
    </row>
    <row r="453" spans="1:94" x14ac:dyDescent="0.3">
      <c r="A453">
        <v>7</v>
      </c>
      <c r="B453" t="s">
        <v>535</v>
      </c>
      <c r="C453">
        <v>270103002</v>
      </c>
      <c r="D453">
        <v>270103</v>
      </c>
      <c r="E453" t="s">
        <v>14076</v>
      </c>
      <c r="F453" t="s">
        <v>7287</v>
      </c>
      <c r="G453">
        <v>34</v>
      </c>
      <c r="H453" t="s">
        <v>10620</v>
      </c>
      <c r="I453" t="s">
        <v>7287</v>
      </c>
      <c r="J453">
        <v>204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4" x14ac:dyDescent="0.3">
      <c r="A454">
        <v>7</v>
      </c>
      <c r="B454" t="s">
        <v>535</v>
      </c>
      <c r="C454">
        <v>270104001</v>
      </c>
      <c r="D454">
        <v>270104</v>
      </c>
      <c r="E454" t="s">
        <v>7318</v>
      </c>
      <c r="F454" t="s">
        <v>7319</v>
      </c>
      <c r="G454">
        <v>34</v>
      </c>
      <c r="H454" t="s">
        <v>10620</v>
      </c>
      <c r="I454" t="s">
        <v>7319</v>
      </c>
      <c r="J454">
        <v>298</v>
      </c>
      <c r="K454">
        <v>1</v>
      </c>
      <c r="L454">
        <v>0</v>
      </c>
      <c r="M454">
        <v>1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1</v>
      </c>
      <c r="X454">
        <v>1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2</v>
      </c>
      <c r="AE454">
        <v>2</v>
      </c>
      <c r="AF454">
        <v>1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1</v>
      </c>
      <c r="AT454">
        <v>0</v>
      </c>
      <c r="AU454">
        <v>3</v>
      </c>
      <c r="AV454">
        <v>1</v>
      </c>
      <c r="AW454">
        <v>0</v>
      </c>
      <c r="AX454">
        <v>0</v>
      </c>
      <c r="AY454">
        <v>1</v>
      </c>
      <c r="AZ454">
        <v>0</v>
      </c>
      <c r="BA454">
        <v>4</v>
      </c>
      <c r="BB454">
        <v>0</v>
      </c>
      <c r="BC454">
        <v>3</v>
      </c>
      <c r="BD454">
        <v>2</v>
      </c>
      <c r="BE454">
        <v>0</v>
      </c>
      <c r="BF454">
        <v>2</v>
      </c>
      <c r="BG454">
        <v>3</v>
      </c>
      <c r="BH454">
        <v>0</v>
      </c>
      <c r="BI454">
        <v>0</v>
      </c>
      <c r="BJ454">
        <v>2</v>
      </c>
      <c r="BK454">
        <v>0</v>
      </c>
      <c r="BL454">
        <v>1</v>
      </c>
      <c r="BM454">
        <v>0</v>
      </c>
      <c r="BN454">
        <v>1</v>
      </c>
      <c r="BO454">
        <v>0</v>
      </c>
      <c r="BP454">
        <v>1</v>
      </c>
      <c r="BQ454">
        <v>1</v>
      </c>
      <c r="BR454">
        <v>0</v>
      </c>
      <c r="BS454">
        <v>1</v>
      </c>
      <c r="BT454">
        <v>1</v>
      </c>
      <c r="BU454">
        <v>2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1</v>
      </c>
      <c r="CK454">
        <v>2</v>
      </c>
      <c r="CL454">
        <v>4</v>
      </c>
      <c r="CM454">
        <v>0</v>
      </c>
      <c r="CN454">
        <v>0</v>
      </c>
      <c r="CO454">
        <v>0</v>
      </c>
      <c r="CP454">
        <v>0</v>
      </c>
    </row>
    <row r="455" spans="1:94" x14ac:dyDescent="0.3">
      <c r="A455">
        <v>7</v>
      </c>
      <c r="B455" t="s">
        <v>535</v>
      </c>
      <c r="C455">
        <v>270102014</v>
      </c>
      <c r="D455">
        <v>270102</v>
      </c>
      <c r="E455" t="s">
        <v>14075</v>
      </c>
      <c r="F455" t="s">
        <v>7305</v>
      </c>
      <c r="G455">
        <v>34</v>
      </c>
      <c r="H455" t="s">
        <v>10620</v>
      </c>
      <c r="I455" t="s">
        <v>10639</v>
      </c>
      <c r="J455">
        <v>476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0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1</v>
      </c>
      <c r="BK455">
        <v>1</v>
      </c>
      <c r="BL455">
        <v>1</v>
      </c>
      <c r="BM455">
        <v>0</v>
      </c>
      <c r="BN455">
        <v>0</v>
      </c>
      <c r="BO455">
        <v>1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1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1</v>
      </c>
      <c r="CH455">
        <v>0</v>
      </c>
      <c r="CI455">
        <v>1</v>
      </c>
      <c r="CJ455">
        <v>1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 x14ac:dyDescent="0.3">
      <c r="A456">
        <v>7</v>
      </c>
      <c r="B456" t="s">
        <v>535</v>
      </c>
      <c r="C456">
        <v>270102015</v>
      </c>
      <c r="D456">
        <v>270102</v>
      </c>
      <c r="E456" t="s">
        <v>14075</v>
      </c>
      <c r="F456" t="s">
        <v>7306</v>
      </c>
      <c r="G456">
        <v>34</v>
      </c>
      <c r="H456" t="s">
        <v>10620</v>
      </c>
      <c r="I456" t="s">
        <v>10640</v>
      </c>
      <c r="J456">
        <v>477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2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1</v>
      </c>
      <c r="AD456">
        <v>0</v>
      </c>
      <c r="AE456">
        <v>2</v>
      </c>
      <c r="AF456">
        <v>1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1</v>
      </c>
      <c r="AP456">
        <v>2</v>
      </c>
      <c r="AQ456">
        <v>0</v>
      </c>
      <c r="AR456">
        <v>1</v>
      </c>
      <c r="AS456">
        <v>0</v>
      </c>
      <c r="AT456">
        <v>0</v>
      </c>
      <c r="AU456">
        <v>1</v>
      </c>
      <c r="AV456">
        <v>0</v>
      </c>
      <c r="AW456">
        <v>1</v>
      </c>
      <c r="AX456">
        <v>1</v>
      </c>
      <c r="AY456">
        <v>0</v>
      </c>
      <c r="AZ456">
        <v>1</v>
      </c>
      <c r="BA456">
        <v>0</v>
      </c>
      <c r="BB456">
        <v>0</v>
      </c>
      <c r="BC456">
        <v>1</v>
      </c>
      <c r="BD456">
        <v>1</v>
      </c>
      <c r="BE456">
        <v>0</v>
      </c>
      <c r="BF456">
        <v>0</v>
      </c>
      <c r="BG456">
        <v>0</v>
      </c>
      <c r="BH456">
        <v>1</v>
      </c>
      <c r="BI456">
        <v>2</v>
      </c>
      <c r="BJ456">
        <v>1</v>
      </c>
      <c r="BK456">
        <v>2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1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0</v>
      </c>
      <c r="BX456">
        <v>0</v>
      </c>
      <c r="BY456">
        <v>1</v>
      </c>
      <c r="BZ456">
        <v>2</v>
      </c>
      <c r="CA456">
        <v>1</v>
      </c>
      <c r="CB456">
        <v>2</v>
      </c>
      <c r="CC456">
        <v>2</v>
      </c>
      <c r="CD456">
        <v>1</v>
      </c>
      <c r="CE456">
        <v>1</v>
      </c>
      <c r="CF456">
        <v>0</v>
      </c>
      <c r="CG456">
        <v>2</v>
      </c>
      <c r="CH456">
        <v>1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1</v>
      </c>
      <c r="CO456">
        <v>2</v>
      </c>
      <c r="CP456">
        <v>0</v>
      </c>
    </row>
    <row r="457" spans="1:94" x14ac:dyDescent="0.3">
      <c r="A457">
        <v>7</v>
      </c>
      <c r="B457" t="s">
        <v>535</v>
      </c>
      <c r="C457">
        <v>270105001</v>
      </c>
      <c r="D457">
        <v>270105</v>
      </c>
      <c r="E457" t="s">
        <v>7310</v>
      </c>
      <c r="F457" t="s">
        <v>7311</v>
      </c>
      <c r="G457">
        <v>35</v>
      </c>
      <c r="H457" t="s">
        <v>10593</v>
      </c>
      <c r="I457" t="s">
        <v>7311</v>
      </c>
      <c r="J457">
        <v>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 x14ac:dyDescent="0.3">
      <c r="A458">
        <v>7</v>
      </c>
      <c r="B458" t="s">
        <v>535</v>
      </c>
      <c r="C458">
        <v>270105002</v>
      </c>
      <c r="D458">
        <v>270105</v>
      </c>
      <c r="E458" t="s">
        <v>7310</v>
      </c>
      <c r="F458" t="s">
        <v>7312</v>
      </c>
      <c r="G458">
        <v>35</v>
      </c>
      <c r="H458" t="s">
        <v>10593</v>
      </c>
      <c r="I458" t="s">
        <v>7312</v>
      </c>
      <c r="J458">
        <v>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</row>
    <row r="459" spans="1:94" x14ac:dyDescent="0.3">
      <c r="A459">
        <v>7</v>
      </c>
      <c r="B459" t="s">
        <v>535</v>
      </c>
      <c r="C459">
        <v>270102006</v>
      </c>
      <c r="D459">
        <v>270102</v>
      </c>
      <c r="E459" t="s">
        <v>14075</v>
      </c>
      <c r="F459" t="s">
        <v>7297</v>
      </c>
      <c r="G459">
        <v>35</v>
      </c>
      <c r="H459" t="s">
        <v>10593</v>
      </c>
      <c r="I459" t="s">
        <v>14159</v>
      </c>
      <c r="J459">
        <v>15</v>
      </c>
      <c r="K459">
        <v>0</v>
      </c>
      <c r="L459">
        <v>3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2</v>
      </c>
      <c r="T459">
        <v>0</v>
      </c>
      <c r="U459">
        <v>2</v>
      </c>
      <c r="V459">
        <v>2</v>
      </c>
      <c r="W459">
        <v>1</v>
      </c>
      <c r="X459">
        <v>0</v>
      </c>
      <c r="Y459">
        <v>2</v>
      </c>
      <c r="Z459">
        <v>0</v>
      </c>
      <c r="AA459">
        <v>3</v>
      </c>
      <c r="AB459">
        <v>0</v>
      </c>
      <c r="AC459">
        <v>3</v>
      </c>
      <c r="AD459">
        <v>0</v>
      </c>
      <c r="AE459">
        <v>3</v>
      </c>
      <c r="AF459">
        <v>0</v>
      </c>
      <c r="AG459">
        <v>1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 x14ac:dyDescent="0.3">
      <c r="A460">
        <v>7</v>
      </c>
      <c r="B460" t="s">
        <v>535</v>
      </c>
      <c r="C460">
        <v>270102007</v>
      </c>
      <c r="D460">
        <v>270102</v>
      </c>
      <c r="E460" t="s">
        <v>14075</v>
      </c>
      <c r="F460" t="s">
        <v>7298</v>
      </c>
      <c r="G460">
        <v>35</v>
      </c>
      <c r="H460" t="s">
        <v>10593</v>
      </c>
      <c r="I460" t="s">
        <v>14160</v>
      </c>
      <c r="J460">
        <v>16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 x14ac:dyDescent="0.3">
      <c r="A461">
        <v>7</v>
      </c>
      <c r="B461" t="s">
        <v>535</v>
      </c>
      <c r="C461">
        <v>270102008</v>
      </c>
      <c r="D461">
        <v>270102</v>
      </c>
      <c r="E461" t="s">
        <v>14075</v>
      </c>
      <c r="F461" t="s">
        <v>7299</v>
      </c>
      <c r="G461">
        <v>35</v>
      </c>
      <c r="H461" t="s">
        <v>10593</v>
      </c>
      <c r="I461" t="s">
        <v>14161</v>
      </c>
      <c r="J461">
        <v>17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2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 x14ac:dyDescent="0.3">
      <c r="A462">
        <v>7</v>
      </c>
      <c r="B462" t="s">
        <v>535</v>
      </c>
      <c r="C462">
        <v>270102010</v>
      </c>
      <c r="D462">
        <v>270102</v>
      </c>
      <c r="E462" t="s">
        <v>14075</v>
      </c>
      <c r="F462" t="s">
        <v>7301</v>
      </c>
      <c r="G462">
        <v>35</v>
      </c>
      <c r="H462" t="s">
        <v>10593</v>
      </c>
      <c r="I462" t="s">
        <v>7301</v>
      </c>
      <c r="J462">
        <v>19</v>
      </c>
      <c r="K462">
        <v>1</v>
      </c>
      <c r="L462">
        <v>1</v>
      </c>
      <c r="M462">
        <v>1</v>
      </c>
      <c r="N462">
        <v>1</v>
      </c>
      <c r="O462">
        <v>2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1</v>
      </c>
      <c r="AF462">
        <v>2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 x14ac:dyDescent="0.3">
      <c r="A463">
        <v>7</v>
      </c>
      <c r="B463" t="s">
        <v>535</v>
      </c>
      <c r="C463">
        <v>270102001</v>
      </c>
      <c r="D463">
        <v>270102</v>
      </c>
      <c r="E463" t="s">
        <v>14075</v>
      </c>
      <c r="F463" t="s">
        <v>7292</v>
      </c>
      <c r="G463">
        <v>35</v>
      </c>
      <c r="H463" t="s">
        <v>10593</v>
      </c>
      <c r="I463" t="s">
        <v>7292</v>
      </c>
      <c r="J463">
        <v>176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</row>
    <row r="464" spans="1:94" x14ac:dyDescent="0.3">
      <c r="A464">
        <v>7</v>
      </c>
      <c r="B464" t="s">
        <v>535</v>
      </c>
      <c r="C464">
        <v>270103002</v>
      </c>
      <c r="D464">
        <v>270103</v>
      </c>
      <c r="E464" t="s">
        <v>14076</v>
      </c>
      <c r="F464" t="s">
        <v>7287</v>
      </c>
      <c r="G464">
        <v>35</v>
      </c>
      <c r="H464" t="s">
        <v>10593</v>
      </c>
      <c r="I464" t="s">
        <v>7287</v>
      </c>
      <c r="J464">
        <v>204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 x14ac:dyDescent="0.3">
      <c r="A465">
        <v>7</v>
      </c>
      <c r="B465" t="s">
        <v>535</v>
      </c>
      <c r="C465">
        <v>270104001</v>
      </c>
      <c r="D465">
        <v>270104</v>
      </c>
      <c r="E465" t="s">
        <v>7318</v>
      </c>
      <c r="F465" t="s">
        <v>7319</v>
      </c>
      <c r="G465">
        <v>35</v>
      </c>
      <c r="H465" t="s">
        <v>10593</v>
      </c>
      <c r="I465" t="s">
        <v>7319</v>
      </c>
      <c r="J465">
        <v>298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</v>
      </c>
      <c r="AK465">
        <v>0</v>
      </c>
      <c r="AL465">
        <v>0</v>
      </c>
      <c r="AM465">
        <v>0</v>
      </c>
      <c r="AN465">
        <v>0</v>
      </c>
      <c r="AO465">
        <v>3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2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1</v>
      </c>
      <c r="BB465">
        <v>2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</row>
    <row r="466" spans="1:94" x14ac:dyDescent="0.3">
      <c r="A466">
        <v>7</v>
      </c>
      <c r="B466" t="s">
        <v>535</v>
      </c>
      <c r="C466">
        <v>270102017</v>
      </c>
      <c r="D466">
        <v>270102</v>
      </c>
      <c r="E466" t="s">
        <v>14075</v>
      </c>
      <c r="F466" t="s">
        <v>7308</v>
      </c>
      <c r="G466">
        <v>35</v>
      </c>
      <c r="H466" t="s">
        <v>10593</v>
      </c>
      <c r="I466" t="s">
        <v>7308</v>
      </c>
      <c r="J466">
        <v>475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4" x14ac:dyDescent="0.3">
      <c r="A467">
        <v>7</v>
      </c>
      <c r="B467" t="s">
        <v>535</v>
      </c>
      <c r="C467">
        <v>270102014</v>
      </c>
      <c r="D467">
        <v>270102</v>
      </c>
      <c r="E467" t="s">
        <v>14075</v>
      </c>
      <c r="F467" t="s">
        <v>7305</v>
      </c>
      <c r="G467">
        <v>35</v>
      </c>
      <c r="H467" t="s">
        <v>10593</v>
      </c>
      <c r="I467" t="s">
        <v>10639</v>
      </c>
      <c r="J467">
        <v>476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 x14ac:dyDescent="0.3">
      <c r="A468">
        <v>7</v>
      </c>
      <c r="B468" t="s">
        <v>535</v>
      </c>
      <c r="C468">
        <v>270102015</v>
      </c>
      <c r="D468">
        <v>270102</v>
      </c>
      <c r="E468" t="s">
        <v>14075</v>
      </c>
      <c r="F468" t="s">
        <v>7306</v>
      </c>
      <c r="G468">
        <v>35</v>
      </c>
      <c r="H468" t="s">
        <v>10593</v>
      </c>
      <c r="I468" t="s">
        <v>10640</v>
      </c>
      <c r="J468">
        <v>477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2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</row>
    <row r="469" spans="1:94" x14ac:dyDescent="0.3">
      <c r="A469">
        <v>7</v>
      </c>
      <c r="B469" t="s">
        <v>535</v>
      </c>
      <c r="C469">
        <v>270105001</v>
      </c>
      <c r="D469">
        <v>270105</v>
      </c>
      <c r="E469" t="s">
        <v>7310</v>
      </c>
      <c r="F469" t="s">
        <v>7311</v>
      </c>
      <c r="G469">
        <v>36</v>
      </c>
      <c r="H469" t="s">
        <v>10594</v>
      </c>
      <c r="I469" t="s">
        <v>7311</v>
      </c>
      <c r="J469">
        <v>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</row>
    <row r="470" spans="1:94" x14ac:dyDescent="0.3">
      <c r="A470">
        <v>7</v>
      </c>
      <c r="B470" t="s">
        <v>535</v>
      </c>
      <c r="C470">
        <v>270105002</v>
      </c>
      <c r="D470">
        <v>270105</v>
      </c>
      <c r="E470" t="s">
        <v>7310</v>
      </c>
      <c r="F470" t="s">
        <v>7312</v>
      </c>
      <c r="G470">
        <v>36</v>
      </c>
      <c r="H470" t="s">
        <v>10594</v>
      </c>
      <c r="I470" t="s">
        <v>7312</v>
      </c>
      <c r="J470">
        <v>8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2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 x14ac:dyDescent="0.3">
      <c r="A471">
        <v>7</v>
      </c>
      <c r="B471" t="s">
        <v>535</v>
      </c>
      <c r="C471">
        <v>270105003</v>
      </c>
      <c r="D471">
        <v>270105</v>
      </c>
      <c r="E471" t="s">
        <v>7310</v>
      </c>
      <c r="F471" t="s">
        <v>7313</v>
      </c>
      <c r="G471">
        <v>36</v>
      </c>
      <c r="H471" t="s">
        <v>10594</v>
      </c>
      <c r="I471" t="s">
        <v>7313</v>
      </c>
      <c r="J471">
        <v>9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2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</row>
    <row r="472" spans="1:94" x14ac:dyDescent="0.3">
      <c r="A472">
        <v>7</v>
      </c>
      <c r="B472" t="s">
        <v>535</v>
      </c>
      <c r="C472">
        <v>270102003</v>
      </c>
      <c r="D472">
        <v>270102</v>
      </c>
      <c r="E472" t="s">
        <v>14075</v>
      </c>
      <c r="F472" t="s">
        <v>7294</v>
      </c>
      <c r="G472">
        <v>36</v>
      </c>
      <c r="H472" t="s">
        <v>10594</v>
      </c>
      <c r="I472" t="s">
        <v>7294</v>
      </c>
      <c r="J472">
        <v>12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 x14ac:dyDescent="0.3">
      <c r="A473">
        <v>7</v>
      </c>
      <c r="B473" t="s">
        <v>535</v>
      </c>
      <c r="C473">
        <v>270102005</v>
      </c>
      <c r="D473">
        <v>270102</v>
      </c>
      <c r="E473" t="s">
        <v>14075</v>
      </c>
      <c r="F473" t="s">
        <v>7296</v>
      </c>
      <c r="G473">
        <v>36</v>
      </c>
      <c r="H473" t="s">
        <v>10594</v>
      </c>
      <c r="I473" t="s">
        <v>7296</v>
      </c>
      <c r="J473">
        <v>14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</row>
    <row r="474" spans="1:94" x14ac:dyDescent="0.3">
      <c r="A474">
        <v>7</v>
      </c>
      <c r="B474" t="s">
        <v>535</v>
      </c>
      <c r="C474">
        <v>270102006</v>
      </c>
      <c r="D474">
        <v>270102</v>
      </c>
      <c r="E474" t="s">
        <v>14075</v>
      </c>
      <c r="F474" t="s">
        <v>7297</v>
      </c>
      <c r="G474">
        <v>36</v>
      </c>
      <c r="H474" t="s">
        <v>10594</v>
      </c>
      <c r="I474" t="s">
        <v>14159</v>
      </c>
      <c r="J474">
        <v>15</v>
      </c>
      <c r="K474">
        <v>11</v>
      </c>
      <c r="L474">
        <v>2</v>
      </c>
      <c r="M474">
        <v>1</v>
      </c>
      <c r="N474">
        <v>3</v>
      </c>
      <c r="O474">
        <v>2</v>
      </c>
      <c r="P474">
        <v>1</v>
      </c>
      <c r="Q474">
        <v>7</v>
      </c>
      <c r="R474">
        <v>2</v>
      </c>
      <c r="S474">
        <v>2</v>
      </c>
      <c r="T474">
        <v>2</v>
      </c>
      <c r="U474">
        <v>0</v>
      </c>
      <c r="V474">
        <v>1</v>
      </c>
      <c r="W474">
        <v>6</v>
      </c>
      <c r="X474">
        <v>9</v>
      </c>
      <c r="Y474">
        <v>0</v>
      </c>
      <c r="Z474">
        <v>3</v>
      </c>
      <c r="AA474">
        <v>1</v>
      </c>
      <c r="AB474">
        <v>0</v>
      </c>
      <c r="AC474">
        <v>2</v>
      </c>
      <c r="AD474">
        <v>1</v>
      </c>
      <c r="AE474">
        <v>7</v>
      </c>
      <c r="AF474">
        <v>1</v>
      </c>
      <c r="AG474">
        <v>2</v>
      </c>
      <c r="AH474">
        <v>2</v>
      </c>
      <c r="AI474">
        <v>3</v>
      </c>
      <c r="AJ474">
        <v>1</v>
      </c>
      <c r="AK474">
        <v>14</v>
      </c>
      <c r="AL474">
        <v>1</v>
      </c>
      <c r="AM474">
        <v>3</v>
      </c>
      <c r="AN474">
        <v>2</v>
      </c>
      <c r="AO474">
        <v>11</v>
      </c>
      <c r="AP474">
        <v>2</v>
      </c>
      <c r="AQ474">
        <v>3</v>
      </c>
      <c r="AR474">
        <v>5</v>
      </c>
      <c r="AS474">
        <v>2</v>
      </c>
      <c r="AT474">
        <v>7</v>
      </c>
      <c r="AU474">
        <v>1</v>
      </c>
      <c r="AV474">
        <v>3</v>
      </c>
      <c r="AW474">
        <v>3</v>
      </c>
      <c r="AX474">
        <v>11</v>
      </c>
      <c r="AY474">
        <v>4</v>
      </c>
      <c r="AZ474">
        <v>3</v>
      </c>
      <c r="BA474">
        <v>2</v>
      </c>
      <c r="BB474">
        <v>8</v>
      </c>
      <c r="BC474">
        <v>3</v>
      </c>
      <c r="BD474">
        <v>2</v>
      </c>
      <c r="BE474">
        <v>5</v>
      </c>
      <c r="BF474">
        <v>0</v>
      </c>
      <c r="BG474">
        <v>2</v>
      </c>
      <c r="BH474">
        <v>1</v>
      </c>
      <c r="BI474">
        <v>1</v>
      </c>
      <c r="BJ474">
        <v>3</v>
      </c>
      <c r="BK474">
        <v>3</v>
      </c>
      <c r="BL474">
        <v>5</v>
      </c>
      <c r="BM474">
        <v>2</v>
      </c>
      <c r="BN474">
        <v>1</v>
      </c>
      <c r="BO474">
        <v>5</v>
      </c>
      <c r="BP474">
        <v>5</v>
      </c>
      <c r="BQ474">
        <v>8</v>
      </c>
      <c r="BR474">
        <v>1</v>
      </c>
      <c r="BS474">
        <v>1</v>
      </c>
      <c r="BT474">
        <v>3</v>
      </c>
      <c r="BU474">
        <v>5</v>
      </c>
      <c r="BV474">
        <v>1</v>
      </c>
      <c r="BW474">
        <v>5</v>
      </c>
      <c r="BX474">
        <v>8</v>
      </c>
      <c r="BY474">
        <v>2</v>
      </c>
      <c r="BZ474">
        <v>4</v>
      </c>
      <c r="CA474">
        <v>1</v>
      </c>
      <c r="CB474">
        <v>5</v>
      </c>
      <c r="CC474">
        <v>3</v>
      </c>
      <c r="CD474">
        <v>1</v>
      </c>
      <c r="CE474">
        <v>14</v>
      </c>
      <c r="CF474">
        <v>4</v>
      </c>
      <c r="CG474">
        <v>3</v>
      </c>
      <c r="CH474">
        <v>3</v>
      </c>
      <c r="CI474">
        <v>2</v>
      </c>
      <c r="CJ474">
        <v>5</v>
      </c>
      <c r="CK474">
        <v>4</v>
      </c>
      <c r="CL474">
        <v>2</v>
      </c>
      <c r="CM474">
        <v>5</v>
      </c>
      <c r="CN474">
        <v>4</v>
      </c>
      <c r="CO474">
        <v>1</v>
      </c>
      <c r="CP474">
        <v>2</v>
      </c>
    </row>
    <row r="475" spans="1:94" x14ac:dyDescent="0.3">
      <c r="A475">
        <v>7</v>
      </c>
      <c r="B475" t="s">
        <v>535</v>
      </c>
      <c r="C475">
        <v>270102007</v>
      </c>
      <c r="D475">
        <v>270102</v>
      </c>
      <c r="E475" t="s">
        <v>14075</v>
      </c>
      <c r="F475" t="s">
        <v>7298</v>
      </c>
      <c r="G475">
        <v>36</v>
      </c>
      <c r="H475" t="s">
        <v>10594</v>
      </c>
      <c r="I475" t="s">
        <v>14160</v>
      </c>
      <c r="J475">
        <v>16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</v>
      </c>
      <c r="AK475">
        <v>4</v>
      </c>
      <c r="AL475">
        <v>2</v>
      </c>
      <c r="AM475">
        <v>0</v>
      </c>
      <c r="AN475">
        <v>0</v>
      </c>
      <c r="AO475">
        <v>1</v>
      </c>
      <c r="AP475">
        <v>2</v>
      </c>
      <c r="AQ475">
        <v>2</v>
      </c>
      <c r="AR475">
        <v>0</v>
      </c>
      <c r="AS475">
        <v>0</v>
      </c>
      <c r="AT475">
        <v>2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2</v>
      </c>
      <c r="BE475">
        <v>1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</v>
      </c>
      <c r="BN475">
        <v>0</v>
      </c>
      <c r="BO475">
        <v>0</v>
      </c>
      <c r="BP475">
        <v>2</v>
      </c>
      <c r="BQ475">
        <v>2</v>
      </c>
      <c r="BR475">
        <v>0</v>
      </c>
      <c r="BS475">
        <v>0</v>
      </c>
      <c r="BT475">
        <v>1</v>
      </c>
      <c r="BU475">
        <v>2</v>
      </c>
      <c r="BV475">
        <v>0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2</v>
      </c>
      <c r="CG475">
        <v>0</v>
      </c>
      <c r="CH475">
        <v>0</v>
      </c>
      <c r="CI475">
        <v>1</v>
      </c>
      <c r="CJ475">
        <v>1</v>
      </c>
      <c r="CK475">
        <v>0</v>
      </c>
      <c r="CL475">
        <v>0</v>
      </c>
      <c r="CM475">
        <v>2</v>
      </c>
      <c r="CN475">
        <v>1</v>
      </c>
      <c r="CO475">
        <v>0</v>
      </c>
      <c r="CP475">
        <v>0</v>
      </c>
    </row>
    <row r="476" spans="1:94" x14ac:dyDescent="0.3">
      <c r="A476">
        <v>7</v>
      </c>
      <c r="B476" t="s">
        <v>535</v>
      </c>
      <c r="C476">
        <v>270102008</v>
      </c>
      <c r="D476">
        <v>270102</v>
      </c>
      <c r="E476" t="s">
        <v>14075</v>
      </c>
      <c r="F476" t="s">
        <v>7299</v>
      </c>
      <c r="G476">
        <v>36</v>
      </c>
      <c r="H476" t="s">
        <v>10594</v>
      </c>
      <c r="I476" t="s">
        <v>14161</v>
      </c>
      <c r="J476">
        <v>17</v>
      </c>
      <c r="K476">
        <v>3</v>
      </c>
      <c r="L476">
        <v>0</v>
      </c>
      <c r="M476">
        <v>0</v>
      </c>
      <c r="N476">
        <v>2</v>
      </c>
      <c r="O476">
        <v>3</v>
      </c>
      <c r="P476">
        <v>1</v>
      </c>
      <c r="Q476">
        <v>1</v>
      </c>
      <c r="R476">
        <v>1</v>
      </c>
      <c r="S476">
        <v>1</v>
      </c>
      <c r="T476">
        <v>2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3</v>
      </c>
      <c r="AL476">
        <v>2</v>
      </c>
      <c r="AM476">
        <v>2</v>
      </c>
      <c r="AN476">
        <v>3</v>
      </c>
      <c r="AO476">
        <v>7</v>
      </c>
      <c r="AP476">
        <v>0</v>
      </c>
      <c r="AQ476">
        <v>1</v>
      </c>
      <c r="AR476">
        <v>1</v>
      </c>
      <c r="AS476">
        <v>1</v>
      </c>
      <c r="AT476">
        <v>2</v>
      </c>
      <c r="AU476">
        <v>0</v>
      </c>
      <c r="AV476">
        <v>0</v>
      </c>
      <c r="AW476">
        <v>0</v>
      </c>
      <c r="AX476">
        <v>3</v>
      </c>
      <c r="AY476">
        <v>3</v>
      </c>
      <c r="AZ476">
        <v>1</v>
      </c>
      <c r="BA476">
        <v>2</v>
      </c>
      <c r="BB476">
        <v>4</v>
      </c>
      <c r="BC476">
        <v>0</v>
      </c>
      <c r="BD476">
        <v>2</v>
      </c>
      <c r="BE476">
        <v>4</v>
      </c>
      <c r="BF476">
        <v>0</v>
      </c>
      <c r="BG476">
        <v>1</v>
      </c>
      <c r="BH476">
        <v>0</v>
      </c>
      <c r="BI476">
        <v>0</v>
      </c>
      <c r="BJ476">
        <v>1</v>
      </c>
      <c r="BK476">
        <v>0</v>
      </c>
      <c r="BL476">
        <v>1</v>
      </c>
      <c r="BM476">
        <v>0</v>
      </c>
      <c r="BN476">
        <v>0</v>
      </c>
      <c r="BO476">
        <v>2</v>
      </c>
      <c r="BP476">
        <v>1</v>
      </c>
      <c r="BQ476">
        <v>0</v>
      </c>
      <c r="BR476">
        <v>2</v>
      </c>
      <c r="BS476">
        <v>0</v>
      </c>
      <c r="BT476">
        <v>0</v>
      </c>
      <c r="BU476">
        <v>2</v>
      </c>
      <c r="BV476">
        <v>1</v>
      </c>
      <c r="BW476">
        <v>0</v>
      </c>
      <c r="BX476">
        <v>1</v>
      </c>
      <c r="BY476">
        <v>1</v>
      </c>
      <c r="BZ476">
        <v>1</v>
      </c>
      <c r="CA476">
        <v>0</v>
      </c>
      <c r="CB476">
        <v>1</v>
      </c>
      <c r="CC476">
        <v>1</v>
      </c>
      <c r="CD476">
        <v>1</v>
      </c>
      <c r="CE476">
        <v>3</v>
      </c>
      <c r="CF476">
        <v>0</v>
      </c>
      <c r="CG476">
        <v>2</v>
      </c>
      <c r="CH476">
        <v>1</v>
      </c>
      <c r="CI476">
        <v>1</v>
      </c>
      <c r="CJ476">
        <v>0</v>
      </c>
      <c r="CK476">
        <v>1</v>
      </c>
      <c r="CL476">
        <v>1</v>
      </c>
      <c r="CM476">
        <v>1</v>
      </c>
      <c r="CN476">
        <v>3</v>
      </c>
      <c r="CO476">
        <v>0</v>
      </c>
      <c r="CP476">
        <v>0</v>
      </c>
    </row>
    <row r="477" spans="1:94" x14ac:dyDescent="0.3">
      <c r="A477">
        <v>7</v>
      </c>
      <c r="B477" t="s">
        <v>535</v>
      </c>
      <c r="C477">
        <v>270102009</v>
      </c>
      <c r="D477">
        <v>270102</v>
      </c>
      <c r="E477" t="s">
        <v>14075</v>
      </c>
      <c r="F477" t="s">
        <v>7300</v>
      </c>
      <c r="G477">
        <v>36</v>
      </c>
      <c r="H477" t="s">
        <v>10594</v>
      </c>
      <c r="I477" t="s">
        <v>7300</v>
      </c>
      <c r="J477">
        <v>18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1</v>
      </c>
      <c r="CP477">
        <v>0</v>
      </c>
    </row>
    <row r="478" spans="1:94" x14ac:dyDescent="0.3">
      <c r="A478">
        <v>7</v>
      </c>
      <c r="B478" t="s">
        <v>535</v>
      </c>
      <c r="C478">
        <v>270102010</v>
      </c>
      <c r="D478">
        <v>270102</v>
      </c>
      <c r="E478" t="s">
        <v>14075</v>
      </c>
      <c r="F478" t="s">
        <v>7301</v>
      </c>
      <c r="G478">
        <v>36</v>
      </c>
      <c r="H478" t="s">
        <v>10594</v>
      </c>
      <c r="I478" t="s">
        <v>7301</v>
      </c>
      <c r="J478">
        <v>19</v>
      </c>
      <c r="K478">
        <v>3</v>
      </c>
      <c r="L478">
        <v>1</v>
      </c>
      <c r="M478">
        <v>1</v>
      </c>
      <c r="N478">
        <v>3</v>
      </c>
      <c r="O478">
        <v>5</v>
      </c>
      <c r="P478">
        <v>1</v>
      </c>
      <c r="Q478">
        <v>3</v>
      </c>
      <c r="R478">
        <v>5</v>
      </c>
      <c r="S478">
        <v>2</v>
      </c>
      <c r="T478">
        <v>3</v>
      </c>
      <c r="U478">
        <v>0</v>
      </c>
      <c r="V478">
        <v>1</v>
      </c>
      <c r="W478">
        <v>1</v>
      </c>
      <c r="X478">
        <v>5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2</v>
      </c>
      <c r="AE478">
        <v>2</v>
      </c>
      <c r="AF478">
        <v>0</v>
      </c>
      <c r="AG478">
        <v>2</v>
      </c>
      <c r="AH478">
        <v>1</v>
      </c>
      <c r="AI478">
        <v>0</v>
      </c>
      <c r="AJ478">
        <v>1</v>
      </c>
      <c r="AK478">
        <v>6</v>
      </c>
      <c r="AL478">
        <v>5</v>
      </c>
      <c r="AM478">
        <v>3</v>
      </c>
      <c r="AN478">
        <v>2</v>
      </c>
      <c r="AO478">
        <v>8</v>
      </c>
      <c r="AP478">
        <v>1</v>
      </c>
      <c r="AQ478">
        <v>2</v>
      </c>
      <c r="AR478">
        <v>2</v>
      </c>
      <c r="AS478">
        <v>2</v>
      </c>
      <c r="AT478">
        <v>3</v>
      </c>
      <c r="AU478">
        <v>1</v>
      </c>
      <c r="AV478">
        <v>0</v>
      </c>
      <c r="AW478">
        <v>1</v>
      </c>
      <c r="AX478">
        <v>5</v>
      </c>
      <c r="AY478">
        <v>1</v>
      </c>
      <c r="AZ478">
        <v>2</v>
      </c>
      <c r="BA478">
        <v>1</v>
      </c>
      <c r="BB478">
        <v>6</v>
      </c>
      <c r="BC478">
        <v>2</v>
      </c>
      <c r="BD478">
        <v>0</v>
      </c>
      <c r="BE478">
        <v>2</v>
      </c>
      <c r="BF478">
        <v>0</v>
      </c>
      <c r="BG478">
        <v>2</v>
      </c>
      <c r="BH478">
        <v>0</v>
      </c>
      <c r="BI478">
        <v>0</v>
      </c>
      <c r="BJ478">
        <v>0</v>
      </c>
      <c r="BK478">
        <v>1</v>
      </c>
      <c r="BL478">
        <v>2</v>
      </c>
      <c r="BM478">
        <v>1</v>
      </c>
      <c r="BN478">
        <v>1</v>
      </c>
      <c r="BO478">
        <v>4</v>
      </c>
      <c r="BP478">
        <v>1</v>
      </c>
      <c r="BQ478">
        <v>4</v>
      </c>
      <c r="BR478">
        <v>0</v>
      </c>
      <c r="BS478">
        <v>0</v>
      </c>
      <c r="BT478">
        <v>1</v>
      </c>
      <c r="BU478">
        <v>1</v>
      </c>
      <c r="BV478">
        <v>1</v>
      </c>
      <c r="BW478">
        <v>0</v>
      </c>
      <c r="BX478">
        <v>1</v>
      </c>
      <c r="BY478">
        <v>2</v>
      </c>
      <c r="BZ478">
        <v>0</v>
      </c>
      <c r="CA478">
        <v>0</v>
      </c>
      <c r="CB478">
        <v>2</v>
      </c>
      <c r="CC478">
        <v>0</v>
      </c>
      <c r="CD478">
        <v>1</v>
      </c>
      <c r="CE478">
        <v>1</v>
      </c>
      <c r="CF478">
        <v>2</v>
      </c>
      <c r="CG478">
        <v>0</v>
      </c>
      <c r="CH478">
        <v>0</v>
      </c>
      <c r="CI478">
        <v>0</v>
      </c>
      <c r="CJ478">
        <v>2</v>
      </c>
      <c r="CK478">
        <v>0</v>
      </c>
      <c r="CL478">
        <v>0</v>
      </c>
      <c r="CM478">
        <v>0</v>
      </c>
      <c r="CN478">
        <v>1</v>
      </c>
      <c r="CO478">
        <v>1</v>
      </c>
      <c r="CP478">
        <v>0</v>
      </c>
    </row>
    <row r="479" spans="1:94" x14ac:dyDescent="0.3">
      <c r="A479">
        <v>7</v>
      </c>
      <c r="B479" t="s">
        <v>535</v>
      </c>
      <c r="C479">
        <v>270102016</v>
      </c>
      <c r="D479">
        <v>270102</v>
      </c>
      <c r="E479" t="s">
        <v>14075</v>
      </c>
      <c r="F479" t="s">
        <v>7307</v>
      </c>
      <c r="G479">
        <v>36</v>
      </c>
      <c r="H479" t="s">
        <v>10594</v>
      </c>
      <c r="I479" t="s">
        <v>7307</v>
      </c>
      <c r="J479">
        <v>26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1</v>
      </c>
      <c r="CP479">
        <v>0</v>
      </c>
    </row>
    <row r="480" spans="1:94" x14ac:dyDescent="0.3">
      <c r="A480">
        <v>7</v>
      </c>
      <c r="B480" t="s">
        <v>535</v>
      </c>
      <c r="C480">
        <v>270102001</v>
      </c>
      <c r="D480">
        <v>270102</v>
      </c>
      <c r="E480" t="s">
        <v>14075</v>
      </c>
      <c r="F480" t="s">
        <v>7292</v>
      </c>
      <c r="G480">
        <v>36</v>
      </c>
      <c r="H480" t="s">
        <v>10594</v>
      </c>
      <c r="I480" t="s">
        <v>7292</v>
      </c>
      <c r="J480">
        <v>176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2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 x14ac:dyDescent="0.3">
      <c r="A481">
        <v>7</v>
      </c>
      <c r="B481" t="s">
        <v>535</v>
      </c>
      <c r="C481">
        <v>270103002</v>
      </c>
      <c r="D481">
        <v>270103</v>
      </c>
      <c r="E481" t="s">
        <v>14076</v>
      </c>
      <c r="F481" t="s">
        <v>7287</v>
      </c>
      <c r="G481">
        <v>36</v>
      </c>
      <c r="H481" t="s">
        <v>10594</v>
      </c>
      <c r="I481" t="s">
        <v>7287</v>
      </c>
      <c r="J481">
        <v>204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1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1</v>
      </c>
    </row>
    <row r="482" spans="1:94" x14ac:dyDescent="0.3">
      <c r="A482">
        <v>7</v>
      </c>
      <c r="B482" t="s">
        <v>535</v>
      </c>
      <c r="C482">
        <v>270104001</v>
      </c>
      <c r="D482">
        <v>270104</v>
      </c>
      <c r="E482" t="s">
        <v>7318</v>
      </c>
      <c r="F482" t="s">
        <v>7319</v>
      </c>
      <c r="G482">
        <v>36</v>
      </c>
      <c r="H482" t="s">
        <v>10594</v>
      </c>
      <c r="I482" t="s">
        <v>7319</v>
      </c>
      <c r="J482">
        <v>298</v>
      </c>
      <c r="K482">
        <v>2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2</v>
      </c>
      <c r="Y482">
        <v>5</v>
      </c>
      <c r="Z482">
        <v>0</v>
      </c>
      <c r="AA482">
        <v>2</v>
      </c>
      <c r="AB482">
        <v>0</v>
      </c>
      <c r="AC482">
        <v>0</v>
      </c>
      <c r="AD482">
        <v>1</v>
      </c>
      <c r="AE482">
        <v>3</v>
      </c>
      <c r="AF482">
        <v>1</v>
      </c>
      <c r="AG482">
        <v>2</v>
      </c>
      <c r="AH482">
        <v>0</v>
      </c>
      <c r="AI482">
        <v>13</v>
      </c>
      <c r="AJ482">
        <v>3</v>
      </c>
      <c r="AK482">
        <v>3</v>
      </c>
      <c r="AL482">
        <v>2</v>
      </c>
      <c r="AM482">
        <v>17</v>
      </c>
      <c r="AN482">
        <v>0</v>
      </c>
      <c r="AO482">
        <v>2</v>
      </c>
      <c r="AP482">
        <v>6</v>
      </c>
      <c r="AQ482">
        <v>4</v>
      </c>
      <c r="AR482">
        <v>2</v>
      </c>
      <c r="AS482">
        <v>3</v>
      </c>
      <c r="AT482">
        <v>2</v>
      </c>
      <c r="AU482">
        <v>1</v>
      </c>
      <c r="AV482">
        <v>1</v>
      </c>
      <c r="AW482">
        <v>2</v>
      </c>
      <c r="AX482">
        <v>2</v>
      </c>
      <c r="AY482">
        <v>1</v>
      </c>
      <c r="AZ482">
        <v>2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2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1</v>
      </c>
      <c r="CA482">
        <v>1</v>
      </c>
      <c r="CB482">
        <v>1</v>
      </c>
      <c r="CC482">
        <v>2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1</v>
      </c>
      <c r="CO482">
        <v>0</v>
      </c>
      <c r="CP482">
        <v>1</v>
      </c>
    </row>
    <row r="483" spans="1:94" x14ac:dyDescent="0.3">
      <c r="A483">
        <v>7</v>
      </c>
      <c r="B483" t="s">
        <v>535</v>
      </c>
      <c r="C483">
        <v>270102017</v>
      </c>
      <c r="D483">
        <v>270102</v>
      </c>
      <c r="E483" t="s">
        <v>14075</v>
      </c>
      <c r="F483" t="s">
        <v>7308</v>
      </c>
      <c r="G483">
        <v>36</v>
      </c>
      <c r="H483" t="s">
        <v>10594</v>
      </c>
      <c r="I483" t="s">
        <v>7308</v>
      </c>
      <c r="J483">
        <v>475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 x14ac:dyDescent="0.3">
      <c r="A484">
        <v>7</v>
      </c>
      <c r="B484" t="s">
        <v>535</v>
      </c>
      <c r="C484">
        <v>270102014</v>
      </c>
      <c r="D484">
        <v>270102</v>
      </c>
      <c r="E484" t="s">
        <v>14075</v>
      </c>
      <c r="F484" t="s">
        <v>7305</v>
      </c>
      <c r="G484">
        <v>36</v>
      </c>
      <c r="H484" t="s">
        <v>10594</v>
      </c>
      <c r="I484" t="s">
        <v>10639</v>
      </c>
      <c r="J484">
        <v>476</v>
      </c>
      <c r="K484">
        <v>0</v>
      </c>
      <c r="L484">
        <v>2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2</v>
      </c>
      <c r="V484">
        <v>0</v>
      </c>
      <c r="W484">
        <v>0</v>
      </c>
      <c r="X484">
        <v>4</v>
      </c>
      <c r="Y484">
        <v>0</v>
      </c>
      <c r="Z484">
        <v>0</v>
      </c>
      <c r="AA484">
        <v>1</v>
      </c>
      <c r="AB484">
        <v>3</v>
      </c>
      <c r="AC484">
        <v>0</v>
      </c>
      <c r="AD484">
        <v>2</v>
      </c>
      <c r="AE484">
        <v>1</v>
      </c>
      <c r="AF484">
        <v>0</v>
      </c>
      <c r="AG484">
        <v>1</v>
      </c>
      <c r="AH484">
        <v>1</v>
      </c>
      <c r="AI484">
        <v>2</v>
      </c>
      <c r="AJ484">
        <v>4</v>
      </c>
      <c r="AK484">
        <v>3</v>
      </c>
      <c r="AL484">
        <v>4</v>
      </c>
      <c r="AM484">
        <v>0</v>
      </c>
      <c r="AN484">
        <v>4</v>
      </c>
      <c r="AO484">
        <v>2</v>
      </c>
      <c r="AP484">
        <v>0</v>
      </c>
      <c r="AQ484">
        <v>3</v>
      </c>
      <c r="AR484">
        <v>1</v>
      </c>
      <c r="AS484">
        <v>1</v>
      </c>
      <c r="AT484">
        <v>3</v>
      </c>
      <c r="AU484">
        <v>0</v>
      </c>
      <c r="AV484">
        <v>2</v>
      </c>
      <c r="AW484">
        <v>0</v>
      </c>
      <c r="AX484">
        <v>2</v>
      </c>
      <c r="AY484">
        <v>2</v>
      </c>
      <c r="AZ484">
        <v>0</v>
      </c>
      <c r="BA484">
        <v>0</v>
      </c>
      <c r="BB484">
        <v>6</v>
      </c>
      <c r="BC484">
        <v>0</v>
      </c>
      <c r="BD484">
        <v>2</v>
      </c>
      <c r="BE484">
        <v>0</v>
      </c>
      <c r="BF484">
        <v>0</v>
      </c>
      <c r="BG484">
        <v>1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2</v>
      </c>
      <c r="BN484">
        <v>0</v>
      </c>
      <c r="BO484">
        <v>0</v>
      </c>
      <c r="BP484">
        <v>1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1</v>
      </c>
      <c r="CH484">
        <v>0</v>
      </c>
      <c r="CI484">
        <v>1</v>
      </c>
      <c r="CJ484">
        <v>2</v>
      </c>
      <c r="CK484">
        <v>0</v>
      </c>
      <c r="CL484">
        <v>1</v>
      </c>
      <c r="CM484">
        <v>2</v>
      </c>
      <c r="CN484">
        <v>0</v>
      </c>
      <c r="CO484">
        <v>0</v>
      </c>
      <c r="CP484">
        <v>1</v>
      </c>
    </row>
    <row r="485" spans="1:94" x14ac:dyDescent="0.3">
      <c r="A485">
        <v>7</v>
      </c>
      <c r="B485" t="s">
        <v>535</v>
      </c>
      <c r="C485">
        <v>270102015</v>
      </c>
      <c r="D485">
        <v>270102</v>
      </c>
      <c r="E485" t="s">
        <v>14075</v>
      </c>
      <c r="F485" t="s">
        <v>7306</v>
      </c>
      <c r="G485">
        <v>36</v>
      </c>
      <c r="H485" t="s">
        <v>10594</v>
      </c>
      <c r="I485" t="s">
        <v>10640</v>
      </c>
      <c r="J485">
        <v>477</v>
      </c>
      <c r="K485">
        <v>3</v>
      </c>
      <c r="L485">
        <v>1</v>
      </c>
      <c r="M485">
        <v>4</v>
      </c>
      <c r="N485">
        <v>2</v>
      </c>
      <c r="O485">
        <v>4</v>
      </c>
      <c r="P485">
        <v>0</v>
      </c>
      <c r="Q485">
        <v>3</v>
      </c>
      <c r="R485">
        <v>4</v>
      </c>
      <c r="S485">
        <v>2</v>
      </c>
      <c r="T485">
        <v>1</v>
      </c>
      <c r="U485">
        <v>0</v>
      </c>
      <c r="V485">
        <v>0</v>
      </c>
      <c r="W485">
        <v>5</v>
      </c>
      <c r="X485">
        <v>7</v>
      </c>
      <c r="Y485">
        <v>0</v>
      </c>
      <c r="Z485">
        <v>1</v>
      </c>
      <c r="AA485">
        <v>2</v>
      </c>
      <c r="AB485">
        <v>2</v>
      </c>
      <c r="AC485">
        <v>3</v>
      </c>
      <c r="AD485">
        <v>1</v>
      </c>
      <c r="AE485">
        <v>1</v>
      </c>
      <c r="AF485">
        <v>2</v>
      </c>
      <c r="AG485">
        <v>2</v>
      </c>
      <c r="AH485">
        <v>2</v>
      </c>
      <c r="AI485">
        <v>3</v>
      </c>
      <c r="AJ485">
        <v>0</v>
      </c>
      <c r="AK485">
        <v>8</v>
      </c>
      <c r="AL485">
        <v>2</v>
      </c>
      <c r="AM485">
        <v>1</v>
      </c>
      <c r="AN485">
        <v>3</v>
      </c>
      <c r="AO485">
        <v>4</v>
      </c>
      <c r="AP485">
        <v>1</v>
      </c>
      <c r="AQ485">
        <v>1</v>
      </c>
      <c r="AR485">
        <v>0</v>
      </c>
      <c r="AS485">
        <v>1</v>
      </c>
      <c r="AT485">
        <v>3</v>
      </c>
      <c r="AU485">
        <v>0</v>
      </c>
      <c r="AV485">
        <v>1</v>
      </c>
      <c r="AW485">
        <v>1</v>
      </c>
      <c r="AX485">
        <v>2</v>
      </c>
      <c r="AY485">
        <v>2</v>
      </c>
      <c r="AZ485">
        <v>0</v>
      </c>
      <c r="BA485">
        <v>0</v>
      </c>
      <c r="BB485">
        <v>6</v>
      </c>
      <c r="BC485">
        <v>3</v>
      </c>
      <c r="BD485">
        <v>2</v>
      </c>
      <c r="BE485">
        <v>2</v>
      </c>
      <c r="BF485">
        <v>1</v>
      </c>
      <c r="BG485">
        <v>0</v>
      </c>
      <c r="BH485">
        <v>2</v>
      </c>
      <c r="BI485">
        <v>0</v>
      </c>
      <c r="BJ485">
        <v>3</v>
      </c>
      <c r="BK485">
        <v>0</v>
      </c>
      <c r="BL485">
        <v>4</v>
      </c>
      <c r="BM485">
        <v>2</v>
      </c>
      <c r="BN485">
        <v>1</v>
      </c>
      <c r="BO485">
        <v>1</v>
      </c>
      <c r="BP485">
        <v>1</v>
      </c>
      <c r="BQ485">
        <v>5</v>
      </c>
      <c r="BR485">
        <v>1</v>
      </c>
      <c r="BS485">
        <v>0</v>
      </c>
      <c r="BT485">
        <v>1</v>
      </c>
      <c r="BU485">
        <v>1</v>
      </c>
      <c r="BV485">
        <v>0</v>
      </c>
      <c r="BW485">
        <v>1</v>
      </c>
      <c r="BX485">
        <v>3</v>
      </c>
      <c r="BY485">
        <v>3</v>
      </c>
      <c r="BZ485">
        <v>1</v>
      </c>
      <c r="CA485">
        <v>0</v>
      </c>
      <c r="CB485">
        <v>3</v>
      </c>
      <c r="CC485">
        <v>1</v>
      </c>
      <c r="CD485">
        <v>0</v>
      </c>
      <c r="CE485">
        <v>2</v>
      </c>
      <c r="CF485">
        <v>0</v>
      </c>
      <c r="CG485">
        <v>1</v>
      </c>
      <c r="CH485">
        <v>0</v>
      </c>
      <c r="CI485">
        <v>1</v>
      </c>
      <c r="CJ485">
        <v>1</v>
      </c>
      <c r="CK485">
        <v>0</v>
      </c>
      <c r="CL485">
        <v>2</v>
      </c>
      <c r="CM485">
        <v>1</v>
      </c>
      <c r="CN485">
        <v>1</v>
      </c>
      <c r="CO485">
        <v>1</v>
      </c>
      <c r="CP485">
        <v>1</v>
      </c>
    </row>
    <row r="486" spans="1:94" x14ac:dyDescent="0.3">
      <c r="A486">
        <v>8</v>
      </c>
      <c r="B486" t="s">
        <v>525</v>
      </c>
      <c r="C486">
        <v>270105002</v>
      </c>
      <c r="D486">
        <v>270105</v>
      </c>
      <c r="E486" t="s">
        <v>7310</v>
      </c>
      <c r="F486" t="s">
        <v>7312</v>
      </c>
      <c r="G486">
        <v>37</v>
      </c>
      <c r="H486" t="s">
        <v>10621</v>
      </c>
      <c r="I486" t="s">
        <v>7312</v>
      </c>
      <c r="J486">
        <v>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</row>
    <row r="487" spans="1:94" x14ac:dyDescent="0.3">
      <c r="A487">
        <v>8</v>
      </c>
      <c r="B487" t="s">
        <v>525</v>
      </c>
      <c r="C487">
        <v>270102004</v>
      </c>
      <c r="D487">
        <v>270102</v>
      </c>
      <c r="E487" t="s">
        <v>14075</v>
      </c>
      <c r="F487" t="s">
        <v>7295</v>
      </c>
      <c r="G487">
        <v>37</v>
      </c>
      <c r="H487" t="s">
        <v>10621</v>
      </c>
      <c r="I487" t="s">
        <v>7295</v>
      </c>
      <c r="J487">
        <v>13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 x14ac:dyDescent="0.3">
      <c r="A488">
        <v>8</v>
      </c>
      <c r="B488" t="s">
        <v>525</v>
      </c>
      <c r="C488">
        <v>270102006</v>
      </c>
      <c r="D488">
        <v>270102</v>
      </c>
      <c r="E488" t="s">
        <v>14075</v>
      </c>
      <c r="F488" t="s">
        <v>7297</v>
      </c>
      <c r="G488">
        <v>37</v>
      </c>
      <c r="H488" t="s">
        <v>10621</v>
      </c>
      <c r="I488" t="s">
        <v>14159</v>
      </c>
      <c r="J488">
        <v>15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3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2</v>
      </c>
      <c r="AJ488">
        <v>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1</v>
      </c>
      <c r="AS488">
        <v>1</v>
      </c>
      <c r="AT488">
        <v>0</v>
      </c>
      <c r="AU488">
        <v>1</v>
      </c>
      <c r="AV488">
        <v>3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1</v>
      </c>
      <c r="BT488">
        <v>0</v>
      </c>
      <c r="BU488">
        <v>1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2</v>
      </c>
      <c r="CB488">
        <v>0</v>
      </c>
      <c r="CC488">
        <v>0</v>
      </c>
      <c r="CD488">
        <v>1</v>
      </c>
      <c r="CE488">
        <v>0</v>
      </c>
      <c r="CF488">
        <v>1</v>
      </c>
      <c r="CG488">
        <v>1</v>
      </c>
      <c r="CH488">
        <v>1</v>
      </c>
      <c r="CI488">
        <v>0</v>
      </c>
      <c r="CJ488">
        <v>1</v>
      </c>
      <c r="CK488">
        <v>1</v>
      </c>
      <c r="CL488">
        <v>2</v>
      </c>
      <c r="CM488">
        <v>1</v>
      </c>
      <c r="CN488">
        <v>1</v>
      </c>
      <c r="CO488">
        <v>2</v>
      </c>
      <c r="CP488">
        <v>1</v>
      </c>
    </row>
    <row r="489" spans="1:94" x14ac:dyDescent="0.3">
      <c r="A489">
        <v>8</v>
      </c>
      <c r="B489" t="s">
        <v>525</v>
      </c>
      <c r="C489">
        <v>270102007</v>
      </c>
      <c r="D489">
        <v>270102</v>
      </c>
      <c r="E489" t="s">
        <v>14075</v>
      </c>
      <c r="F489" t="s">
        <v>7298</v>
      </c>
      <c r="G489">
        <v>37</v>
      </c>
      <c r="H489" t="s">
        <v>10621</v>
      </c>
      <c r="I489" t="s">
        <v>14160</v>
      </c>
      <c r="J489">
        <v>16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</v>
      </c>
      <c r="CB489">
        <v>0</v>
      </c>
      <c r="CC489">
        <v>0</v>
      </c>
      <c r="CD489">
        <v>0</v>
      </c>
      <c r="CE489">
        <v>0</v>
      </c>
      <c r="CF489">
        <v>2</v>
      </c>
      <c r="CG489">
        <v>0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 x14ac:dyDescent="0.3">
      <c r="A490">
        <v>8</v>
      </c>
      <c r="B490" t="s">
        <v>525</v>
      </c>
      <c r="C490">
        <v>270102008</v>
      </c>
      <c r="D490">
        <v>270102</v>
      </c>
      <c r="E490" t="s">
        <v>14075</v>
      </c>
      <c r="F490" t="s">
        <v>7299</v>
      </c>
      <c r="G490">
        <v>37</v>
      </c>
      <c r="H490" t="s">
        <v>10621</v>
      </c>
      <c r="I490" t="s">
        <v>14161</v>
      </c>
      <c r="J490">
        <v>17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BW490">
        <v>0</v>
      </c>
      <c r="BX490">
        <v>1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</row>
    <row r="491" spans="1:94" x14ac:dyDescent="0.3">
      <c r="A491">
        <v>8</v>
      </c>
      <c r="B491" t="s">
        <v>525</v>
      </c>
      <c r="C491">
        <v>270102010</v>
      </c>
      <c r="D491">
        <v>270102</v>
      </c>
      <c r="E491" t="s">
        <v>14075</v>
      </c>
      <c r="F491" t="s">
        <v>7301</v>
      </c>
      <c r="G491">
        <v>37</v>
      </c>
      <c r="H491" t="s">
        <v>10621</v>
      </c>
      <c r="I491" t="s">
        <v>7301</v>
      </c>
      <c r="J491">
        <v>19</v>
      </c>
      <c r="K491">
        <v>1</v>
      </c>
      <c r="L491">
        <v>0</v>
      </c>
      <c r="M491">
        <v>0</v>
      </c>
      <c r="N491">
        <v>2</v>
      </c>
      <c r="O491">
        <v>1</v>
      </c>
      <c r="P491">
        <v>0</v>
      </c>
      <c r="Q491">
        <v>2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0</v>
      </c>
      <c r="BM491">
        <v>1</v>
      </c>
      <c r="BN491">
        <v>0</v>
      </c>
      <c r="BO491">
        <v>1</v>
      </c>
      <c r="BP491">
        <v>1</v>
      </c>
      <c r="BQ491">
        <v>0</v>
      </c>
      <c r="BR491">
        <v>0</v>
      </c>
      <c r="BS491">
        <v>1</v>
      </c>
      <c r="BT491">
        <v>1</v>
      </c>
      <c r="BU491">
        <v>0</v>
      </c>
      <c r="BV491">
        <v>1</v>
      </c>
      <c r="BW491">
        <v>0</v>
      </c>
      <c r="BX491">
        <v>0</v>
      </c>
      <c r="BY491">
        <v>0</v>
      </c>
      <c r="BZ491">
        <v>0</v>
      </c>
      <c r="CA491">
        <v>3</v>
      </c>
      <c r="CB491">
        <v>2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1</v>
      </c>
      <c r="CN491">
        <v>0</v>
      </c>
      <c r="CO491">
        <v>2</v>
      </c>
      <c r="CP491">
        <v>0</v>
      </c>
    </row>
    <row r="492" spans="1:94" x14ac:dyDescent="0.3">
      <c r="A492">
        <v>8</v>
      </c>
      <c r="B492" t="s">
        <v>525</v>
      </c>
      <c r="C492">
        <v>270102001</v>
      </c>
      <c r="D492">
        <v>270102</v>
      </c>
      <c r="E492" t="s">
        <v>14075</v>
      </c>
      <c r="F492" t="s">
        <v>7292</v>
      </c>
      <c r="G492">
        <v>37</v>
      </c>
      <c r="H492" t="s">
        <v>10621</v>
      </c>
      <c r="I492" t="s">
        <v>7292</v>
      </c>
      <c r="J492">
        <v>176</v>
      </c>
      <c r="K492">
        <v>0</v>
      </c>
      <c r="L492">
        <v>2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4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2</v>
      </c>
      <c r="AP492">
        <v>1</v>
      </c>
      <c r="AQ492">
        <v>0</v>
      </c>
      <c r="AR492">
        <v>3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0</v>
      </c>
      <c r="BW492">
        <v>1</v>
      </c>
      <c r="BX492">
        <v>0</v>
      </c>
      <c r="BY492">
        <v>2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</row>
    <row r="493" spans="1:94" x14ac:dyDescent="0.3">
      <c r="A493">
        <v>8</v>
      </c>
      <c r="B493" t="s">
        <v>525</v>
      </c>
      <c r="C493">
        <v>270103002</v>
      </c>
      <c r="D493">
        <v>270103</v>
      </c>
      <c r="E493" t="s">
        <v>14076</v>
      </c>
      <c r="F493" t="s">
        <v>7287</v>
      </c>
      <c r="G493">
        <v>37</v>
      </c>
      <c r="H493" t="s">
        <v>10621</v>
      </c>
      <c r="I493" t="s">
        <v>7287</v>
      </c>
      <c r="J493">
        <v>204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 x14ac:dyDescent="0.3">
      <c r="A494">
        <v>8</v>
      </c>
      <c r="B494" t="s">
        <v>525</v>
      </c>
      <c r="C494">
        <v>270104001</v>
      </c>
      <c r="D494">
        <v>270104</v>
      </c>
      <c r="E494" t="s">
        <v>7318</v>
      </c>
      <c r="F494" t="s">
        <v>7319</v>
      </c>
      <c r="G494">
        <v>37</v>
      </c>
      <c r="H494" t="s">
        <v>10621</v>
      </c>
      <c r="I494" t="s">
        <v>7319</v>
      </c>
      <c r="J494">
        <v>298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2</v>
      </c>
      <c r="BT494">
        <v>0</v>
      </c>
      <c r="BU494">
        <v>1</v>
      </c>
      <c r="BV494">
        <v>0</v>
      </c>
      <c r="BW494">
        <v>0</v>
      </c>
      <c r="BX494">
        <v>0</v>
      </c>
      <c r="BY494">
        <v>0</v>
      </c>
      <c r="BZ494">
        <v>1</v>
      </c>
      <c r="CA494">
        <v>1</v>
      </c>
      <c r="CB494">
        <v>0</v>
      </c>
      <c r="CC494">
        <v>1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3</v>
      </c>
      <c r="CL494">
        <v>0</v>
      </c>
      <c r="CM494">
        <v>1</v>
      </c>
      <c r="CN494">
        <v>0</v>
      </c>
      <c r="CO494">
        <v>0</v>
      </c>
      <c r="CP494">
        <v>0</v>
      </c>
    </row>
    <row r="495" spans="1:94" x14ac:dyDescent="0.3">
      <c r="A495">
        <v>8</v>
      </c>
      <c r="B495" t="s">
        <v>525</v>
      </c>
      <c r="C495">
        <v>270102014</v>
      </c>
      <c r="D495">
        <v>270102</v>
      </c>
      <c r="E495" t="s">
        <v>14075</v>
      </c>
      <c r="F495" t="s">
        <v>7305</v>
      </c>
      <c r="G495">
        <v>37</v>
      </c>
      <c r="H495" t="s">
        <v>10621</v>
      </c>
      <c r="I495" t="s">
        <v>10639</v>
      </c>
      <c r="J495">
        <v>476</v>
      </c>
      <c r="K495">
        <v>0</v>
      </c>
      <c r="L495">
        <v>0</v>
      </c>
      <c r="M495">
        <v>0</v>
      </c>
      <c r="N495">
        <v>2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1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>
        <v>1</v>
      </c>
      <c r="CL495">
        <v>0</v>
      </c>
      <c r="CM495">
        <v>0</v>
      </c>
      <c r="CN495">
        <v>1</v>
      </c>
      <c r="CO495">
        <v>1</v>
      </c>
      <c r="CP495">
        <v>0</v>
      </c>
    </row>
    <row r="496" spans="1:94" x14ac:dyDescent="0.3">
      <c r="A496">
        <v>8</v>
      </c>
      <c r="B496" t="s">
        <v>525</v>
      </c>
      <c r="C496">
        <v>270102015</v>
      </c>
      <c r="D496">
        <v>270102</v>
      </c>
      <c r="E496" t="s">
        <v>14075</v>
      </c>
      <c r="F496" t="s">
        <v>7306</v>
      </c>
      <c r="G496">
        <v>37</v>
      </c>
      <c r="H496" t="s">
        <v>10621</v>
      </c>
      <c r="I496" t="s">
        <v>10640</v>
      </c>
      <c r="J496">
        <v>477</v>
      </c>
      <c r="K496">
        <v>1</v>
      </c>
      <c r="L496">
        <v>1</v>
      </c>
      <c r="M496">
        <v>0</v>
      </c>
      <c r="N496">
        <v>1</v>
      </c>
      <c r="O496">
        <v>0</v>
      </c>
      <c r="P496">
        <v>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2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1</v>
      </c>
    </row>
    <row r="497" spans="1:94" x14ac:dyDescent="0.3">
      <c r="A497">
        <v>8</v>
      </c>
      <c r="B497" t="s">
        <v>525</v>
      </c>
      <c r="C497">
        <v>270105002</v>
      </c>
      <c r="D497">
        <v>270105</v>
      </c>
      <c r="E497" t="s">
        <v>7310</v>
      </c>
      <c r="F497" t="s">
        <v>7312</v>
      </c>
      <c r="G497">
        <v>38</v>
      </c>
      <c r="H497" t="s">
        <v>10595</v>
      </c>
      <c r="I497" t="s">
        <v>7312</v>
      </c>
      <c r="J497">
        <v>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 x14ac:dyDescent="0.3">
      <c r="A498">
        <v>8</v>
      </c>
      <c r="B498" t="s">
        <v>525</v>
      </c>
      <c r="C498">
        <v>270102005</v>
      </c>
      <c r="D498">
        <v>270102</v>
      </c>
      <c r="E498" t="s">
        <v>14075</v>
      </c>
      <c r="F498" t="s">
        <v>7296</v>
      </c>
      <c r="G498">
        <v>38</v>
      </c>
      <c r="H498" t="s">
        <v>10595</v>
      </c>
      <c r="I498" t="s">
        <v>7296</v>
      </c>
      <c r="J498">
        <v>14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 x14ac:dyDescent="0.3">
      <c r="A499">
        <v>8</v>
      </c>
      <c r="B499" t="s">
        <v>525</v>
      </c>
      <c r="C499">
        <v>270102006</v>
      </c>
      <c r="D499">
        <v>270102</v>
      </c>
      <c r="E499" t="s">
        <v>14075</v>
      </c>
      <c r="F499" t="s">
        <v>7297</v>
      </c>
      <c r="G499">
        <v>38</v>
      </c>
      <c r="H499" t="s">
        <v>10595</v>
      </c>
      <c r="I499" t="s">
        <v>14159</v>
      </c>
      <c r="J499">
        <v>15</v>
      </c>
      <c r="K499">
        <v>0</v>
      </c>
      <c r="L499">
        <v>3</v>
      </c>
      <c r="M499">
        <v>1</v>
      </c>
      <c r="N499">
        <v>6</v>
      </c>
      <c r="O499">
        <v>1</v>
      </c>
      <c r="P499">
        <v>0</v>
      </c>
      <c r="Q499">
        <v>2</v>
      </c>
      <c r="R499">
        <v>2</v>
      </c>
      <c r="S499">
        <v>1</v>
      </c>
      <c r="T499">
        <v>0</v>
      </c>
      <c r="U499">
        <v>0</v>
      </c>
      <c r="V499">
        <v>1</v>
      </c>
      <c r="W499">
        <v>4</v>
      </c>
      <c r="X499">
        <v>0</v>
      </c>
      <c r="Y499">
        <v>0</v>
      </c>
      <c r="Z499">
        <v>2</v>
      </c>
      <c r="AA499">
        <v>0</v>
      </c>
      <c r="AB499">
        <v>1</v>
      </c>
      <c r="AC499">
        <v>0</v>
      </c>
      <c r="AD499">
        <v>1</v>
      </c>
      <c r="AE499">
        <v>5</v>
      </c>
      <c r="AF499">
        <v>1</v>
      </c>
      <c r="AG499">
        <v>1</v>
      </c>
      <c r="AH499">
        <v>0</v>
      </c>
      <c r="AI499">
        <v>2</v>
      </c>
      <c r="AJ499">
        <v>0</v>
      </c>
      <c r="AK499">
        <v>0</v>
      </c>
      <c r="AL499">
        <v>2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2</v>
      </c>
      <c r="AT499">
        <v>0</v>
      </c>
      <c r="AU499">
        <v>2</v>
      </c>
      <c r="AV499">
        <v>1</v>
      </c>
      <c r="AW499">
        <v>1</v>
      </c>
      <c r="AX499">
        <v>0</v>
      </c>
      <c r="AY499">
        <v>0</v>
      </c>
      <c r="AZ499">
        <v>2</v>
      </c>
      <c r="BA499">
        <v>1</v>
      </c>
      <c r="BB499">
        <v>1</v>
      </c>
      <c r="BC499">
        <v>0</v>
      </c>
      <c r="BD499">
        <v>0</v>
      </c>
      <c r="BE499">
        <v>1</v>
      </c>
      <c r="BF499">
        <v>3</v>
      </c>
      <c r="BG499">
        <v>0</v>
      </c>
      <c r="BH499">
        <v>1</v>
      </c>
      <c r="BI499">
        <v>1</v>
      </c>
      <c r="BJ499">
        <v>1</v>
      </c>
      <c r="BK499">
        <v>1</v>
      </c>
      <c r="BL499">
        <v>0</v>
      </c>
      <c r="BM499">
        <v>2</v>
      </c>
      <c r="BN499">
        <v>0</v>
      </c>
      <c r="BO499">
        <v>0</v>
      </c>
      <c r="BP499">
        <v>1</v>
      </c>
      <c r="BQ499">
        <v>0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1</v>
      </c>
      <c r="CC499">
        <v>2</v>
      </c>
      <c r="CD499">
        <v>3</v>
      </c>
      <c r="CE499">
        <v>2</v>
      </c>
      <c r="CF499">
        <v>2</v>
      </c>
      <c r="CG499">
        <v>0</v>
      </c>
      <c r="CH499">
        <v>0</v>
      </c>
      <c r="CI499">
        <v>0</v>
      </c>
      <c r="CJ499">
        <v>1</v>
      </c>
      <c r="CK499">
        <v>1</v>
      </c>
      <c r="CL499">
        <v>1</v>
      </c>
      <c r="CM499">
        <v>0</v>
      </c>
      <c r="CN499">
        <v>0</v>
      </c>
      <c r="CO499">
        <v>0</v>
      </c>
      <c r="CP499">
        <v>0</v>
      </c>
    </row>
    <row r="500" spans="1:94" x14ac:dyDescent="0.3">
      <c r="A500">
        <v>8</v>
      </c>
      <c r="B500" t="s">
        <v>525</v>
      </c>
      <c r="C500">
        <v>270102007</v>
      </c>
      <c r="D500">
        <v>270102</v>
      </c>
      <c r="E500" t="s">
        <v>14075</v>
      </c>
      <c r="F500" t="s">
        <v>7298</v>
      </c>
      <c r="G500">
        <v>38</v>
      </c>
      <c r="H500" t="s">
        <v>10595</v>
      </c>
      <c r="I500" t="s">
        <v>14160</v>
      </c>
      <c r="J500">
        <v>16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2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1</v>
      </c>
    </row>
    <row r="501" spans="1:94" x14ac:dyDescent="0.3">
      <c r="A501">
        <v>8</v>
      </c>
      <c r="B501" t="s">
        <v>525</v>
      </c>
      <c r="C501">
        <v>270102008</v>
      </c>
      <c r="D501">
        <v>270102</v>
      </c>
      <c r="E501" t="s">
        <v>14075</v>
      </c>
      <c r="F501" t="s">
        <v>7299</v>
      </c>
      <c r="G501">
        <v>38</v>
      </c>
      <c r="H501" t="s">
        <v>10595</v>
      </c>
      <c r="I501" t="s">
        <v>14161</v>
      </c>
      <c r="J501">
        <v>17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2</v>
      </c>
      <c r="BB501">
        <v>1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1</v>
      </c>
      <c r="BU501">
        <v>0</v>
      </c>
      <c r="BV501">
        <v>2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1</v>
      </c>
      <c r="CL501">
        <v>1</v>
      </c>
      <c r="CM501">
        <v>0</v>
      </c>
      <c r="CN501">
        <v>0</v>
      </c>
      <c r="CO501">
        <v>0</v>
      </c>
      <c r="CP501">
        <v>0</v>
      </c>
    </row>
    <row r="502" spans="1:94" x14ac:dyDescent="0.3">
      <c r="A502">
        <v>8</v>
      </c>
      <c r="B502" t="s">
        <v>525</v>
      </c>
      <c r="C502">
        <v>270102010</v>
      </c>
      <c r="D502">
        <v>270102</v>
      </c>
      <c r="E502" t="s">
        <v>14075</v>
      </c>
      <c r="F502" t="s">
        <v>7301</v>
      </c>
      <c r="G502">
        <v>38</v>
      </c>
      <c r="H502" t="s">
        <v>10595</v>
      </c>
      <c r="I502" t="s">
        <v>7301</v>
      </c>
      <c r="J502">
        <v>19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2</v>
      </c>
      <c r="AW502">
        <v>1</v>
      </c>
      <c r="AX502">
        <v>1</v>
      </c>
      <c r="AY502">
        <v>1</v>
      </c>
      <c r="AZ502">
        <v>0</v>
      </c>
      <c r="BA502">
        <v>2</v>
      </c>
      <c r="BB502">
        <v>1</v>
      </c>
      <c r="BC502">
        <v>0</v>
      </c>
      <c r="BD502">
        <v>2</v>
      </c>
      <c r="BE502">
        <v>2</v>
      </c>
      <c r="BF502">
        <v>1</v>
      </c>
      <c r="BG502">
        <v>0</v>
      </c>
      <c r="BH502">
        <v>3</v>
      </c>
      <c r="BI502">
        <v>0</v>
      </c>
      <c r="BJ502">
        <v>1</v>
      </c>
      <c r="BK502">
        <v>3</v>
      </c>
      <c r="BL502">
        <v>0</v>
      </c>
      <c r="BM502">
        <v>2</v>
      </c>
      <c r="BN502">
        <v>2</v>
      </c>
      <c r="BO502">
        <v>0</v>
      </c>
      <c r="BP502">
        <v>1</v>
      </c>
      <c r="BQ502">
        <v>0</v>
      </c>
      <c r="BR502">
        <v>1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1</v>
      </c>
      <c r="BY502">
        <v>1</v>
      </c>
      <c r="BZ502">
        <v>1</v>
      </c>
      <c r="CA502">
        <v>0</v>
      </c>
      <c r="CB502">
        <v>0</v>
      </c>
      <c r="CC502">
        <v>3</v>
      </c>
      <c r="CD502">
        <v>3</v>
      </c>
      <c r="CE502">
        <v>2</v>
      </c>
      <c r="CF502">
        <v>0</v>
      </c>
      <c r="CG502">
        <v>1</v>
      </c>
      <c r="CH502">
        <v>0</v>
      </c>
      <c r="CI502">
        <v>1</v>
      </c>
      <c r="CJ502">
        <v>0</v>
      </c>
      <c r="CK502">
        <v>0</v>
      </c>
      <c r="CL502">
        <v>2</v>
      </c>
      <c r="CM502">
        <v>0</v>
      </c>
      <c r="CN502">
        <v>2</v>
      </c>
      <c r="CO502">
        <v>2</v>
      </c>
      <c r="CP502">
        <v>1</v>
      </c>
    </row>
    <row r="503" spans="1:94" x14ac:dyDescent="0.3">
      <c r="A503">
        <v>8</v>
      </c>
      <c r="B503" t="s">
        <v>525</v>
      </c>
      <c r="C503">
        <v>270102016</v>
      </c>
      <c r="D503">
        <v>270102</v>
      </c>
      <c r="E503" t="s">
        <v>14075</v>
      </c>
      <c r="F503" t="s">
        <v>7307</v>
      </c>
      <c r="G503">
        <v>38</v>
      </c>
      <c r="H503" t="s">
        <v>10595</v>
      </c>
      <c r="I503" t="s">
        <v>7307</v>
      </c>
      <c r="J503">
        <v>26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</row>
    <row r="504" spans="1:94" x14ac:dyDescent="0.3">
      <c r="A504">
        <v>8</v>
      </c>
      <c r="B504" t="s">
        <v>525</v>
      </c>
      <c r="C504">
        <v>270102001</v>
      </c>
      <c r="D504">
        <v>270102</v>
      </c>
      <c r="E504" t="s">
        <v>14075</v>
      </c>
      <c r="F504" t="s">
        <v>7292</v>
      </c>
      <c r="G504">
        <v>38</v>
      </c>
      <c r="H504" t="s">
        <v>10595</v>
      </c>
      <c r="I504" t="s">
        <v>7292</v>
      </c>
      <c r="J504">
        <v>176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1</v>
      </c>
      <c r="CO504">
        <v>0</v>
      </c>
      <c r="CP504">
        <v>0</v>
      </c>
    </row>
    <row r="505" spans="1:94" x14ac:dyDescent="0.3">
      <c r="A505">
        <v>8</v>
      </c>
      <c r="B505" t="s">
        <v>525</v>
      </c>
      <c r="C505">
        <v>270103002</v>
      </c>
      <c r="D505">
        <v>270103</v>
      </c>
      <c r="E505" t="s">
        <v>14076</v>
      </c>
      <c r="F505" t="s">
        <v>7287</v>
      </c>
      <c r="G505">
        <v>38</v>
      </c>
      <c r="H505" t="s">
        <v>10595</v>
      </c>
      <c r="I505" t="s">
        <v>7287</v>
      </c>
      <c r="J505">
        <v>204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</row>
    <row r="506" spans="1:94" x14ac:dyDescent="0.3">
      <c r="A506">
        <v>8</v>
      </c>
      <c r="B506" t="s">
        <v>525</v>
      </c>
      <c r="C506">
        <v>270104001</v>
      </c>
      <c r="D506">
        <v>270104</v>
      </c>
      <c r="E506" t="s">
        <v>7318</v>
      </c>
      <c r="F506" t="s">
        <v>7319</v>
      </c>
      <c r="G506">
        <v>38</v>
      </c>
      <c r="H506" t="s">
        <v>10595</v>
      </c>
      <c r="I506" t="s">
        <v>7319</v>
      </c>
      <c r="J506">
        <v>298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1</v>
      </c>
      <c r="BA506">
        <v>3</v>
      </c>
      <c r="BB506">
        <v>0</v>
      </c>
      <c r="BC506">
        <v>0</v>
      </c>
      <c r="BD506">
        <v>2</v>
      </c>
      <c r="BE506">
        <v>2</v>
      </c>
      <c r="BF506">
        <v>2</v>
      </c>
      <c r="BG506">
        <v>1</v>
      </c>
      <c r="BH506">
        <v>2</v>
      </c>
      <c r="BI506">
        <v>3</v>
      </c>
      <c r="BJ506">
        <v>1</v>
      </c>
      <c r="BK506">
        <v>0</v>
      </c>
      <c r="BL506">
        <v>5</v>
      </c>
      <c r="BM506">
        <v>0</v>
      </c>
      <c r="BN506">
        <v>0</v>
      </c>
      <c r="BO506">
        <v>1</v>
      </c>
      <c r="BP506">
        <v>7</v>
      </c>
      <c r="BQ506">
        <v>2</v>
      </c>
      <c r="BR506">
        <v>0</v>
      </c>
      <c r="BS506">
        <v>0</v>
      </c>
      <c r="BT506">
        <v>5</v>
      </c>
      <c r="BU506">
        <v>3</v>
      </c>
      <c r="BV506">
        <v>0</v>
      </c>
      <c r="BW506">
        <v>0</v>
      </c>
      <c r="BX506">
        <v>2</v>
      </c>
      <c r="BY506">
        <v>3</v>
      </c>
      <c r="BZ506">
        <v>2</v>
      </c>
      <c r="CA506">
        <v>0</v>
      </c>
      <c r="CB506">
        <v>0</v>
      </c>
      <c r="CC506">
        <v>7</v>
      </c>
      <c r="CD506">
        <v>9</v>
      </c>
      <c r="CE506">
        <v>1</v>
      </c>
      <c r="CF506">
        <v>2</v>
      </c>
      <c r="CG506">
        <v>1</v>
      </c>
      <c r="CH506">
        <v>4</v>
      </c>
      <c r="CI506">
        <v>3</v>
      </c>
      <c r="CJ506">
        <v>3</v>
      </c>
      <c r="CK506">
        <v>0</v>
      </c>
      <c r="CL506">
        <v>0</v>
      </c>
      <c r="CM506">
        <v>0</v>
      </c>
      <c r="CN506">
        <v>0</v>
      </c>
      <c r="CO506">
        <v>3</v>
      </c>
      <c r="CP506">
        <v>0</v>
      </c>
    </row>
    <row r="507" spans="1:94" x14ac:dyDescent="0.3">
      <c r="A507">
        <v>8</v>
      </c>
      <c r="B507" t="s">
        <v>525</v>
      </c>
      <c r="C507">
        <v>270102017</v>
      </c>
      <c r="D507">
        <v>270102</v>
      </c>
      <c r="E507" t="s">
        <v>14075</v>
      </c>
      <c r="F507" t="s">
        <v>7308</v>
      </c>
      <c r="G507">
        <v>38</v>
      </c>
      <c r="H507" t="s">
        <v>10595</v>
      </c>
      <c r="I507" t="s">
        <v>7308</v>
      </c>
      <c r="J507">
        <v>475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</row>
    <row r="508" spans="1:94" x14ac:dyDescent="0.3">
      <c r="A508">
        <v>8</v>
      </c>
      <c r="B508" t="s">
        <v>525</v>
      </c>
      <c r="C508">
        <v>270102014</v>
      </c>
      <c r="D508">
        <v>270102</v>
      </c>
      <c r="E508" t="s">
        <v>14075</v>
      </c>
      <c r="F508" t="s">
        <v>7305</v>
      </c>
      <c r="G508">
        <v>38</v>
      </c>
      <c r="H508" t="s">
        <v>10595</v>
      </c>
      <c r="I508" t="s">
        <v>10639</v>
      </c>
      <c r="J508">
        <v>476</v>
      </c>
      <c r="K508">
        <v>1</v>
      </c>
      <c r="L508">
        <v>1</v>
      </c>
      <c r="M508">
        <v>1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1</v>
      </c>
      <c r="T508">
        <v>1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2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1</v>
      </c>
      <c r="BB508">
        <v>0</v>
      </c>
      <c r="BC508">
        <v>1</v>
      </c>
      <c r="BD508">
        <v>0</v>
      </c>
      <c r="BE508">
        <v>0</v>
      </c>
      <c r="BF508">
        <v>1</v>
      </c>
      <c r="BG508">
        <v>1</v>
      </c>
      <c r="BH508">
        <v>0</v>
      </c>
      <c r="BI508">
        <v>3</v>
      </c>
      <c r="BJ508">
        <v>0</v>
      </c>
      <c r="BK508">
        <v>1</v>
      </c>
      <c r="BL508">
        <v>0</v>
      </c>
      <c r="BM508">
        <v>1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0</v>
      </c>
      <c r="BU508">
        <v>0</v>
      </c>
      <c r="BV508">
        <v>2</v>
      </c>
      <c r="BW508">
        <v>0</v>
      </c>
      <c r="BX508">
        <v>1</v>
      </c>
      <c r="BY508">
        <v>0</v>
      </c>
      <c r="BZ508">
        <v>1</v>
      </c>
      <c r="CA508">
        <v>1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1</v>
      </c>
      <c r="CN508">
        <v>0</v>
      </c>
      <c r="CO508">
        <v>1</v>
      </c>
      <c r="CP508">
        <v>0</v>
      </c>
    </row>
    <row r="509" spans="1:94" x14ac:dyDescent="0.3">
      <c r="A509">
        <v>8</v>
      </c>
      <c r="B509" t="s">
        <v>525</v>
      </c>
      <c r="C509">
        <v>270102015</v>
      </c>
      <c r="D509">
        <v>270102</v>
      </c>
      <c r="E509" t="s">
        <v>14075</v>
      </c>
      <c r="F509" t="s">
        <v>7306</v>
      </c>
      <c r="G509">
        <v>38</v>
      </c>
      <c r="H509" t="s">
        <v>10595</v>
      </c>
      <c r="I509" t="s">
        <v>10640</v>
      </c>
      <c r="J509">
        <v>477</v>
      </c>
      <c r="K509">
        <v>0</v>
      </c>
      <c r="L509">
        <v>2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2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2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4</v>
      </c>
      <c r="AT509">
        <v>0</v>
      </c>
      <c r="AU509">
        <v>1</v>
      </c>
      <c r="AV509">
        <v>0</v>
      </c>
      <c r="AW509">
        <v>0</v>
      </c>
      <c r="AX509">
        <v>1</v>
      </c>
      <c r="AY509">
        <v>0</v>
      </c>
      <c r="AZ509">
        <v>1</v>
      </c>
      <c r="BA509">
        <v>1</v>
      </c>
      <c r="BB509">
        <v>1</v>
      </c>
      <c r="BC509">
        <v>0</v>
      </c>
      <c r="BD509">
        <v>1</v>
      </c>
      <c r="BE509">
        <v>0</v>
      </c>
      <c r="BF509">
        <v>2</v>
      </c>
      <c r="BG509">
        <v>0</v>
      </c>
      <c r="BH509">
        <v>1</v>
      </c>
      <c r="BI509">
        <v>0</v>
      </c>
      <c r="BJ509">
        <v>1</v>
      </c>
      <c r="BK509">
        <v>2</v>
      </c>
      <c r="BL509">
        <v>2</v>
      </c>
      <c r="BM509">
        <v>0</v>
      </c>
      <c r="BN509">
        <v>1</v>
      </c>
      <c r="BO509">
        <v>0</v>
      </c>
      <c r="BP509">
        <v>0</v>
      </c>
      <c r="BQ509">
        <v>2</v>
      </c>
      <c r="BR509">
        <v>0</v>
      </c>
      <c r="BS509">
        <v>0</v>
      </c>
      <c r="BT509">
        <v>0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0</v>
      </c>
      <c r="CC509">
        <v>2</v>
      </c>
      <c r="CD509">
        <v>0</v>
      </c>
      <c r="CE509">
        <v>1</v>
      </c>
      <c r="CF509">
        <v>1</v>
      </c>
      <c r="CG509">
        <v>0</v>
      </c>
      <c r="CH509">
        <v>1</v>
      </c>
      <c r="CI509">
        <v>0</v>
      </c>
      <c r="CJ509">
        <v>1</v>
      </c>
      <c r="CK509">
        <v>0</v>
      </c>
      <c r="CL509">
        <v>0</v>
      </c>
      <c r="CM509">
        <v>1</v>
      </c>
      <c r="CN509">
        <v>0</v>
      </c>
      <c r="CO509">
        <v>1</v>
      </c>
      <c r="CP509">
        <v>1</v>
      </c>
    </row>
    <row r="510" spans="1:94" x14ac:dyDescent="0.3">
      <c r="A510">
        <v>8</v>
      </c>
      <c r="B510" t="s">
        <v>525</v>
      </c>
      <c r="C510">
        <v>270105002</v>
      </c>
      <c r="D510">
        <v>270105</v>
      </c>
      <c r="E510" t="s">
        <v>7310</v>
      </c>
      <c r="F510" t="s">
        <v>7312</v>
      </c>
      <c r="G510">
        <v>39</v>
      </c>
      <c r="H510" t="s">
        <v>10622</v>
      </c>
      <c r="I510" t="s">
        <v>7312</v>
      </c>
      <c r="J510">
        <v>8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</row>
    <row r="511" spans="1:94" x14ac:dyDescent="0.3">
      <c r="A511">
        <v>8</v>
      </c>
      <c r="B511" t="s">
        <v>525</v>
      </c>
      <c r="C511">
        <v>270102005</v>
      </c>
      <c r="D511">
        <v>270102</v>
      </c>
      <c r="E511" t="s">
        <v>14075</v>
      </c>
      <c r="F511" t="s">
        <v>7296</v>
      </c>
      <c r="G511">
        <v>39</v>
      </c>
      <c r="H511" t="s">
        <v>10622</v>
      </c>
      <c r="I511" t="s">
        <v>7296</v>
      </c>
      <c r="J511">
        <v>14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 x14ac:dyDescent="0.3">
      <c r="A512">
        <v>8</v>
      </c>
      <c r="B512" t="s">
        <v>525</v>
      </c>
      <c r="C512">
        <v>270102006</v>
      </c>
      <c r="D512">
        <v>270102</v>
      </c>
      <c r="E512" t="s">
        <v>14075</v>
      </c>
      <c r="F512" t="s">
        <v>7297</v>
      </c>
      <c r="G512">
        <v>39</v>
      </c>
      <c r="H512" t="s">
        <v>10622</v>
      </c>
      <c r="I512" t="s">
        <v>14159</v>
      </c>
      <c r="J512">
        <v>15</v>
      </c>
      <c r="K512">
        <v>2</v>
      </c>
      <c r="L512">
        <v>1</v>
      </c>
      <c r="M512">
        <v>3</v>
      </c>
      <c r="N512">
        <v>0</v>
      </c>
      <c r="O512">
        <v>1</v>
      </c>
      <c r="P512">
        <v>2</v>
      </c>
      <c r="Q512">
        <v>3</v>
      </c>
      <c r="R512">
        <v>0</v>
      </c>
      <c r="S512">
        <v>1</v>
      </c>
      <c r="T512">
        <v>0</v>
      </c>
      <c r="U512">
        <v>1</v>
      </c>
      <c r="V512">
        <v>3</v>
      </c>
      <c r="W512">
        <v>1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2</v>
      </c>
      <c r="AF512">
        <v>0</v>
      </c>
      <c r="AG512">
        <v>2</v>
      </c>
      <c r="AH512">
        <v>1</v>
      </c>
      <c r="AI512">
        <v>3</v>
      </c>
      <c r="AJ512">
        <v>1</v>
      </c>
      <c r="AK512">
        <v>1</v>
      </c>
      <c r="AL512">
        <v>2</v>
      </c>
      <c r="AM512">
        <v>0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1</v>
      </c>
      <c r="AV512">
        <v>3</v>
      </c>
      <c r="AW512">
        <v>2</v>
      </c>
      <c r="AX512">
        <v>0</v>
      </c>
      <c r="AY512">
        <v>0</v>
      </c>
      <c r="AZ512">
        <v>0</v>
      </c>
      <c r="BA512">
        <v>2</v>
      </c>
      <c r="BB512">
        <v>2</v>
      </c>
      <c r="BC512">
        <v>1</v>
      </c>
      <c r="BD512">
        <v>0</v>
      </c>
      <c r="BE512">
        <v>5</v>
      </c>
      <c r="BF512">
        <v>1</v>
      </c>
      <c r="BG512">
        <v>0</v>
      </c>
      <c r="BH512">
        <v>0</v>
      </c>
      <c r="BI512">
        <v>1</v>
      </c>
      <c r="BJ512">
        <v>2</v>
      </c>
      <c r="BK512">
        <v>1</v>
      </c>
      <c r="BL512">
        <v>0</v>
      </c>
      <c r="BM512">
        <v>0</v>
      </c>
      <c r="BN512">
        <v>2</v>
      </c>
      <c r="BO512">
        <v>1</v>
      </c>
      <c r="BP512">
        <v>2</v>
      </c>
      <c r="BQ512">
        <v>0</v>
      </c>
      <c r="BR512">
        <v>0</v>
      </c>
      <c r="BS512">
        <v>2</v>
      </c>
      <c r="BT512">
        <v>0</v>
      </c>
      <c r="BU512">
        <v>0</v>
      </c>
      <c r="BV512">
        <v>0</v>
      </c>
      <c r="BW512">
        <v>4</v>
      </c>
      <c r="BX512">
        <v>0</v>
      </c>
      <c r="BY512">
        <v>2</v>
      </c>
      <c r="BZ512">
        <v>2</v>
      </c>
      <c r="CA512">
        <v>0</v>
      </c>
      <c r="CB512">
        <v>0</v>
      </c>
      <c r="CC512">
        <v>1</v>
      </c>
      <c r="CD512">
        <v>3</v>
      </c>
      <c r="CE512">
        <v>1</v>
      </c>
      <c r="CF512">
        <v>2</v>
      </c>
      <c r="CG512">
        <v>1</v>
      </c>
      <c r="CH512">
        <v>2</v>
      </c>
      <c r="CI512">
        <v>1</v>
      </c>
      <c r="CJ512">
        <v>0</v>
      </c>
      <c r="CK512">
        <v>1</v>
      </c>
      <c r="CL512">
        <v>0</v>
      </c>
      <c r="CM512">
        <v>0</v>
      </c>
      <c r="CN512">
        <v>1</v>
      </c>
      <c r="CO512">
        <v>2</v>
      </c>
      <c r="CP512">
        <v>0</v>
      </c>
    </row>
    <row r="513" spans="1:94" x14ac:dyDescent="0.3">
      <c r="A513">
        <v>8</v>
      </c>
      <c r="B513" t="s">
        <v>525</v>
      </c>
      <c r="C513">
        <v>270102007</v>
      </c>
      <c r="D513">
        <v>270102</v>
      </c>
      <c r="E513" t="s">
        <v>14075</v>
      </c>
      <c r="F513" t="s">
        <v>7298</v>
      </c>
      <c r="G513">
        <v>39</v>
      </c>
      <c r="H513" t="s">
        <v>10622</v>
      </c>
      <c r="I513" t="s">
        <v>14160</v>
      </c>
      <c r="J513">
        <v>16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</v>
      </c>
      <c r="BP513">
        <v>1</v>
      </c>
      <c r="BQ513">
        <v>0</v>
      </c>
      <c r="BR513">
        <v>0</v>
      </c>
      <c r="BS513">
        <v>0</v>
      </c>
      <c r="BT513">
        <v>1</v>
      </c>
      <c r="BU513">
        <v>0</v>
      </c>
      <c r="BV513">
        <v>0</v>
      </c>
      <c r="BW513">
        <v>0</v>
      </c>
      <c r="BX513">
        <v>2</v>
      </c>
      <c r="BY513">
        <v>2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1</v>
      </c>
      <c r="CJ513">
        <v>0</v>
      </c>
      <c r="CK513">
        <v>1</v>
      </c>
      <c r="CL513">
        <v>0</v>
      </c>
      <c r="CM513">
        <v>0</v>
      </c>
      <c r="CN513">
        <v>0</v>
      </c>
      <c r="CO513">
        <v>0</v>
      </c>
      <c r="CP513">
        <v>0</v>
      </c>
    </row>
    <row r="514" spans="1:94" x14ac:dyDescent="0.3">
      <c r="A514">
        <v>8</v>
      </c>
      <c r="B514" t="s">
        <v>525</v>
      </c>
      <c r="C514">
        <v>270102008</v>
      </c>
      <c r="D514">
        <v>270102</v>
      </c>
      <c r="E514" t="s">
        <v>14075</v>
      </c>
      <c r="F514" t="s">
        <v>7299</v>
      </c>
      <c r="G514">
        <v>39</v>
      </c>
      <c r="H514" t="s">
        <v>10622</v>
      </c>
      <c r="I514" t="s">
        <v>14161</v>
      </c>
      <c r="J514">
        <v>17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3</v>
      </c>
      <c r="BI514">
        <v>1</v>
      </c>
      <c r="BJ514">
        <v>2</v>
      </c>
      <c r="BK514">
        <v>0</v>
      </c>
      <c r="BL514">
        <v>0</v>
      </c>
      <c r="BM514">
        <v>0</v>
      </c>
      <c r="BN514">
        <v>1</v>
      </c>
      <c r="BO514">
        <v>2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0</v>
      </c>
      <c r="BZ514">
        <v>0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1</v>
      </c>
    </row>
    <row r="515" spans="1:94" x14ac:dyDescent="0.3">
      <c r="A515">
        <v>8</v>
      </c>
      <c r="B515" t="s">
        <v>525</v>
      </c>
      <c r="C515">
        <v>270102010</v>
      </c>
      <c r="D515">
        <v>270102</v>
      </c>
      <c r="E515" t="s">
        <v>14075</v>
      </c>
      <c r="F515" t="s">
        <v>7301</v>
      </c>
      <c r="G515">
        <v>39</v>
      </c>
      <c r="H515" t="s">
        <v>10622</v>
      </c>
      <c r="I515" t="s">
        <v>7301</v>
      </c>
      <c r="J515">
        <v>19</v>
      </c>
      <c r="K515">
        <v>1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3</v>
      </c>
      <c r="T515">
        <v>1</v>
      </c>
      <c r="U515">
        <v>2</v>
      </c>
      <c r="V515">
        <v>0</v>
      </c>
      <c r="W515">
        <v>2</v>
      </c>
      <c r="X515">
        <v>1</v>
      </c>
      <c r="Y515">
        <v>0</v>
      </c>
      <c r="Z515">
        <v>1</v>
      </c>
      <c r="AA515">
        <v>0</v>
      </c>
      <c r="AB515">
        <v>1</v>
      </c>
      <c r="AC515">
        <v>1</v>
      </c>
      <c r="AD515">
        <v>1</v>
      </c>
      <c r="AE515">
        <v>0</v>
      </c>
      <c r="AF515">
        <v>0</v>
      </c>
      <c r="AG515">
        <v>2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2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2</v>
      </c>
      <c r="AT515">
        <v>1</v>
      </c>
      <c r="AU515">
        <v>1</v>
      </c>
      <c r="AV515">
        <v>4</v>
      </c>
      <c r="AW515">
        <v>2</v>
      </c>
      <c r="AX515">
        <v>2</v>
      </c>
      <c r="AY515">
        <v>1</v>
      </c>
      <c r="AZ515">
        <v>0</v>
      </c>
      <c r="BA515">
        <v>1</v>
      </c>
      <c r="BB515">
        <v>0</v>
      </c>
      <c r="BC515">
        <v>0</v>
      </c>
      <c r="BD515">
        <v>1</v>
      </c>
      <c r="BE515">
        <v>1</v>
      </c>
      <c r="BF515">
        <v>1</v>
      </c>
      <c r="BG515">
        <v>4</v>
      </c>
      <c r="BH515">
        <v>0</v>
      </c>
      <c r="BI515">
        <v>0</v>
      </c>
      <c r="BJ515">
        <v>2</v>
      </c>
      <c r="BK515">
        <v>0</v>
      </c>
      <c r="BL515">
        <v>1</v>
      </c>
      <c r="BM515">
        <v>1</v>
      </c>
      <c r="BN515">
        <v>0</v>
      </c>
      <c r="BO515">
        <v>2</v>
      </c>
      <c r="BP515">
        <v>1</v>
      </c>
      <c r="BQ515">
        <v>0</v>
      </c>
      <c r="BR515">
        <v>0</v>
      </c>
      <c r="BS515">
        <v>0</v>
      </c>
      <c r="BT515">
        <v>1</v>
      </c>
      <c r="BU515">
        <v>1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2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</row>
    <row r="516" spans="1:94" x14ac:dyDescent="0.3">
      <c r="A516">
        <v>8</v>
      </c>
      <c r="B516" t="s">
        <v>525</v>
      </c>
      <c r="C516">
        <v>270102001</v>
      </c>
      <c r="D516">
        <v>270102</v>
      </c>
      <c r="E516" t="s">
        <v>14075</v>
      </c>
      <c r="F516" t="s">
        <v>7292</v>
      </c>
      <c r="G516">
        <v>39</v>
      </c>
      <c r="H516" t="s">
        <v>10622</v>
      </c>
      <c r="I516" t="s">
        <v>7292</v>
      </c>
      <c r="J516">
        <v>176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0</v>
      </c>
      <c r="Z516">
        <v>0</v>
      </c>
      <c r="AA516">
        <v>0</v>
      </c>
      <c r="AB516">
        <v>2</v>
      </c>
      <c r="AC516">
        <v>0</v>
      </c>
      <c r="AD516">
        <v>1</v>
      </c>
      <c r="AE516">
        <v>1</v>
      </c>
      <c r="AF516">
        <v>1</v>
      </c>
      <c r="AG516">
        <v>2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2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1</v>
      </c>
      <c r="CO516">
        <v>0</v>
      </c>
      <c r="CP516">
        <v>0</v>
      </c>
    </row>
    <row r="517" spans="1:94" x14ac:dyDescent="0.3">
      <c r="A517">
        <v>8</v>
      </c>
      <c r="B517" t="s">
        <v>525</v>
      </c>
      <c r="C517">
        <v>270103002</v>
      </c>
      <c r="D517">
        <v>270103</v>
      </c>
      <c r="E517" t="s">
        <v>14076</v>
      </c>
      <c r="F517" t="s">
        <v>7287</v>
      </c>
      <c r="G517">
        <v>39</v>
      </c>
      <c r="H517" t="s">
        <v>10622</v>
      </c>
      <c r="I517" t="s">
        <v>7287</v>
      </c>
      <c r="J517">
        <v>204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</row>
    <row r="518" spans="1:94" x14ac:dyDescent="0.3">
      <c r="A518">
        <v>8</v>
      </c>
      <c r="B518" t="s">
        <v>525</v>
      </c>
      <c r="C518">
        <v>270104001</v>
      </c>
      <c r="D518">
        <v>270104</v>
      </c>
      <c r="E518" t="s">
        <v>7318</v>
      </c>
      <c r="F518" t="s">
        <v>7319</v>
      </c>
      <c r="G518">
        <v>39</v>
      </c>
      <c r="H518" t="s">
        <v>10622</v>
      </c>
      <c r="I518" t="s">
        <v>7319</v>
      </c>
      <c r="J518">
        <v>298</v>
      </c>
      <c r="K518">
        <v>2</v>
      </c>
      <c r="L518">
        <v>10</v>
      </c>
      <c r="M518">
        <v>11</v>
      </c>
      <c r="N518">
        <v>7</v>
      </c>
      <c r="O518">
        <v>6</v>
      </c>
      <c r="P518">
        <v>14</v>
      </c>
      <c r="Q518">
        <v>13</v>
      </c>
      <c r="R518">
        <v>4</v>
      </c>
      <c r="S518">
        <v>10</v>
      </c>
      <c r="T518">
        <v>11</v>
      </c>
      <c r="U518">
        <v>14</v>
      </c>
      <c r="V518">
        <v>7</v>
      </c>
      <c r="W518">
        <v>9</v>
      </c>
      <c r="X518">
        <v>3</v>
      </c>
      <c r="Y518">
        <v>21</v>
      </c>
      <c r="Z518">
        <v>6</v>
      </c>
      <c r="AA518">
        <v>8</v>
      </c>
      <c r="AB518">
        <v>11</v>
      </c>
      <c r="AC518">
        <v>16</v>
      </c>
      <c r="AD518">
        <v>11</v>
      </c>
      <c r="AE518">
        <v>8</v>
      </c>
      <c r="AF518">
        <v>10</v>
      </c>
      <c r="AG518">
        <v>21</v>
      </c>
      <c r="AH518">
        <v>12</v>
      </c>
      <c r="AI518">
        <v>19</v>
      </c>
      <c r="AJ518">
        <v>18</v>
      </c>
      <c r="AK518">
        <v>17</v>
      </c>
      <c r="AL518">
        <v>8</v>
      </c>
      <c r="AM518">
        <v>6</v>
      </c>
      <c r="AN518">
        <v>6</v>
      </c>
      <c r="AO518">
        <v>25</v>
      </c>
      <c r="AP518">
        <v>17</v>
      </c>
      <c r="AQ518">
        <v>15</v>
      </c>
      <c r="AR518">
        <v>7</v>
      </c>
      <c r="AS518">
        <v>14</v>
      </c>
      <c r="AT518">
        <v>15</v>
      </c>
      <c r="AU518">
        <v>11</v>
      </c>
      <c r="AV518">
        <v>6</v>
      </c>
      <c r="AW518">
        <v>2</v>
      </c>
      <c r="AX518">
        <v>5</v>
      </c>
      <c r="AY518">
        <v>8</v>
      </c>
      <c r="AZ518">
        <v>18</v>
      </c>
      <c r="BA518">
        <v>13</v>
      </c>
      <c r="BB518">
        <v>7</v>
      </c>
      <c r="BC518">
        <v>15</v>
      </c>
      <c r="BD518">
        <v>13</v>
      </c>
      <c r="BE518">
        <v>9</v>
      </c>
      <c r="BF518">
        <v>10</v>
      </c>
      <c r="BG518">
        <v>8</v>
      </c>
      <c r="BH518">
        <v>12</v>
      </c>
      <c r="BI518">
        <v>6</v>
      </c>
      <c r="BJ518">
        <v>8</v>
      </c>
      <c r="BK518">
        <v>2</v>
      </c>
      <c r="BL518">
        <v>0</v>
      </c>
      <c r="BM518">
        <v>9</v>
      </c>
      <c r="BN518">
        <v>11</v>
      </c>
      <c r="BO518">
        <v>1</v>
      </c>
      <c r="BP518">
        <v>19</v>
      </c>
      <c r="BQ518">
        <v>4</v>
      </c>
      <c r="BR518">
        <v>13</v>
      </c>
      <c r="BS518">
        <v>3</v>
      </c>
      <c r="BT518">
        <v>8</v>
      </c>
      <c r="BU518">
        <v>11</v>
      </c>
      <c r="BV518">
        <v>0</v>
      </c>
      <c r="BW518">
        <v>0</v>
      </c>
      <c r="BX518">
        <v>45</v>
      </c>
      <c r="BY518">
        <v>1</v>
      </c>
      <c r="BZ518">
        <v>0</v>
      </c>
      <c r="CA518">
        <v>0</v>
      </c>
      <c r="CB518">
        <v>5</v>
      </c>
      <c r="CC518">
        <v>10</v>
      </c>
      <c r="CD518">
        <v>0</v>
      </c>
      <c r="CE518">
        <v>5</v>
      </c>
      <c r="CF518">
        <v>1</v>
      </c>
      <c r="CG518">
        <v>5</v>
      </c>
      <c r="CH518">
        <v>9</v>
      </c>
      <c r="CI518">
        <v>6</v>
      </c>
      <c r="CJ518">
        <v>3</v>
      </c>
      <c r="CK518">
        <v>9</v>
      </c>
      <c r="CL518">
        <v>5</v>
      </c>
      <c r="CM518">
        <v>7</v>
      </c>
      <c r="CN518">
        <v>3</v>
      </c>
      <c r="CO518">
        <v>8</v>
      </c>
      <c r="CP518">
        <v>7</v>
      </c>
    </row>
    <row r="519" spans="1:94" x14ac:dyDescent="0.3">
      <c r="A519">
        <v>8</v>
      </c>
      <c r="B519" t="s">
        <v>525</v>
      </c>
      <c r="C519">
        <v>270102014</v>
      </c>
      <c r="D519">
        <v>270102</v>
      </c>
      <c r="E519" t="s">
        <v>14075</v>
      </c>
      <c r="F519" t="s">
        <v>7305</v>
      </c>
      <c r="G519">
        <v>39</v>
      </c>
      <c r="H519" t="s">
        <v>10622</v>
      </c>
      <c r="I519" t="s">
        <v>10639</v>
      </c>
      <c r="J519">
        <v>476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1</v>
      </c>
      <c r="BH519">
        <v>1</v>
      </c>
      <c r="BI519">
        <v>0</v>
      </c>
      <c r="BJ519">
        <v>1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2</v>
      </c>
      <c r="BS519">
        <v>1</v>
      </c>
      <c r="BT519">
        <v>0</v>
      </c>
      <c r="BU519">
        <v>0</v>
      </c>
      <c r="BV519">
        <v>1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</row>
    <row r="520" spans="1:94" x14ac:dyDescent="0.3">
      <c r="A520">
        <v>8</v>
      </c>
      <c r="B520" t="s">
        <v>525</v>
      </c>
      <c r="C520">
        <v>270102015</v>
      </c>
      <c r="D520">
        <v>270102</v>
      </c>
      <c r="E520" t="s">
        <v>14075</v>
      </c>
      <c r="F520" t="s">
        <v>7306</v>
      </c>
      <c r="G520">
        <v>39</v>
      </c>
      <c r="H520" t="s">
        <v>10622</v>
      </c>
      <c r="I520" t="s">
        <v>10640</v>
      </c>
      <c r="J520">
        <v>477</v>
      </c>
      <c r="K520">
        <v>1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3</v>
      </c>
      <c r="AC520">
        <v>1</v>
      </c>
      <c r="AD520">
        <v>1</v>
      </c>
      <c r="AE520">
        <v>2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</v>
      </c>
      <c r="BN520">
        <v>2</v>
      </c>
      <c r="BO520">
        <v>1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1</v>
      </c>
      <c r="CN520">
        <v>0</v>
      </c>
      <c r="CO520">
        <v>0</v>
      </c>
      <c r="CP520">
        <v>0</v>
      </c>
    </row>
    <row r="521" spans="1:94" x14ac:dyDescent="0.3">
      <c r="A521">
        <v>8</v>
      </c>
      <c r="B521" t="s">
        <v>525</v>
      </c>
      <c r="C521">
        <v>270105001</v>
      </c>
      <c r="D521">
        <v>270105</v>
      </c>
      <c r="E521" t="s">
        <v>7310</v>
      </c>
      <c r="F521" t="s">
        <v>7311</v>
      </c>
      <c r="G521">
        <v>40</v>
      </c>
      <c r="H521" t="s">
        <v>10562</v>
      </c>
      <c r="I521" t="s">
        <v>7311</v>
      </c>
      <c r="J521">
        <v>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 x14ac:dyDescent="0.3">
      <c r="A522">
        <v>8</v>
      </c>
      <c r="B522" t="s">
        <v>525</v>
      </c>
      <c r="C522">
        <v>270105002</v>
      </c>
      <c r="D522">
        <v>270105</v>
      </c>
      <c r="E522" t="s">
        <v>7310</v>
      </c>
      <c r="F522" t="s">
        <v>7312</v>
      </c>
      <c r="G522">
        <v>40</v>
      </c>
      <c r="H522" t="s">
        <v>10562</v>
      </c>
      <c r="I522" t="s">
        <v>7312</v>
      </c>
      <c r="J522">
        <v>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</row>
    <row r="523" spans="1:94" x14ac:dyDescent="0.3">
      <c r="A523">
        <v>8</v>
      </c>
      <c r="B523" t="s">
        <v>525</v>
      </c>
      <c r="C523">
        <v>270105003</v>
      </c>
      <c r="D523">
        <v>270105</v>
      </c>
      <c r="E523" t="s">
        <v>7310</v>
      </c>
      <c r="F523" t="s">
        <v>7313</v>
      </c>
      <c r="G523">
        <v>40</v>
      </c>
      <c r="H523" t="s">
        <v>10562</v>
      </c>
      <c r="I523" t="s">
        <v>7313</v>
      </c>
      <c r="J523">
        <v>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</row>
    <row r="524" spans="1:94" x14ac:dyDescent="0.3">
      <c r="A524">
        <v>8</v>
      </c>
      <c r="B524" t="s">
        <v>525</v>
      </c>
      <c r="C524">
        <v>270102003</v>
      </c>
      <c r="D524">
        <v>270102</v>
      </c>
      <c r="E524" t="s">
        <v>14075</v>
      </c>
      <c r="F524" t="s">
        <v>7294</v>
      </c>
      <c r="G524">
        <v>40</v>
      </c>
      <c r="H524" t="s">
        <v>10562</v>
      </c>
      <c r="I524" t="s">
        <v>7294</v>
      </c>
      <c r="J524">
        <v>12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</row>
    <row r="525" spans="1:94" x14ac:dyDescent="0.3">
      <c r="A525">
        <v>8</v>
      </c>
      <c r="B525" t="s">
        <v>525</v>
      </c>
      <c r="C525">
        <v>270102005</v>
      </c>
      <c r="D525">
        <v>270102</v>
      </c>
      <c r="E525" t="s">
        <v>14075</v>
      </c>
      <c r="F525" t="s">
        <v>7296</v>
      </c>
      <c r="G525">
        <v>40</v>
      </c>
      <c r="H525" t="s">
        <v>10562</v>
      </c>
      <c r="I525" t="s">
        <v>7296</v>
      </c>
      <c r="J525">
        <v>14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</row>
    <row r="526" spans="1:94" x14ac:dyDescent="0.3">
      <c r="A526">
        <v>8</v>
      </c>
      <c r="B526" t="s">
        <v>525</v>
      </c>
      <c r="C526">
        <v>270102006</v>
      </c>
      <c r="D526">
        <v>270102</v>
      </c>
      <c r="E526" t="s">
        <v>14075</v>
      </c>
      <c r="F526" t="s">
        <v>7297</v>
      </c>
      <c r="G526">
        <v>40</v>
      </c>
      <c r="H526" t="s">
        <v>10562</v>
      </c>
      <c r="I526" t="s">
        <v>14159</v>
      </c>
      <c r="J526">
        <v>15</v>
      </c>
      <c r="K526">
        <v>2</v>
      </c>
      <c r="L526">
        <v>0</v>
      </c>
      <c r="M526">
        <v>0</v>
      </c>
      <c r="N526">
        <v>3</v>
      </c>
      <c r="O526">
        <v>0</v>
      </c>
      <c r="P526">
        <v>3</v>
      </c>
      <c r="Q526">
        <v>3</v>
      </c>
      <c r="R526">
        <v>1</v>
      </c>
      <c r="S526">
        <v>2</v>
      </c>
      <c r="T526">
        <v>2</v>
      </c>
      <c r="U526">
        <v>3</v>
      </c>
      <c r="V526">
        <v>3</v>
      </c>
      <c r="W526">
        <v>0</v>
      </c>
      <c r="X526">
        <v>2</v>
      </c>
      <c r="Y526">
        <v>1</v>
      </c>
      <c r="Z526">
        <v>3</v>
      </c>
      <c r="AA526">
        <v>2</v>
      </c>
      <c r="AB526">
        <v>3</v>
      </c>
      <c r="AC526">
        <v>3</v>
      </c>
      <c r="AD526">
        <v>3</v>
      </c>
      <c r="AE526">
        <v>1</v>
      </c>
      <c r="AF526">
        <v>4</v>
      </c>
      <c r="AG526">
        <v>3</v>
      </c>
      <c r="AH526">
        <v>2</v>
      </c>
      <c r="AI526">
        <v>6</v>
      </c>
      <c r="AJ526">
        <v>1</v>
      </c>
      <c r="AK526">
        <v>4</v>
      </c>
      <c r="AL526">
        <v>2</v>
      </c>
      <c r="AM526">
        <v>2</v>
      </c>
      <c r="AN526">
        <v>2</v>
      </c>
      <c r="AO526">
        <v>1</v>
      </c>
      <c r="AP526">
        <v>0</v>
      </c>
      <c r="AQ526">
        <v>4</v>
      </c>
      <c r="AR526">
        <v>1</v>
      </c>
      <c r="AS526">
        <v>1</v>
      </c>
      <c r="AT526">
        <v>5</v>
      </c>
      <c r="AU526">
        <v>0</v>
      </c>
      <c r="AV526">
        <v>2</v>
      </c>
      <c r="AW526">
        <v>3</v>
      </c>
      <c r="AX526">
        <v>1</v>
      </c>
      <c r="AY526">
        <v>3</v>
      </c>
      <c r="AZ526">
        <v>1</v>
      </c>
      <c r="BA526">
        <v>3</v>
      </c>
      <c r="BB526">
        <v>2</v>
      </c>
      <c r="BC526">
        <v>0</v>
      </c>
      <c r="BD526">
        <v>1</v>
      </c>
      <c r="BE526">
        <v>1</v>
      </c>
      <c r="BF526">
        <v>9</v>
      </c>
      <c r="BG526">
        <v>2</v>
      </c>
      <c r="BH526">
        <v>1</v>
      </c>
      <c r="BI526">
        <v>3</v>
      </c>
      <c r="BJ526">
        <v>3</v>
      </c>
      <c r="BK526">
        <v>1</v>
      </c>
      <c r="BL526">
        <v>3</v>
      </c>
      <c r="BM526">
        <v>1</v>
      </c>
      <c r="BN526">
        <v>1</v>
      </c>
      <c r="BO526">
        <v>1</v>
      </c>
      <c r="BP526">
        <v>0</v>
      </c>
      <c r="BQ526">
        <v>2</v>
      </c>
      <c r="BR526">
        <v>0</v>
      </c>
      <c r="BS526">
        <v>2</v>
      </c>
      <c r="BT526">
        <v>2</v>
      </c>
      <c r="BU526">
        <v>5</v>
      </c>
      <c r="BV526">
        <v>1</v>
      </c>
      <c r="BW526">
        <v>5</v>
      </c>
      <c r="BX526">
        <v>2</v>
      </c>
      <c r="BY526">
        <v>5</v>
      </c>
      <c r="BZ526">
        <v>3</v>
      </c>
      <c r="CA526">
        <v>1</v>
      </c>
      <c r="CB526">
        <v>1</v>
      </c>
      <c r="CC526">
        <v>3</v>
      </c>
      <c r="CD526">
        <v>1</v>
      </c>
      <c r="CE526">
        <v>5</v>
      </c>
      <c r="CF526">
        <v>8</v>
      </c>
      <c r="CG526">
        <v>2</v>
      </c>
      <c r="CH526">
        <v>6</v>
      </c>
      <c r="CI526">
        <v>4</v>
      </c>
      <c r="CJ526">
        <v>3</v>
      </c>
      <c r="CK526">
        <v>4</v>
      </c>
      <c r="CL526">
        <v>1</v>
      </c>
      <c r="CM526">
        <v>8</v>
      </c>
      <c r="CN526">
        <v>1</v>
      </c>
      <c r="CO526">
        <v>4</v>
      </c>
      <c r="CP526">
        <v>2</v>
      </c>
    </row>
    <row r="527" spans="1:94" x14ac:dyDescent="0.3">
      <c r="A527">
        <v>8</v>
      </c>
      <c r="B527" t="s">
        <v>525</v>
      </c>
      <c r="C527">
        <v>270102007</v>
      </c>
      <c r="D527">
        <v>270102</v>
      </c>
      <c r="E527" t="s">
        <v>14075</v>
      </c>
      <c r="F527" t="s">
        <v>7298</v>
      </c>
      <c r="G527">
        <v>40</v>
      </c>
      <c r="H527" t="s">
        <v>10562</v>
      </c>
      <c r="I527" t="s">
        <v>14160</v>
      </c>
      <c r="J527">
        <v>16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1</v>
      </c>
      <c r="AZ527">
        <v>1</v>
      </c>
      <c r="BA527">
        <v>0</v>
      </c>
      <c r="BB527">
        <v>1</v>
      </c>
      <c r="BC527">
        <v>0</v>
      </c>
      <c r="BD527">
        <v>1</v>
      </c>
      <c r="BE527">
        <v>0</v>
      </c>
      <c r="BF527">
        <v>1</v>
      </c>
      <c r="BG527">
        <v>0</v>
      </c>
      <c r="BH527">
        <v>1</v>
      </c>
      <c r="BI527">
        <v>0</v>
      </c>
      <c r="BJ527">
        <v>1</v>
      </c>
      <c r="BK527">
        <v>0</v>
      </c>
      <c r="BL527">
        <v>0</v>
      </c>
      <c r="BM527">
        <v>1</v>
      </c>
      <c r="BN527">
        <v>1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1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3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1</v>
      </c>
      <c r="CM527">
        <v>1</v>
      </c>
      <c r="CN527">
        <v>0</v>
      </c>
      <c r="CO527">
        <v>1</v>
      </c>
      <c r="CP527">
        <v>2</v>
      </c>
    </row>
    <row r="528" spans="1:94" x14ac:dyDescent="0.3">
      <c r="A528">
        <v>8</v>
      </c>
      <c r="B528" t="s">
        <v>525</v>
      </c>
      <c r="C528">
        <v>270102008</v>
      </c>
      <c r="D528">
        <v>270102</v>
      </c>
      <c r="E528" t="s">
        <v>14075</v>
      </c>
      <c r="F528" t="s">
        <v>7299</v>
      </c>
      <c r="G528">
        <v>40</v>
      </c>
      <c r="H528" t="s">
        <v>10562</v>
      </c>
      <c r="I528" t="s">
        <v>14161</v>
      </c>
      <c r="J528">
        <v>17</v>
      </c>
      <c r="K528">
        <v>1</v>
      </c>
      <c r="L528">
        <v>1</v>
      </c>
      <c r="M528">
        <v>0</v>
      </c>
      <c r="N528">
        <v>1</v>
      </c>
      <c r="O528">
        <v>3</v>
      </c>
      <c r="P528">
        <v>0</v>
      </c>
      <c r="Q528">
        <v>2</v>
      </c>
      <c r="R528">
        <v>1</v>
      </c>
      <c r="S528">
        <v>1</v>
      </c>
      <c r="T528">
        <v>2</v>
      </c>
      <c r="U528">
        <v>0</v>
      </c>
      <c r="V528">
        <v>0</v>
      </c>
      <c r="W528">
        <v>2</v>
      </c>
      <c r="X528">
        <v>0</v>
      </c>
      <c r="Y528">
        <v>2</v>
      </c>
      <c r="Z528">
        <v>0</v>
      </c>
      <c r="AA528">
        <v>2</v>
      </c>
      <c r="AB528">
        <v>0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0</v>
      </c>
      <c r="AI528">
        <v>1</v>
      </c>
      <c r="AJ528">
        <v>1</v>
      </c>
      <c r="AK528">
        <v>0</v>
      </c>
      <c r="AL528">
        <v>2</v>
      </c>
      <c r="AM528">
        <v>1</v>
      </c>
      <c r="AN528">
        <v>1</v>
      </c>
      <c r="AO528">
        <v>3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2</v>
      </c>
      <c r="BG528">
        <v>0</v>
      </c>
      <c r="BH528">
        <v>1</v>
      </c>
      <c r="BI528">
        <v>0</v>
      </c>
      <c r="BJ528">
        <v>1</v>
      </c>
      <c r="BK528">
        <v>0</v>
      </c>
      <c r="BL528">
        <v>2</v>
      </c>
      <c r="BM528">
        <v>1</v>
      </c>
      <c r="BN528">
        <v>1</v>
      </c>
      <c r="BO528">
        <v>3</v>
      </c>
      <c r="BP528">
        <v>1</v>
      </c>
      <c r="BQ528">
        <v>1</v>
      </c>
      <c r="BR528">
        <v>1</v>
      </c>
      <c r="BS528">
        <v>1</v>
      </c>
      <c r="BT528">
        <v>2</v>
      </c>
      <c r="BU528">
        <v>1</v>
      </c>
      <c r="BV528">
        <v>1</v>
      </c>
      <c r="BW528">
        <v>2</v>
      </c>
      <c r="BX528">
        <v>2</v>
      </c>
      <c r="BY528">
        <v>1</v>
      </c>
      <c r="BZ528">
        <v>2</v>
      </c>
      <c r="CA528">
        <v>1</v>
      </c>
      <c r="CB528">
        <v>1</v>
      </c>
      <c r="CC528">
        <v>0</v>
      </c>
      <c r="CD528">
        <v>2</v>
      </c>
      <c r="CE528">
        <v>3</v>
      </c>
      <c r="CF528">
        <v>2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1</v>
      </c>
      <c r="CP528">
        <v>4</v>
      </c>
    </row>
    <row r="529" spans="1:94" x14ac:dyDescent="0.3">
      <c r="A529">
        <v>8</v>
      </c>
      <c r="B529" t="s">
        <v>525</v>
      </c>
      <c r="C529">
        <v>270102009</v>
      </c>
      <c r="D529">
        <v>270102</v>
      </c>
      <c r="E529" t="s">
        <v>14075</v>
      </c>
      <c r="F529" t="s">
        <v>7300</v>
      </c>
      <c r="G529">
        <v>40</v>
      </c>
      <c r="H529" t="s">
        <v>10562</v>
      </c>
      <c r="I529" t="s">
        <v>7300</v>
      </c>
      <c r="J529">
        <v>18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 x14ac:dyDescent="0.3">
      <c r="A530">
        <v>8</v>
      </c>
      <c r="B530" t="s">
        <v>525</v>
      </c>
      <c r="C530">
        <v>270102010</v>
      </c>
      <c r="D530">
        <v>270102</v>
      </c>
      <c r="E530" t="s">
        <v>14075</v>
      </c>
      <c r="F530" t="s">
        <v>7301</v>
      </c>
      <c r="G530">
        <v>40</v>
      </c>
      <c r="H530" t="s">
        <v>10562</v>
      </c>
      <c r="I530" t="s">
        <v>7301</v>
      </c>
      <c r="J530">
        <v>19</v>
      </c>
      <c r="K530">
        <v>0</v>
      </c>
      <c r="L530">
        <v>1</v>
      </c>
      <c r="M530">
        <v>2</v>
      </c>
      <c r="N530">
        <v>2</v>
      </c>
      <c r="O530">
        <v>0</v>
      </c>
      <c r="P530">
        <v>3</v>
      </c>
      <c r="Q530">
        <v>3</v>
      </c>
      <c r="R530">
        <v>3</v>
      </c>
      <c r="S530">
        <v>2</v>
      </c>
      <c r="T530">
        <v>6</v>
      </c>
      <c r="U530">
        <v>5</v>
      </c>
      <c r="V530">
        <v>1</v>
      </c>
      <c r="W530">
        <v>2</v>
      </c>
      <c r="X530">
        <v>0</v>
      </c>
      <c r="Y530">
        <v>2</v>
      </c>
      <c r="Z530">
        <v>2</v>
      </c>
      <c r="AA530">
        <v>1</v>
      </c>
      <c r="AB530">
        <v>2</v>
      </c>
      <c r="AC530">
        <v>1</v>
      </c>
      <c r="AD530">
        <v>1</v>
      </c>
      <c r="AE530">
        <v>3</v>
      </c>
      <c r="AF530">
        <v>4</v>
      </c>
      <c r="AG530">
        <v>4</v>
      </c>
      <c r="AH530">
        <v>1</v>
      </c>
      <c r="AI530">
        <v>4</v>
      </c>
      <c r="AJ530">
        <v>0</v>
      </c>
      <c r="AK530">
        <v>0</v>
      </c>
      <c r="AL530">
        <v>3</v>
      </c>
      <c r="AM530">
        <v>2</v>
      </c>
      <c r="AN530">
        <v>2</v>
      </c>
      <c r="AO530">
        <v>0</v>
      </c>
      <c r="AP530">
        <v>4</v>
      </c>
      <c r="AQ530">
        <v>2</v>
      </c>
      <c r="AR530">
        <v>0</v>
      </c>
      <c r="AS530">
        <v>1</v>
      </c>
      <c r="AT530">
        <v>2</v>
      </c>
      <c r="AU530">
        <v>1</v>
      </c>
      <c r="AV530">
        <v>1</v>
      </c>
      <c r="AW530">
        <v>2</v>
      </c>
      <c r="AX530">
        <v>3</v>
      </c>
      <c r="AY530">
        <v>4</v>
      </c>
      <c r="AZ530">
        <v>0</v>
      </c>
      <c r="BA530">
        <v>1</v>
      </c>
      <c r="BB530">
        <v>2</v>
      </c>
      <c r="BC530">
        <v>1</v>
      </c>
      <c r="BD530">
        <v>3</v>
      </c>
      <c r="BE530">
        <v>2</v>
      </c>
      <c r="BF530">
        <v>4</v>
      </c>
      <c r="BG530">
        <v>4</v>
      </c>
      <c r="BH530">
        <v>2</v>
      </c>
      <c r="BI530">
        <v>2</v>
      </c>
      <c r="BJ530">
        <v>3</v>
      </c>
      <c r="BK530">
        <v>0</v>
      </c>
      <c r="BL530">
        <v>2</v>
      </c>
      <c r="BM530">
        <v>0</v>
      </c>
      <c r="BN530">
        <v>0</v>
      </c>
      <c r="BO530">
        <v>2</v>
      </c>
      <c r="BP530">
        <v>1</v>
      </c>
      <c r="BQ530">
        <v>2</v>
      </c>
      <c r="BR530">
        <v>0</v>
      </c>
      <c r="BS530">
        <v>6</v>
      </c>
      <c r="BT530">
        <v>4</v>
      </c>
      <c r="BU530">
        <v>5</v>
      </c>
      <c r="BV530">
        <v>5</v>
      </c>
      <c r="BW530">
        <v>0</v>
      </c>
      <c r="BX530">
        <v>4</v>
      </c>
      <c r="BY530">
        <v>4</v>
      </c>
      <c r="BZ530">
        <v>6</v>
      </c>
      <c r="CA530">
        <v>2</v>
      </c>
      <c r="CB530">
        <v>0</v>
      </c>
      <c r="CC530">
        <v>2</v>
      </c>
      <c r="CD530">
        <v>2</v>
      </c>
      <c r="CE530">
        <v>4</v>
      </c>
      <c r="CF530">
        <v>3</v>
      </c>
      <c r="CG530">
        <v>0</v>
      </c>
      <c r="CH530">
        <v>2</v>
      </c>
      <c r="CI530">
        <v>0</v>
      </c>
      <c r="CJ530">
        <v>2</v>
      </c>
      <c r="CK530">
        <v>1</v>
      </c>
      <c r="CL530">
        <v>2</v>
      </c>
      <c r="CM530">
        <v>5</v>
      </c>
      <c r="CN530">
        <v>0</v>
      </c>
      <c r="CO530">
        <v>0</v>
      </c>
      <c r="CP530">
        <v>2</v>
      </c>
    </row>
    <row r="531" spans="1:94" x14ac:dyDescent="0.3">
      <c r="A531">
        <v>8</v>
      </c>
      <c r="B531" t="s">
        <v>525</v>
      </c>
      <c r="C531">
        <v>270101001</v>
      </c>
      <c r="D531">
        <v>270101</v>
      </c>
      <c r="E531" t="s">
        <v>7315</v>
      </c>
      <c r="F531" t="s">
        <v>10554</v>
      </c>
      <c r="G531">
        <v>40</v>
      </c>
      <c r="H531" t="s">
        <v>10562</v>
      </c>
      <c r="I531" t="s">
        <v>10554</v>
      </c>
      <c r="J531">
        <v>46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</row>
    <row r="532" spans="1:94" x14ac:dyDescent="0.3">
      <c r="A532">
        <v>8</v>
      </c>
      <c r="B532" t="s">
        <v>525</v>
      </c>
      <c r="C532">
        <v>270102001</v>
      </c>
      <c r="D532">
        <v>270102</v>
      </c>
      <c r="E532" t="s">
        <v>14075</v>
      </c>
      <c r="F532" t="s">
        <v>7292</v>
      </c>
      <c r="G532">
        <v>40</v>
      </c>
      <c r="H532" t="s">
        <v>10562</v>
      </c>
      <c r="I532" t="s">
        <v>7292</v>
      </c>
      <c r="J532">
        <v>176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2</v>
      </c>
      <c r="T532">
        <v>0</v>
      </c>
      <c r="U532">
        <v>0</v>
      </c>
      <c r="V532">
        <v>2</v>
      </c>
      <c r="W532">
        <v>1</v>
      </c>
      <c r="X532">
        <v>2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1</v>
      </c>
      <c r="AH532">
        <v>1</v>
      </c>
      <c r="AI532">
        <v>0</v>
      </c>
      <c r="AJ532">
        <v>2</v>
      </c>
      <c r="AK532">
        <v>0</v>
      </c>
      <c r="AL532">
        <v>1</v>
      </c>
      <c r="AM532">
        <v>1</v>
      </c>
      <c r="AN532">
        <v>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1</v>
      </c>
      <c r="AX532">
        <v>1</v>
      </c>
      <c r="AY532">
        <v>2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1</v>
      </c>
      <c r="BF532">
        <v>0</v>
      </c>
      <c r="BG532">
        <v>0</v>
      </c>
      <c r="BH532">
        <v>1</v>
      </c>
      <c r="BI532">
        <v>0</v>
      </c>
      <c r="BJ532">
        <v>1</v>
      </c>
      <c r="BK532">
        <v>1</v>
      </c>
      <c r="BL532">
        <v>2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1</v>
      </c>
      <c r="BT532">
        <v>0</v>
      </c>
      <c r="BU532">
        <v>2</v>
      </c>
      <c r="BV532">
        <v>3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1</v>
      </c>
      <c r="CH532">
        <v>2</v>
      </c>
      <c r="CI532">
        <v>0</v>
      </c>
      <c r="CJ532">
        <v>1</v>
      </c>
      <c r="CK532">
        <v>1</v>
      </c>
      <c r="CL532">
        <v>0</v>
      </c>
      <c r="CM532">
        <v>2</v>
      </c>
      <c r="CN532">
        <v>0</v>
      </c>
      <c r="CO532">
        <v>1</v>
      </c>
      <c r="CP532">
        <v>0</v>
      </c>
    </row>
    <row r="533" spans="1:94" x14ac:dyDescent="0.3">
      <c r="A533">
        <v>8</v>
      </c>
      <c r="B533" t="s">
        <v>525</v>
      </c>
      <c r="C533">
        <v>270103002</v>
      </c>
      <c r="D533">
        <v>270103</v>
      </c>
      <c r="E533" t="s">
        <v>14076</v>
      </c>
      <c r="F533" t="s">
        <v>7287</v>
      </c>
      <c r="G533">
        <v>40</v>
      </c>
      <c r="H533" t="s">
        <v>10562</v>
      </c>
      <c r="I533" t="s">
        <v>7287</v>
      </c>
      <c r="J533">
        <v>204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2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4" x14ac:dyDescent="0.3">
      <c r="A534">
        <v>8</v>
      </c>
      <c r="B534" t="s">
        <v>525</v>
      </c>
      <c r="C534">
        <v>270104001</v>
      </c>
      <c r="D534">
        <v>270104</v>
      </c>
      <c r="E534" t="s">
        <v>7318</v>
      </c>
      <c r="F534" t="s">
        <v>7319</v>
      </c>
      <c r="G534">
        <v>40</v>
      </c>
      <c r="H534" t="s">
        <v>10562</v>
      </c>
      <c r="I534" t="s">
        <v>7319</v>
      </c>
      <c r="J534">
        <v>298</v>
      </c>
      <c r="K534">
        <v>13</v>
      </c>
      <c r="L534">
        <v>14</v>
      </c>
      <c r="M534">
        <v>12</v>
      </c>
      <c r="N534">
        <v>14</v>
      </c>
      <c r="O534">
        <v>1</v>
      </c>
      <c r="P534">
        <v>16</v>
      </c>
      <c r="Q534">
        <v>15</v>
      </c>
      <c r="R534">
        <v>2</v>
      </c>
      <c r="S534">
        <v>32</v>
      </c>
      <c r="T534">
        <v>15</v>
      </c>
      <c r="U534">
        <v>21</v>
      </c>
      <c r="V534">
        <v>18</v>
      </c>
      <c r="W534">
        <v>14</v>
      </c>
      <c r="X534">
        <v>16</v>
      </c>
      <c r="Y534">
        <v>14</v>
      </c>
      <c r="Z534">
        <v>19</v>
      </c>
      <c r="AA534">
        <v>9</v>
      </c>
      <c r="AB534">
        <v>1</v>
      </c>
      <c r="AC534">
        <v>14</v>
      </c>
      <c r="AD534">
        <v>9</v>
      </c>
      <c r="AE534">
        <v>8</v>
      </c>
      <c r="AF534">
        <v>10</v>
      </c>
      <c r="AG534">
        <v>19</v>
      </c>
      <c r="AH534">
        <v>11</v>
      </c>
      <c r="AI534">
        <v>41</v>
      </c>
      <c r="AJ534">
        <v>36</v>
      </c>
      <c r="AK534">
        <v>16</v>
      </c>
      <c r="AL534">
        <v>41</v>
      </c>
      <c r="AM534">
        <v>17</v>
      </c>
      <c r="AN534">
        <v>10</v>
      </c>
      <c r="AO534">
        <v>24</v>
      </c>
      <c r="AP534">
        <v>34</v>
      </c>
      <c r="AQ534">
        <v>17</v>
      </c>
      <c r="AR534">
        <v>22</v>
      </c>
      <c r="AS534">
        <v>16</v>
      </c>
      <c r="AT534">
        <v>19</v>
      </c>
      <c r="AU534">
        <v>21</v>
      </c>
      <c r="AV534">
        <v>16</v>
      </c>
      <c r="AW534">
        <v>2</v>
      </c>
      <c r="AX534">
        <v>7</v>
      </c>
      <c r="AY534">
        <v>3</v>
      </c>
      <c r="AZ534">
        <v>33</v>
      </c>
      <c r="BA534">
        <v>19</v>
      </c>
      <c r="BB534">
        <v>17</v>
      </c>
      <c r="BC534">
        <v>25</v>
      </c>
      <c r="BD534">
        <v>26</v>
      </c>
      <c r="BE534">
        <v>25</v>
      </c>
      <c r="BF534">
        <v>18</v>
      </c>
      <c r="BG534">
        <v>23</v>
      </c>
      <c r="BH534">
        <v>30</v>
      </c>
      <c r="BI534">
        <v>5</v>
      </c>
      <c r="BJ534">
        <v>25</v>
      </c>
      <c r="BK534">
        <v>7</v>
      </c>
      <c r="BL534">
        <v>4</v>
      </c>
      <c r="BM534">
        <v>31</v>
      </c>
      <c r="BN534">
        <v>25</v>
      </c>
      <c r="BO534">
        <v>2</v>
      </c>
      <c r="BP534">
        <v>45</v>
      </c>
      <c r="BQ534">
        <v>0</v>
      </c>
      <c r="BR534">
        <v>31</v>
      </c>
      <c r="BS534">
        <v>1</v>
      </c>
      <c r="BT534">
        <v>60</v>
      </c>
      <c r="BU534">
        <v>26</v>
      </c>
      <c r="BV534">
        <v>0</v>
      </c>
      <c r="BW534">
        <v>9</v>
      </c>
      <c r="BX534">
        <v>67</v>
      </c>
      <c r="BY534">
        <v>2</v>
      </c>
      <c r="BZ534">
        <v>1</v>
      </c>
      <c r="CA534">
        <v>1</v>
      </c>
      <c r="CB534">
        <v>9</v>
      </c>
      <c r="CC534">
        <v>17</v>
      </c>
      <c r="CD534">
        <v>3</v>
      </c>
      <c r="CE534">
        <v>9</v>
      </c>
      <c r="CF534">
        <v>5</v>
      </c>
      <c r="CG534">
        <v>12</v>
      </c>
      <c r="CH534">
        <v>21</v>
      </c>
      <c r="CI534">
        <v>21</v>
      </c>
      <c r="CJ534">
        <v>31</v>
      </c>
      <c r="CK534">
        <v>23</v>
      </c>
      <c r="CL534">
        <v>12</v>
      </c>
      <c r="CM534">
        <v>13</v>
      </c>
      <c r="CN534">
        <v>5</v>
      </c>
      <c r="CO534">
        <v>12</v>
      </c>
      <c r="CP534">
        <v>38</v>
      </c>
    </row>
    <row r="535" spans="1:94" x14ac:dyDescent="0.3">
      <c r="A535">
        <v>8</v>
      </c>
      <c r="B535" t="s">
        <v>525</v>
      </c>
      <c r="C535">
        <v>270103004</v>
      </c>
      <c r="D535">
        <v>270103</v>
      </c>
      <c r="E535" t="s">
        <v>14076</v>
      </c>
      <c r="F535" t="s">
        <v>7289</v>
      </c>
      <c r="G535">
        <v>40</v>
      </c>
      <c r="H535" t="s">
        <v>10562</v>
      </c>
      <c r="I535" t="s">
        <v>7289</v>
      </c>
      <c r="J535">
        <v>417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</row>
    <row r="536" spans="1:94" x14ac:dyDescent="0.3">
      <c r="A536">
        <v>8</v>
      </c>
      <c r="B536" t="s">
        <v>525</v>
      </c>
      <c r="C536">
        <v>270103003</v>
      </c>
      <c r="D536">
        <v>270103</v>
      </c>
      <c r="E536" t="s">
        <v>14076</v>
      </c>
      <c r="F536" t="s">
        <v>7288</v>
      </c>
      <c r="G536">
        <v>40</v>
      </c>
      <c r="H536" t="s">
        <v>10562</v>
      </c>
      <c r="I536" t="s">
        <v>7288</v>
      </c>
      <c r="J536">
        <v>419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 x14ac:dyDescent="0.3">
      <c r="A537">
        <v>8</v>
      </c>
      <c r="B537" t="s">
        <v>525</v>
      </c>
      <c r="C537">
        <v>270102017</v>
      </c>
      <c r="D537">
        <v>270102</v>
      </c>
      <c r="E537" t="s">
        <v>14075</v>
      </c>
      <c r="F537" t="s">
        <v>7308</v>
      </c>
      <c r="G537">
        <v>40</v>
      </c>
      <c r="H537" t="s">
        <v>10562</v>
      </c>
      <c r="I537" t="s">
        <v>7308</v>
      </c>
      <c r="J537">
        <v>475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</row>
    <row r="538" spans="1:94" x14ac:dyDescent="0.3">
      <c r="A538">
        <v>8</v>
      </c>
      <c r="B538" t="s">
        <v>525</v>
      </c>
      <c r="C538">
        <v>270102014</v>
      </c>
      <c r="D538">
        <v>270102</v>
      </c>
      <c r="E538" t="s">
        <v>14075</v>
      </c>
      <c r="F538" t="s">
        <v>7305</v>
      </c>
      <c r="G538">
        <v>40</v>
      </c>
      <c r="H538" t="s">
        <v>10562</v>
      </c>
      <c r="I538" t="s">
        <v>10639</v>
      </c>
      <c r="J538">
        <v>476</v>
      </c>
      <c r="K538">
        <v>1</v>
      </c>
      <c r="L538">
        <v>3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3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0</v>
      </c>
      <c r="AH538">
        <v>3</v>
      </c>
      <c r="AI538">
        <v>0</v>
      </c>
      <c r="AJ538">
        <v>0</v>
      </c>
      <c r="AK538">
        <v>1</v>
      </c>
      <c r="AL538">
        <v>2</v>
      </c>
      <c r="AM538">
        <v>1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1</v>
      </c>
      <c r="AV538">
        <v>2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3</v>
      </c>
      <c r="BC538">
        <v>0</v>
      </c>
      <c r="BD538">
        <v>0</v>
      </c>
      <c r="BE538">
        <v>2</v>
      </c>
      <c r="BF538">
        <v>0</v>
      </c>
      <c r="BG538">
        <v>0</v>
      </c>
      <c r="BH538">
        <v>2</v>
      </c>
      <c r="BI538">
        <v>0</v>
      </c>
      <c r="BJ538">
        <v>4</v>
      </c>
      <c r="BK538">
        <v>1</v>
      </c>
      <c r="BL538">
        <v>2</v>
      </c>
      <c r="BM538">
        <v>2</v>
      </c>
      <c r="BN538">
        <v>0</v>
      </c>
      <c r="BO538">
        <v>2</v>
      </c>
      <c r="BP538">
        <v>1</v>
      </c>
      <c r="BQ538">
        <v>0</v>
      </c>
      <c r="BR538">
        <v>1</v>
      </c>
      <c r="BS538">
        <v>0</v>
      </c>
      <c r="BT538">
        <v>0</v>
      </c>
      <c r="BU538">
        <v>1</v>
      </c>
      <c r="BV538">
        <v>2</v>
      </c>
      <c r="BW538">
        <v>4</v>
      </c>
      <c r="BX538">
        <v>2</v>
      </c>
      <c r="BY538">
        <v>2</v>
      </c>
      <c r="BZ538">
        <v>0</v>
      </c>
      <c r="CA538">
        <v>1</v>
      </c>
      <c r="CB538">
        <v>3</v>
      </c>
      <c r="CC538">
        <v>0</v>
      </c>
      <c r="CD538">
        <v>1</v>
      </c>
      <c r="CE538">
        <v>1</v>
      </c>
      <c r="CF538">
        <v>4</v>
      </c>
      <c r="CG538">
        <v>0</v>
      </c>
      <c r="CH538">
        <v>0</v>
      </c>
      <c r="CI538">
        <v>1</v>
      </c>
      <c r="CJ538">
        <v>1</v>
      </c>
      <c r="CK538">
        <v>1</v>
      </c>
      <c r="CL538">
        <v>2</v>
      </c>
      <c r="CM538">
        <v>0</v>
      </c>
      <c r="CN538">
        <v>0</v>
      </c>
      <c r="CO538">
        <v>2</v>
      </c>
      <c r="CP538">
        <v>2</v>
      </c>
    </row>
    <row r="539" spans="1:94" x14ac:dyDescent="0.3">
      <c r="A539">
        <v>8</v>
      </c>
      <c r="B539" t="s">
        <v>525</v>
      </c>
      <c r="C539">
        <v>270102015</v>
      </c>
      <c r="D539">
        <v>270102</v>
      </c>
      <c r="E539" t="s">
        <v>14075</v>
      </c>
      <c r="F539" t="s">
        <v>7306</v>
      </c>
      <c r="G539">
        <v>40</v>
      </c>
      <c r="H539" t="s">
        <v>10562</v>
      </c>
      <c r="I539" t="s">
        <v>10640</v>
      </c>
      <c r="J539">
        <v>477</v>
      </c>
      <c r="K539">
        <v>1</v>
      </c>
      <c r="L539">
        <v>0</v>
      </c>
      <c r="M539">
        <v>1</v>
      </c>
      <c r="N539">
        <v>0</v>
      </c>
      <c r="O539">
        <v>1</v>
      </c>
      <c r="P539">
        <v>1</v>
      </c>
      <c r="Q539">
        <v>0</v>
      </c>
      <c r="R539">
        <v>3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3</v>
      </c>
      <c r="AC539">
        <v>1</v>
      </c>
      <c r="AD539">
        <v>2</v>
      </c>
      <c r="AE539">
        <v>1</v>
      </c>
      <c r="AF539">
        <v>2</v>
      </c>
      <c r="AG539">
        <v>3</v>
      </c>
      <c r="AH539">
        <v>0</v>
      </c>
      <c r="AI539">
        <v>2</v>
      </c>
      <c r="AJ539">
        <v>0</v>
      </c>
      <c r="AK539">
        <v>1</v>
      </c>
      <c r="AL539">
        <v>0</v>
      </c>
      <c r="AM539">
        <v>2</v>
      </c>
      <c r="AN539">
        <v>1</v>
      </c>
      <c r="AO539">
        <v>0</v>
      </c>
      <c r="AP539">
        <v>4</v>
      </c>
      <c r="AQ539">
        <v>3</v>
      </c>
      <c r="AR539">
        <v>1</v>
      </c>
      <c r="AS539">
        <v>0</v>
      </c>
      <c r="AT539">
        <v>3</v>
      </c>
      <c r="AU539">
        <v>0</v>
      </c>
      <c r="AV539">
        <v>2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2</v>
      </c>
      <c r="BC539">
        <v>1</v>
      </c>
      <c r="BD539">
        <v>0</v>
      </c>
      <c r="BE539">
        <v>0</v>
      </c>
      <c r="BF539">
        <v>1</v>
      </c>
      <c r="BG539">
        <v>1</v>
      </c>
      <c r="BH539">
        <v>1</v>
      </c>
      <c r="BI539">
        <v>0</v>
      </c>
      <c r="BJ539">
        <v>0</v>
      </c>
      <c r="BK539">
        <v>0</v>
      </c>
      <c r="BL539">
        <v>1</v>
      </c>
      <c r="BM539">
        <v>0</v>
      </c>
      <c r="BN539">
        <v>1</v>
      </c>
      <c r="BO539">
        <v>1</v>
      </c>
      <c r="BP539">
        <v>1</v>
      </c>
      <c r="BQ539">
        <v>1</v>
      </c>
      <c r="BR539">
        <v>0</v>
      </c>
      <c r="BS539">
        <v>0</v>
      </c>
      <c r="BT539">
        <v>1</v>
      </c>
      <c r="BU539">
        <v>2</v>
      </c>
      <c r="BV539">
        <v>0</v>
      </c>
      <c r="BW539">
        <v>4</v>
      </c>
      <c r="BX539">
        <v>0</v>
      </c>
      <c r="BY539">
        <v>1</v>
      </c>
      <c r="BZ539">
        <v>2</v>
      </c>
      <c r="CA539">
        <v>1</v>
      </c>
      <c r="CB539">
        <v>0</v>
      </c>
      <c r="CC539">
        <v>1</v>
      </c>
      <c r="CD539">
        <v>0</v>
      </c>
      <c r="CE539">
        <v>2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1</v>
      </c>
      <c r="CN539">
        <v>0</v>
      </c>
      <c r="CO539">
        <v>1</v>
      </c>
      <c r="CP539">
        <v>2</v>
      </c>
    </row>
    <row r="540" spans="1:94" x14ac:dyDescent="0.3">
      <c r="A540">
        <v>8</v>
      </c>
      <c r="B540" t="s">
        <v>525</v>
      </c>
      <c r="C540">
        <v>270105001</v>
      </c>
      <c r="D540">
        <v>270105</v>
      </c>
      <c r="E540" t="s">
        <v>7310</v>
      </c>
      <c r="F540" t="s">
        <v>7311</v>
      </c>
      <c r="G540">
        <v>41</v>
      </c>
      <c r="H540" t="s">
        <v>10623</v>
      </c>
      <c r="I540" t="s">
        <v>7311</v>
      </c>
      <c r="J540">
        <v>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4" x14ac:dyDescent="0.3">
      <c r="A541">
        <v>8</v>
      </c>
      <c r="B541" t="s">
        <v>525</v>
      </c>
      <c r="C541">
        <v>270105002</v>
      </c>
      <c r="D541">
        <v>270105</v>
      </c>
      <c r="E541" t="s">
        <v>7310</v>
      </c>
      <c r="F541" t="s">
        <v>7312</v>
      </c>
      <c r="G541">
        <v>41</v>
      </c>
      <c r="H541" t="s">
        <v>10623</v>
      </c>
      <c r="I541" t="s">
        <v>7312</v>
      </c>
      <c r="J541">
        <v>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</row>
    <row r="542" spans="1:94" x14ac:dyDescent="0.3">
      <c r="A542">
        <v>8</v>
      </c>
      <c r="B542" t="s">
        <v>525</v>
      </c>
      <c r="C542">
        <v>270105003</v>
      </c>
      <c r="D542">
        <v>270105</v>
      </c>
      <c r="E542" t="s">
        <v>7310</v>
      </c>
      <c r="F542" t="s">
        <v>7313</v>
      </c>
      <c r="G542">
        <v>41</v>
      </c>
      <c r="H542" t="s">
        <v>10623</v>
      </c>
      <c r="I542" t="s">
        <v>7313</v>
      </c>
      <c r="J542">
        <v>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</row>
    <row r="543" spans="1:94" x14ac:dyDescent="0.3">
      <c r="A543">
        <v>8</v>
      </c>
      <c r="B543" t="s">
        <v>525</v>
      </c>
      <c r="C543">
        <v>270102003</v>
      </c>
      <c r="D543">
        <v>270102</v>
      </c>
      <c r="E543" t="s">
        <v>14075</v>
      </c>
      <c r="F543" t="s">
        <v>7294</v>
      </c>
      <c r="G543">
        <v>41</v>
      </c>
      <c r="H543" t="s">
        <v>10623</v>
      </c>
      <c r="I543" t="s">
        <v>7294</v>
      </c>
      <c r="J543">
        <v>12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 x14ac:dyDescent="0.3">
      <c r="A544">
        <v>8</v>
      </c>
      <c r="B544" t="s">
        <v>525</v>
      </c>
      <c r="C544">
        <v>270102004</v>
      </c>
      <c r="D544">
        <v>270102</v>
      </c>
      <c r="E544" t="s">
        <v>14075</v>
      </c>
      <c r="F544" t="s">
        <v>7295</v>
      </c>
      <c r="G544">
        <v>41</v>
      </c>
      <c r="H544" t="s">
        <v>10623</v>
      </c>
      <c r="I544" t="s">
        <v>7295</v>
      </c>
      <c r="J544">
        <v>13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</row>
    <row r="545" spans="1:94" x14ac:dyDescent="0.3">
      <c r="A545">
        <v>8</v>
      </c>
      <c r="B545" t="s">
        <v>525</v>
      </c>
      <c r="C545">
        <v>270102005</v>
      </c>
      <c r="D545">
        <v>270102</v>
      </c>
      <c r="E545" t="s">
        <v>14075</v>
      </c>
      <c r="F545" t="s">
        <v>7296</v>
      </c>
      <c r="G545">
        <v>41</v>
      </c>
      <c r="H545" t="s">
        <v>10623</v>
      </c>
      <c r="I545" t="s">
        <v>7296</v>
      </c>
      <c r="J545">
        <v>14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</row>
    <row r="546" spans="1:94" x14ac:dyDescent="0.3">
      <c r="A546">
        <v>8</v>
      </c>
      <c r="B546" t="s">
        <v>525</v>
      </c>
      <c r="C546">
        <v>270102006</v>
      </c>
      <c r="D546">
        <v>270102</v>
      </c>
      <c r="E546" t="s">
        <v>14075</v>
      </c>
      <c r="F546" t="s">
        <v>7297</v>
      </c>
      <c r="G546">
        <v>41</v>
      </c>
      <c r="H546" t="s">
        <v>10623</v>
      </c>
      <c r="I546" t="s">
        <v>14159</v>
      </c>
      <c r="J546">
        <v>15</v>
      </c>
      <c r="K546">
        <v>0</v>
      </c>
      <c r="L546">
        <v>1</v>
      </c>
      <c r="M546">
        <v>1</v>
      </c>
      <c r="N546">
        <v>2</v>
      </c>
      <c r="O546">
        <v>3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2</v>
      </c>
      <c r="V546">
        <v>2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1</v>
      </c>
      <c r="AD546">
        <v>1</v>
      </c>
      <c r="AE546">
        <v>0</v>
      </c>
      <c r="AF546">
        <v>0</v>
      </c>
      <c r="AG546">
        <v>2</v>
      </c>
      <c r="AH546">
        <v>0</v>
      </c>
      <c r="AI546">
        <v>2</v>
      </c>
      <c r="AJ546">
        <v>0</v>
      </c>
      <c r="AK546">
        <v>2</v>
      </c>
      <c r="AL546">
        <v>0</v>
      </c>
      <c r="AM546">
        <v>0</v>
      </c>
      <c r="AN546">
        <v>2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2</v>
      </c>
      <c r="AU546">
        <v>0</v>
      </c>
      <c r="AV546">
        <v>0</v>
      </c>
      <c r="AW546">
        <v>2</v>
      </c>
      <c r="AX546">
        <v>0</v>
      </c>
      <c r="AY546">
        <v>0</v>
      </c>
      <c r="AZ546">
        <v>3</v>
      </c>
      <c r="BA546">
        <v>2</v>
      </c>
      <c r="BB546">
        <v>0</v>
      </c>
      <c r="BC546">
        <v>0</v>
      </c>
      <c r="BD546">
        <v>1</v>
      </c>
      <c r="BE546">
        <v>1</v>
      </c>
      <c r="BF546">
        <v>0</v>
      </c>
      <c r="BG546">
        <v>0</v>
      </c>
      <c r="BH546">
        <v>5</v>
      </c>
      <c r="BI546">
        <v>0</v>
      </c>
      <c r="BJ546">
        <v>0</v>
      </c>
      <c r="BK546">
        <v>2</v>
      </c>
      <c r="BL546">
        <v>0</v>
      </c>
      <c r="BM546">
        <v>4</v>
      </c>
      <c r="BN546">
        <v>1</v>
      </c>
      <c r="BO546">
        <v>1</v>
      </c>
      <c r="BP546">
        <v>1</v>
      </c>
      <c r="BQ546">
        <v>0</v>
      </c>
      <c r="BR546">
        <v>1</v>
      </c>
      <c r="BS546">
        <v>1</v>
      </c>
      <c r="BT546">
        <v>2</v>
      </c>
      <c r="BU546">
        <v>2</v>
      </c>
      <c r="BV546">
        <v>1</v>
      </c>
      <c r="BW546">
        <v>3</v>
      </c>
      <c r="BX546">
        <v>0</v>
      </c>
      <c r="BY546">
        <v>0</v>
      </c>
      <c r="BZ546">
        <v>2</v>
      </c>
      <c r="CA546">
        <v>0</v>
      </c>
      <c r="CB546">
        <v>2</v>
      </c>
      <c r="CC546">
        <v>0</v>
      </c>
      <c r="CD546">
        <v>1</v>
      </c>
      <c r="CE546">
        <v>3</v>
      </c>
      <c r="CF546">
        <v>3</v>
      </c>
      <c r="CG546">
        <v>6</v>
      </c>
      <c r="CH546">
        <v>3</v>
      </c>
      <c r="CI546">
        <v>1</v>
      </c>
      <c r="CJ546">
        <v>0</v>
      </c>
      <c r="CK546">
        <v>1</v>
      </c>
      <c r="CL546">
        <v>2</v>
      </c>
      <c r="CM546">
        <v>1</v>
      </c>
      <c r="CN546">
        <v>4</v>
      </c>
      <c r="CO546">
        <v>1</v>
      </c>
      <c r="CP546">
        <v>3</v>
      </c>
    </row>
    <row r="547" spans="1:94" x14ac:dyDescent="0.3">
      <c r="A547">
        <v>8</v>
      </c>
      <c r="B547" t="s">
        <v>525</v>
      </c>
      <c r="C547">
        <v>270102007</v>
      </c>
      <c r="D547">
        <v>270102</v>
      </c>
      <c r="E547" t="s">
        <v>14075</v>
      </c>
      <c r="F547" t="s">
        <v>7298</v>
      </c>
      <c r="G547">
        <v>41</v>
      </c>
      <c r="H547" t="s">
        <v>10623</v>
      </c>
      <c r="I547" t="s">
        <v>14160</v>
      </c>
      <c r="J547">
        <v>16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4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</row>
    <row r="548" spans="1:94" x14ac:dyDescent="0.3">
      <c r="A548">
        <v>8</v>
      </c>
      <c r="B548" t="s">
        <v>525</v>
      </c>
      <c r="C548">
        <v>270102008</v>
      </c>
      <c r="D548">
        <v>270102</v>
      </c>
      <c r="E548" t="s">
        <v>14075</v>
      </c>
      <c r="F548" t="s">
        <v>7299</v>
      </c>
      <c r="G548">
        <v>41</v>
      </c>
      <c r="H548" t="s">
        <v>10623</v>
      </c>
      <c r="I548" t="s">
        <v>14161</v>
      </c>
      <c r="J548">
        <v>17</v>
      </c>
      <c r="K548">
        <v>1</v>
      </c>
      <c r="L548">
        <v>0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2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1</v>
      </c>
      <c r="BX548">
        <v>1</v>
      </c>
      <c r="BY548">
        <v>1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1</v>
      </c>
      <c r="CH548">
        <v>0</v>
      </c>
      <c r="CI548">
        <v>1</v>
      </c>
      <c r="CJ548">
        <v>1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1</v>
      </c>
    </row>
    <row r="549" spans="1:94" x14ac:dyDescent="0.3">
      <c r="A549">
        <v>8</v>
      </c>
      <c r="B549" t="s">
        <v>525</v>
      </c>
      <c r="C549">
        <v>270102009</v>
      </c>
      <c r="D549">
        <v>270102</v>
      </c>
      <c r="E549" t="s">
        <v>14075</v>
      </c>
      <c r="F549" t="s">
        <v>7300</v>
      </c>
      <c r="G549">
        <v>41</v>
      </c>
      <c r="H549" t="s">
        <v>10623</v>
      </c>
      <c r="I549" t="s">
        <v>7300</v>
      </c>
      <c r="J549">
        <v>18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</row>
    <row r="550" spans="1:94" x14ac:dyDescent="0.3">
      <c r="A550">
        <v>8</v>
      </c>
      <c r="B550" t="s">
        <v>525</v>
      </c>
      <c r="C550">
        <v>270102010</v>
      </c>
      <c r="D550">
        <v>270102</v>
      </c>
      <c r="E550" t="s">
        <v>14075</v>
      </c>
      <c r="F550" t="s">
        <v>7301</v>
      </c>
      <c r="G550">
        <v>41</v>
      </c>
      <c r="H550" t="s">
        <v>10623</v>
      </c>
      <c r="I550" t="s">
        <v>7301</v>
      </c>
      <c r="J550">
        <v>19</v>
      </c>
      <c r="K550">
        <v>0</v>
      </c>
      <c r="L550">
        <v>3</v>
      </c>
      <c r="M550">
        <v>2</v>
      </c>
      <c r="N550">
        <v>5</v>
      </c>
      <c r="O550">
        <v>1</v>
      </c>
      <c r="P550">
        <v>3</v>
      </c>
      <c r="Q550">
        <v>2</v>
      </c>
      <c r="R550">
        <v>2</v>
      </c>
      <c r="S550">
        <v>1</v>
      </c>
      <c r="T550">
        <v>0</v>
      </c>
      <c r="U550">
        <v>4</v>
      </c>
      <c r="V550">
        <v>1</v>
      </c>
      <c r="W550">
        <v>1</v>
      </c>
      <c r="X550">
        <v>1</v>
      </c>
      <c r="Y550">
        <v>0</v>
      </c>
      <c r="Z550">
        <v>1</v>
      </c>
      <c r="AA550">
        <v>2</v>
      </c>
      <c r="AB550">
        <v>1</v>
      </c>
      <c r="AC550">
        <v>1</v>
      </c>
      <c r="AD550">
        <v>2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1</v>
      </c>
      <c r="AK550">
        <v>2</v>
      </c>
      <c r="AL550">
        <v>0</v>
      </c>
      <c r="AM550">
        <v>1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2</v>
      </c>
      <c r="AT550">
        <v>1</v>
      </c>
      <c r="AU550">
        <v>1</v>
      </c>
      <c r="AV550">
        <v>1</v>
      </c>
      <c r="AW550">
        <v>0</v>
      </c>
      <c r="AX550">
        <v>0</v>
      </c>
      <c r="AY550">
        <v>1</v>
      </c>
      <c r="AZ550">
        <v>0</v>
      </c>
      <c r="BA550">
        <v>1</v>
      </c>
      <c r="BB550">
        <v>2</v>
      </c>
      <c r="BC550">
        <v>1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1</v>
      </c>
      <c r="BJ550">
        <v>0</v>
      </c>
      <c r="BK550">
        <v>4</v>
      </c>
      <c r="BL550">
        <v>0</v>
      </c>
      <c r="BM550">
        <v>1</v>
      </c>
      <c r="BN550">
        <v>2</v>
      </c>
      <c r="BO550">
        <v>0</v>
      </c>
      <c r="BP550">
        <v>1</v>
      </c>
      <c r="BQ550">
        <v>0</v>
      </c>
      <c r="BR550">
        <v>0</v>
      </c>
      <c r="BS550">
        <v>3</v>
      </c>
      <c r="BT550">
        <v>1</v>
      </c>
      <c r="BU550">
        <v>1</v>
      </c>
      <c r="BV550">
        <v>1</v>
      </c>
      <c r="BW550">
        <v>8</v>
      </c>
      <c r="BX550">
        <v>2</v>
      </c>
      <c r="BY550">
        <v>3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2</v>
      </c>
      <c r="CF550">
        <v>5</v>
      </c>
      <c r="CG550">
        <v>3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4</v>
      </c>
      <c r="CO550">
        <v>1</v>
      </c>
      <c r="CP550">
        <v>2</v>
      </c>
    </row>
    <row r="551" spans="1:94" x14ac:dyDescent="0.3">
      <c r="A551">
        <v>8</v>
      </c>
      <c r="B551" t="s">
        <v>525</v>
      </c>
      <c r="C551">
        <v>270102001</v>
      </c>
      <c r="D551">
        <v>270102</v>
      </c>
      <c r="E551" t="s">
        <v>14075</v>
      </c>
      <c r="F551" t="s">
        <v>7292</v>
      </c>
      <c r="G551">
        <v>41</v>
      </c>
      <c r="H551" t="s">
        <v>10623</v>
      </c>
      <c r="I551" t="s">
        <v>7292</v>
      </c>
      <c r="J551">
        <v>176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2</v>
      </c>
      <c r="AI551">
        <v>0</v>
      </c>
      <c r="AJ551">
        <v>3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5</v>
      </c>
      <c r="BB551">
        <v>2</v>
      </c>
      <c r="BC551">
        <v>0</v>
      </c>
      <c r="BD551">
        <v>0</v>
      </c>
      <c r="BE551">
        <v>0</v>
      </c>
      <c r="BF551">
        <v>3</v>
      </c>
      <c r="BG551">
        <v>0</v>
      </c>
      <c r="BH551">
        <v>4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0</v>
      </c>
      <c r="BQ551">
        <v>0</v>
      </c>
      <c r="BR551">
        <v>0</v>
      </c>
      <c r="BS551">
        <v>1</v>
      </c>
      <c r="BT551">
        <v>1</v>
      </c>
      <c r="BU551">
        <v>0</v>
      </c>
      <c r="BV551">
        <v>0</v>
      </c>
      <c r="BW551">
        <v>3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2</v>
      </c>
      <c r="CF551">
        <v>0</v>
      </c>
      <c r="CG551">
        <v>0</v>
      </c>
      <c r="CH551">
        <v>1</v>
      </c>
      <c r="CI551">
        <v>0</v>
      </c>
      <c r="CJ551">
        <v>2</v>
      </c>
      <c r="CK551">
        <v>0</v>
      </c>
      <c r="CL551">
        <v>0</v>
      </c>
      <c r="CM551">
        <v>0</v>
      </c>
      <c r="CN551">
        <v>2</v>
      </c>
      <c r="CO551">
        <v>1</v>
      </c>
      <c r="CP551">
        <v>0</v>
      </c>
    </row>
    <row r="552" spans="1:94" x14ac:dyDescent="0.3">
      <c r="A552">
        <v>8</v>
      </c>
      <c r="B552" t="s">
        <v>525</v>
      </c>
      <c r="C552">
        <v>270103002</v>
      </c>
      <c r="D552">
        <v>270103</v>
      </c>
      <c r="E552" t="s">
        <v>14076</v>
      </c>
      <c r="F552" t="s">
        <v>7287</v>
      </c>
      <c r="G552">
        <v>41</v>
      </c>
      <c r="H552" t="s">
        <v>10623</v>
      </c>
      <c r="I552" t="s">
        <v>7287</v>
      </c>
      <c r="J552">
        <v>204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</row>
    <row r="553" spans="1:94" x14ac:dyDescent="0.3">
      <c r="A553">
        <v>8</v>
      </c>
      <c r="B553" t="s">
        <v>525</v>
      </c>
      <c r="C553">
        <v>270104001</v>
      </c>
      <c r="D553">
        <v>270104</v>
      </c>
      <c r="E553" t="s">
        <v>7318</v>
      </c>
      <c r="F553" t="s">
        <v>7319</v>
      </c>
      <c r="G553">
        <v>41</v>
      </c>
      <c r="H553" t="s">
        <v>10623</v>
      </c>
      <c r="I553" t="s">
        <v>7319</v>
      </c>
      <c r="J553">
        <v>298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2</v>
      </c>
      <c r="W553">
        <v>1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2</v>
      </c>
      <c r="AL553">
        <v>0</v>
      </c>
      <c r="AM553">
        <v>0</v>
      </c>
      <c r="AN553">
        <v>0</v>
      </c>
      <c r="AO553">
        <v>2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2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1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4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</row>
    <row r="554" spans="1:94" x14ac:dyDescent="0.3">
      <c r="A554">
        <v>8</v>
      </c>
      <c r="B554" t="s">
        <v>525</v>
      </c>
      <c r="C554">
        <v>270103004</v>
      </c>
      <c r="D554">
        <v>270103</v>
      </c>
      <c r="E554" t="s">
        <v>14076</v>
      </c>
      <c r="F554" t="s">
        <v>7289</v>
      </c>
      <c r="G554">
        <v>41</v>
      </c>
      <c r="H554" t="s">
        <v>10623</v>
      </c>
      <c r="I554" t="s">
        <v>7289</v>
      </c>
      <c r="J554">
        <v>417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</row>
    <row r="555" spans="1:94" x14ac:dyDescent="0.3">
      <c r="A555">
        <v>8</v>
      </c>
      <c r="B555" t="s">
        <v>525</v>
      </c>
      <c r="C555">
        <v>270102014</v>
      </c>
      <c r="D555">
        <v>270102</v>
      </c>
      <c r="E555" t="s">
        <v>14075</v>
      </c>
      <c r="F555" t="s">
        <v>7305</v>
      </c>
      <c r="G555">
        <v>41</v>
      </c>
      <c r="H555" t="s">
        <v>10623</v>
      </c>
      <c r="I555" t="s">
        <v>10639</v>
      </c>
      <c r="J555">
        <v>476</v>
      </c>
      <c r="K555">
        <v>1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2</v>
      </c>
      <c r="Z555">
        <v>0</v>
      </c>
      <c r="AA555">
        <v>0</v>
      </c>
      <c r="AB555">
        <v>2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1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2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0</v>
      </c>
    </row>
    <row r="556" spans="1:94" x14ac:dyDescent="0.3">
      <c r="A556">
        <v>8</v>
      </c>
      <c r="B556" t="s">
        <v>525</v>
      </c>
      <c r="C556">
        <v>270102015</v>
      </c>
      <c r="D556">
        <v>270102</v>
      </c>
      <c r="E556" t="s">
        <v>14075</v>
      </c>
      <c r="F556" t="s">
        <v>7306</v>
      </c>
      <c r="G556">
        <v>41</v>
      </c>
      <c r="H556" t="s">
        <v>10623</v>
      </c>
      <c r="I556" t="s">
        <v>10640</v>
      </c>
      <c r="J556">
        <v>477</v>
      </c>
      <c r="K556">
        <v>0</v>
      </c>
      <c r="L556">
        <v>0</v>
      </c>
      <c r="M556">
        <v>2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2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1</v>
      </c>
      <c r="AD556">
        <v>0</v>
      </c>
      <c r="AE556">
        <v>1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2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2</v>
      </c>
      <c r="BS556">
        <v>3</v>
      </c>
      <c r="BT556">
        <v>1</v>
      </c>
      <c r="BU556">
        <v>0</v>
      </c>
      <c r="BV556">
        <v>0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2</v>
      </c>
      <c r="CH556">
        <v>0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1</v>
      </c>
      <c r="CO556">
        <v>0</v>
      </c>
      <c r="CP556">
        <v>1</v>
      </c>
    </row>
    <row r="557" spans="1:94" x14ac:dyDescent="0.3">
      <c r="A557">
        <v>8</v>
      </c>
      <c r="B557" t="s">
        <v>525</v>
      </c>
      <c r="C557">
        <v>270105002</v>
      </c>
      <c r="D557">
        <v>270105</v>
      </c>
      <c r="E557" t="s">
        <v>7310</v>
      </c>
      <c r="F557" t="s">
        <v>7312</v>
      </c>
      <c r="G557">
        <v>42</v>
      </c>
      <c r="H557" t="s">
        <v>10563</v>
      </c>
      <c r="I557" t="s">
        <v>7312</v>
      </c>
      <c r="J557">
        <v>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1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</row>
    <row r="558" spans="1:94" x14ac:dyDescent="0.3">
      <c r="A558">
        <v>8</v>
      </c>
      <c r="B558" t="s">
        <v>525</v>
      </c>
      <c r="C558">
        <v>270105003</v>
      </c>
      <c r="D558">
        <v>270105</v>
      </c>
      <c r="E558" t="s">
        <v>7310</v>
      </c>
      <c r="F558" t="s">
        <v>7313</v>
      </c>
      <c r="G558">
        <v>42</v>
      </c>
      <c r="H558" t="s">
        <v>10563</v>
      </c>
      <c r="I558" t="s">
        <v>7313</v>
      </c>
      <c r="J558">
        <v>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</row>
    <row r="559" spans="1:94" x14ac:dyDescent="0.3">
      <c r="A559">
        <v>8</v>
      </c>
      <c r="B559" t="s">
        <v>525</v>
      </c>
      <c r="C559">
        <v>270102005</v>
      </c>
      <c r="D559">
        <v>270102</v>
      </c>
      <c r="E559" t="s">
        <v>14075</v>
      </c>
      <c r="F559" t="s">
        <v>7296</v>
      </c>
      <c r="G559">
        <v>42</v>
      </c>
      <c r="H559" t="s">
        <v>10563</v>
      </c>
      <c r="I559" t="s">
        <v>7296</v>
      </c>
      <c r="J559">
        <v>14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</row>
    <row r="560" spans="1:94" x14ac:dyDescent="0.3">
      <c r="A560">
        <v>8</v>
      </c>
      <c r="B560" t="s">
        <v>525</v>
      </c>
      <c r="C560">
        <v>270102006</v>
      </c>
      <c r="D560">
        <v>270102</v>
      </c>
      <c r="E560" t="s">
        <v>14075</v>
      </c>
      <c r="F560" t="s">
        <v>7297</v>
      </c>
      <c r="G560">
        <v>42</v>
      </c>
      <c r="H560" t="s">
        <v>10563</v>
      </c>
      <c r="I560" t="s">
        <v>14159</v>
      </c>
      <c r="J560">
        <v>15</v>
      </c>
      <c r="K560">
        <v>3</v>
      </c>
      <c r="L560">
        <v>2</v>
      </c>
      <c r="M560">
        <v>0</v>
      </c>
      <c r="N560">
        <v>3</v>
      </c>
      <c r="O560">
        <v>3</v>
      </c>
      <c r="P560">
        <v>3</v>
      </c>
      <c r="Q560">
        <v>2</v>
      </c>
      <c r="R560">
        <v>2</v>
      </c>
      <c r="S560">
        <v>1</v>
      </c>
      <c r="T560">
        <v>3</v>
      </c>
      <c r="U560">
        <v>3</v>
      </c>
      <c r="V560">
        <v>0</v>
      </c>
      <c r="W560">
        <v>3</v>
      </c>
      <c r="X560">
        <v>0</v>
      </c>
      <c r="Y560">
        <v>3</v>
      </c>
      <c r="Z560">
        <v>1</v>
      </c>
      <c r="AA560">
        <v>1</v>
      </c>
      <c r="AB560">
        <v>2</v>
      </c>
      <c r="AC560">
        <v>3</v>
      </c>
      <c r="AD560">
        <v>1</v>
      </c>
      <c r="AE560">
        <v>1</v>
      </c>
      <c r="AF560">
        <v>4</v>
      </c>
      <c r="AG560">
        <v>0</v>
      </c>
      <c r="AH560">
        <v>4</v>
      </c>
      <c r="AI560">
        <v>2</v>
      </c>
      <c r="AJ560">
        <v>4</v>
      </c>
      <c r="AK560">
        <v>6</v>
      </c>
      <c r="AL560">
        <v>0</v>
      </c>
      <c r="AM560">
        <v>0</v>
      </c>
      <c r="AN560">
        <v>3</v>
      </c>
      <c r="AO560">
        <v>2</v>
      </c>
      <c r="AP560">
        <v>5</v>
      </c>
      <c r="AQ560">
        <v>4</v>
      </c>
      <c r="AR560">
        <v>3</v>
      </c>
      <c r="AS560">
        <v>0</v>
      </c>
      <c r="AT560">
        <v>1</v>
      </c>
      <c r="AU560">
        <v>6</v>
      </c>
      <c r="AV560">
        <v>2</v>
      </c>
      <c r="AW560">
        <v>1</v>
      </c>
      <c r="AX560">
        <v>4</v>
      </c>
      <c r="AY560">
        <v>1</v>
      </c>
      <c r="AZ560">
        <v>1</v>
      </c>
      <c r="BA560">
        <v>2</v>
      </c>
      <c r="BB560">
        <v>3</v>
      </c>
      <c r="BC560">
        <v>2</v>
      </c>
      <c r="BD560">
        <v>1</v>
      </c>
      <c r="BE560">
        <v>1</v>
      </c>
      <c r="BF560">
        <v>3</v>
      </c>
      <c r="BG560">
        <v>7</v>
      </c>
      <c r="BH560">
        <v>9</v>
      </c>
      <c r="BI560">
        <v>2</v>
      </c>
      <c r="BJ560">
        <v>6</v>
      </c>
      <c r="BK560">
        <v>1</v>
      </c>
      <c r="BL560">
        <v>11</v>
      </c>
      <c r="BM560">
        <v>10</v>
      </c>
      <c r="BN560">
        <v>9</v>
      </c>
      <c r="BO560">
        <v>5</v>
      </c>
      <c r="BP560">
        <v>9</v>
      </c>
      <c r="BQ560">
        <v>4</v>
      </c>
      <c r="BR560">
        <v>2</v>
      </c>
      <c r="BS560">
        <v>2</v>
      </c>
      <c r="BT560">
        <v>1</v>
      </c>
      <c r="BU560">
        <v>7</v>
      </c>
      <c r="BV560">
        <v>16</v>
      </c>
      <c r="BW560">
        <v>5</v>
      </c>
      <c r="BX560">
        <v>0</v>
      </c>
      <c r="BY560">
        <v>5</v>
      </c>
      <c r="BZ560">
        <v>3</v>
      </c>
      <c r="CA560">
        <v>3</v>
      </c>
      <c r="CB560">
        <v>8</v>
      </c>
      <c r="CC560">
        <v>4</v>
      </c>
      <c r="CD560">
        <v>1</v>
      </c>
      <c r="CE560">
        <v>4</v>
      </c>
      <c r="CF560">
        <v>6</v>
      </c>
      <c r="CG560">
        <v>5</v>
      </c>
      <c r="CH560">
        <v>8</v>
      </c>
      <c r="CI560">
        <v>6</v>
      </c>
      <c r="CJ560">
        <v>13</v>
      </c>
      <c r="CK560">
        <v>3</v>
      </c>
      <c r="CL560">
        <v>2</v>
      </c>
      <c r="CM560">
        <v>2</v>
      </c>
      <c r="CN560">
        <v>7</v>
      </c>
      <c r="CO560">
        <v>3</v>
      </c>
      <c r="CP560">
        <v>5</v>
      </c>
    </row>
    <row r="561" spans="1:94" x14ac:dyDescent="0.3">
      <c r="A561">
        <v>8</v>
      </c>
      <c r="B561" t="s">
        <v>525</v>
      </c>
      <c r="C561">
        <v>270102007</v>
      </c>
      <c r="D561">
        <v>270102</v>
      </c>
      <c r="E561" t="s">
        <v>14075</v>
      </c>
      <c r="F561" t="s">
        <v>7298</v>
      </c>
      <c r="G561">
        <v>42</v>
      </c>
      <c r="H561" t="s">
        <v>10563</v>
      </c>
      <c r="I561" t="s">
        <v>14160</v>
      </c>
      <c r="J561">
        <v>16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</v>
      </c>
      <c r="AH561">
        <v>0</v>
      </c>
      <c r="AI561">
        <v>0</v>
      </c>
      <c r="AJ561">
        <v>3</v>
      </c>
      <c r="AK561">
        <v>2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1</v>
      </c>
      <c r="BS561">
        <v>0</v>
      </c>
      <c r="BT561">
        <v>0</v>
      </c>
      <c r="BU561">
        <v>2</v>
      </c>
      <c r="BV561">
        <v>3</v>
      </c>
      <c r="BW561">
        <v>1</v>
      </c>
      <c r="BX561">
        <v>3</v>
      </c>
      <c r="BY561">
        <v>1</v>
      </c>
      <c r="BZ561">
        <v>0</v>
      </c>
      <c r="CA561">
        <v>1</v>
      </c>
      <c r="CB561">
        <v>1</v>
      </c>
      <c r="CC561">
        <v>2</v>
      </c>
      <c r="CD561">
        <v>1</v>
      </c>
      <c r="CE561">
        <v>1</v>
      </c>
      <c r="CF561">
        <v>2</v>
      </c>
      <c r="CG561">
        <v>1</v>
      </c>
      <c r="CH561">
        <v>5</v>
      </c>
      <c r="CI561">
        <v>2</v>
      </c>
      <c r="CJ561">
        <v>1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 x14ac:dyDescent="0.3">
      <c r="A562">
        <v>8</v>
      </c>
      <c r="B562" t="s">
        <v>525</v>
      </c>
      <c r="C562">
        <v>270102008</v>
      </c>
      <c r="D562">
        <v>270102</v>
      </c>
      <c r="E562" t="s">
        <v>14075</v>
      </c>
      <c r="F562" t="s">
        <v>7299</v>
      </c>
      <c r="G562">
        <v>42</v>
      </c>
      <c r="H562" t="s">
        <v>10563</v>
      </c>
      <c r="I562" t="s">
        <v>14161</v>
      </c>
      <c r="J562">
        <v>17</v>
      </c>
      <c r="K562">
        <v>1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1</v>
      </c>
      <c r="BC562">
        <v>0</v>
      </c>
      <c r="BD562">
        <v>1</v>
      </c>
      <c r="BE562">
        <v>0</v>
      </c>
      <c r="BF562">
        <v>2</v>
      </c>
      <c r="BG562">
        <v>1</v>
      </c>
      <c r="BH562">
        <v>1</v>
      </c>
      <c r="BI562">
        <v>0</v>
      </c>
      <c r="BJ562">
        <v>0</v>
      </c>
      <c r="BK562">
        <v>0</v>
      </c>
      <c r="BL562">
        <v>4</v>
      </c>
      <c r="BM562">
        <v>0</v>
      </c>
      <c r="BN562">
        <v>1</v>
      </c>
      <c r="BO562">
        <v>1</v>
      </c>
      <c r="BP562">
        <v>0</v>
      </c>
      <c r="BQ562">
        <v>3</v>
      </c>
      <c r="BR562">
        <v>9</v>
      </c>
      <c r="BS562">
        <v>1</v>
      </c>
      <c r="BT562">
        <v>0</v>
      </c>
      <c r="BU562">
        <v>0</v>
      </c>
      <c r="BV562">
        <v>2</v>
      </c>
      <c r="BW562">
        <v>0</v>
      </c>
      <c r="BX562">
        <v>2</v>
      </c>
      <c r="BY562">
        <v>0</v>
      </c>
      <c r="BZ562">
        <v>1</v>
      </c>
      <c r="CA562">
        <v>1</v>
      </c>
      <c r="CB562">
        <v>0</v>
      </c>
      <c r="CC562">
        <v>1</v>
      </c>
      <c r="CD562">
        <v>0</v>
      </c>
      <c r="CE562">
        <v>2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1</v>
      </c>
      <c r="CP562">
        <v>0</v>
      </c>
    </row>
    <row r="563" spans="1:94" x14ac:dyDescent="0.3">
      <c r="A563">
        <v>8</v>
      </c>
      <c r="B563" t="s">
        <v>525</v>
      </c>
      <c r="C563">
        <v>270102009</v>
      </c>
      <c r="D563">
        <v>270102</v>
      </c>
      <c r="E563" t="s">
        <v>14075</v>
      </c>
      <c r="F563" t="s">
        <v>7300</v>
      </c>
      <c r="G563">
        <v>42</v>
      </c>
      <c r="H563" t="s">
        <v>10563</v>
      </c>
      <c r="I563" t="s">
        <v>7300</v>
      </c>
      <c r="J563">
        <v>18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2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</row>
    <row r="564" spans="1:94" x14ac:dyDescent="0.3">
      <c r="A564">
        <v>8</v>
      </c>
      <c r="B564" t="s">
        <v>525</v>
      </c>
      <c r="C564">
        <v>270102010</v>
      </c>
      <c r="D564">
        <v>270102</v>
      </c>
      <c r="E564" t="s">
        <v>14075</v>
      </c>
      <c r="F564" t="s">
        <v>7301</v>
      </c>
      <c r="G564">
        <v>42</v>
      </c>
      <c r="H564" t="s">
        <v>10563</v>
      </c>
      <c r="I564" t="s">
        <v>7301</v>
      </c>
      <c r="J564">
        <v>19</v>
      </c>
      <c r="K564">
        <v>0</v>
      </c>
      <c r="L564">
        <v>0</v>
      </c>
      <c r="M564">
        <v>4</v>
      </c>
      <c r="N564">
        <v>1</v>
      </c>
      <c r="O564">
        <v>0</v>
      </c>
      <c r="P564">
        <v>3</v>
      </c>
      <c r="Q564">
        <v>2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</v>
      </c>
      <c r="AG564">
        <v>1</v>
      </c>
      <c r="AH564">
        <v>0</v>
      </c>
      <c r="AI564">
        <v>5</v>
      </c>
      <c r="AJ564">
        <v>4</v>
      </c>
      <c r="AK564">
        <v>1</v>
      </c>
      <c r="AL564">
        <v>1</v>
      </c>
      <c r="AM564">
        <v>0</v>
      </c>
      <c r="AN564">
        <v>6</v>
      </c>
      <c r="AO564">
        <v>1</v>
      </c>
      <c r="AP564">
        <v>1</v>
      </c>
      <c r="AQ564">
        <v>1</v>
      </c>
      <c r="AR564">
        <v>2</v>
      </c>
      <c r="AS564">
        <v>2</v>
      </c>
      <c r="AT564">
        <v>7</v>
      </c>
      <c r="AU564">
        <v>3</v>
      </c>
      <c r="AV564">
        <v>4</v>
      </c>
      <c r="AW564">
        <v>2</v>
      </c>
      <c r="AX564">
        <v>1</v>
      </c>
      <c r="AY564">
        <v>7</v>
      </c>
      <c r="AZ564">
        <v>0</v>
      </c>
      <c r="BA564">
        <v>4</v>
      </c>
      <c r="BB564">
        <v>3</v>
      </c>
      <c r="BC564">
        <v>1</v>
      </c>
      <c r="BD564">
        <v>0</v>
      </c>
      <c r="BE564">
        <v>6</v>
      </c>
      <c r="BF564">
        <v>3</v>
      </c>
      <c r="BG564">
        <v>3</v>
      </c>
      <c r="BH564">
        <v>1</v>
      </c>
      <c r="BI564">
        <v>0</v>
      </c>
      <c r="BJ564">
        <v>1</v>
      </c>
      <c r="BK564">
        <v>0</v>
      </c>
      <c r="BL564">
        <v>1</v>
      </c>
      <c r="BM564">
        <v>5</v>
      </c>
      <c r="BN564">
        <v>2</v>
      </c>
      <c r="BO564">
        <v>2</v>
      </c>
      <c r="BP564">
        <v>3</v>
      </c>
      <c r="BQ564">
        <v>2</v>
      </c>
      <c r="BR564">
        <v>6</v>
      </c>
      <c r="BS564">
        <v>0</v>
      </c>
      <c r="BT564">
        <v>1</v>
      </c>
      <c r="BU564">
        <v>3</v>
      </c>
      <c r="BV564">
        <v>5</v>
      </c>
      <c r="BW564">
        <v>0</v>
      </c>
      <c r="BX564">
        <v>3</v>
      </c>
      <c r="BY564">
        <v>2</v>
      </c>
      <c r="BZ564">
        <v>4</v>
      </c>
      <c r="CA564">
        <v>1</v>
      </c>
      <c r="CB564">
        <v>4</v>
      </c>
      <c r="CC564">
        <v>0</v>
      </c>
      <c r="CD564">
        <v>2</v>
      </c>
      <c r="CE564">
        <v>0</v>
      </c>
      <c r="CF564">
        <v>1</v>
      </c>
      <c r="CG564">
        <v>0</v>
      </c>
      <c r="CH564">
        <v>1</v>
      </c>
      <c r="CI564">
        <v>1</v>
      </c>
      <c r="CJ564">
        <v>2</v>
      </c>
      <c r="CK564">
        <v>0</v>
      </c>
      <c r="CL564">
        <v>1</v>
      </c>
      <c r="CM564">
        <v>1</v>
      </c>
      <c r="CN564">
        <v>0</v>
      </c>
      <c r="CO564">
        <v>0</v>
      </c>
      <c r="CP564">
        <v>0</v>
      </c>
    </row>
    <row r="565" spans="1:94" x14ac:dyDescent="0.3">
      <c r="A565">
        <v>8</v>
      </c>
      <c r="B565" t="s">
        <v>525</v>
      </c>
      <c r="C565">
        <v>270101001</v>
      </c>
      <c r="D565">
        <v>270101</v>
      </c>
      <c r="E565" t="s">
        <v>7315</v>
      </c>
      <c r="F565" t="s">
        <v>10554</v>
      </c>
      <c r="G565">
        <v>42</v>
      </c>
      <c r="H565" t="s">
        <v>10563</v>
      </c>
      <c r="I565" t="s">
        <v>10554</v>
      </c>
      <c r="J565">
        <v>46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 x14ac:dyDescent="0.3">
      <c r="A566">
        <v>8</v>
      </c>
      <c r="B566" t="s">
        <v>525</v>
      </c>
      <c r="C566">
        <v>270102001</v>
      </c>
      <c r="D566">
        <v>270102</v>
      </c>
      <c r="E566" t="s">
        <v>14075</v>
      </c>
      <c r="F566" t="s">
        <v>7292</v>
      </c>
      <c r="G566">
        <v>42</v>
      </c>
      <c r="H566" t="s">
        <v>10563</v>
      </c>
      <c r="I566" t="s">
        <v>7292</v>
      </c>
      <c r="J566">
        <v>176</v>
      </c>
      <c r="K566">
        <v>1</v>
      </c>
      <c r="L566">
        <v>0</v>
      </c>
      <c r="M566">
        <v>0</v>
      </c>
      <c r="N566">
        <v>0</v>
      </c>
      <c r="O566">
        <v>1</v>
      </c>
      <c r="P566">
        <v>4</v>
      </c>
      <c r="Q566">
        <v>0</v>
      </c>
      <c r="R566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1</v>
      </c>
      <c r="AA566">
        <v>1</v>
      </c>
      <c r="AB566">
        <v>2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2</v>
      </c>
      <c r="AR566">
        <v>5</v>
      </c>
      <c r="AS566">
        <v>0</v>
      </c>
      <c r="AT566">
        <v>0</v>
      </c>
      <c r="AU566">
        <v>1</v>
      </c>
      <c r="AV566">
        <v>1</v>
      </c>
      <c r="AW566">
        <v>1</v>
      </c>
      <c r="AX566">
        <v>0</v>
      </c>
      <c r="AY566">
        <v>1</v>
      </c>
      <c r="AZ566">
        <v>3</v>
      </c>
      <c r="BA566">
        <v>1</v>
      </c>
      <c r="BB566">
        <v>4</v>
      </c>
      <c r="BC566">
        <v>1</v>
      </c>
      <c r="BD566">
        <v>0</v>
      </c>
      <c r="BE566">
        <v>1</v>
      </c>
      <c r="BF566">
        <v>1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3</v>
      </c>
      <c r="BM566">
        <v>0</v>
      </c>
      <c r="BN566">
        <v>1</v>
      </c>
      <c r="BO566">
        <v>1</v>
      </c>
      <c r="BP566">
        <v>0</v>
      </c>
      <c r="BQ566">
        <v>1</v>
      </c>
      <c r="BR566">
        <v>1</v>
      </c>
      <c r="BS566">
        <v>1</v>
      </c>
      <c r="BT566">
        <v>1</v>
      </c>
      <c r="BU566">
        <v>0</v>
      </c>
      <c r="BV566">
        <v>3</v>
      </c>
      <c r="BW566">
        <v>1</v>
      </c>
      <c r="BX566">
        <v>1</v>
      </c>
      <c r="BY566">
        <v>2</v>
      </c>
      <c r="BZ566">
        <v>1</v>
      </c>
      <c r="CA566">
        <v>3</v>
      </c>
      <c r="CB566">
        <v>2</v>
      </c>
      <c r="CC566">
        <v>2</v>
      </c>
      <c r="CD566">
        <v>5</v>
      </c>
      <c r="CE566">
        <v>1</v>
      </c>
      <c r="CF566">
        <v>0</v>
      </c>
      <c r="CG566">
        <v>0</v>
      </c>
      <c r="CH566">
        <v>4</v>
      </c>
      <c r="CI566">
        <v>0</v>
      </c>
      <c r="CJ566">
        <v>1</v>
      </c>
      <c r="CK566">
        <v>1</v>
      </c>
      <c r="CL566">
        <v>0</v>
      </c>
      <c r="CM566">
        <v>1</v>
      </c>
      <c r="CN566">
        <v>0</v>
      </c>
      <c r="CO566">
        <v>2</v>
      </c>
      <c r="CP566">
        <v>1</v>
      </c>
    </row>
    <row r="567" spans="1:94" x14ac:dyDescent="0.3">
      <c r="A567">
        <v>8</v>
      </c>
      <c r="B567" t="s">
        <v>525</v>
      </c>
      <c r="C567">
        <v>270103002</v>
      </c>
      <c r="D567">
        <v>270103</v>
      </c>
      <c r="E567" t="s">
        <v>14076</v>
      </c>
      <c r="F567" t="s">
        <v>7287</v>
      </c>
      <c r="G567">
        <v>42</v>
      </c>
      <c r="H567" t="s">
        <v>10563</v>
      </c>
      <c r="I567" t="s">
        <v>7287</v>
      </c>
      <c r="J567">
        <v>204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2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 x14ac:dyDescent="0.3">
      <c r="A568">
        <v>8</v>
      </c>
      <c r="B568" t="s">
        <v>525</v>
      </c>
      <c r="C568">
        <v>270104001</v>
      </c>
      <c r="D568">
        <v>270104</v>
      </c>
      <c r="E568" t="s">
        <v>7318</v>
      </c>
      <c r="F568" t="s">
        <v>7319</v>
      </c>
      <c r="G568">
        <v>42</v>
      </c>
      <c r="H568" t="s">
        <v>10563</v>
      </c>
      <c r="I568" t="s">
        <v>7319</v>
      </c>
      <c r="J568">
        <v>298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1</v>
      </c>
      <c r="X568">
        <v>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3</v>
      </c>
      <c r="AF568">
        <v>2</v>
      </c>
      <c r="AG568">
        <v>0</v>
      </c>
      <c r="AH568">
        <v>0</v>
      </c>
      <c r="AI568">
        <v>4</v>
      </c>
      <c r="AJ568">
        <v>9</v>
      </c>
      <c r="AK568">
        <v>6</v>
      </c>
      <c r="AL568">
        <v>0</v>
      </c>
      <c r="AM568">
        <v>0</v>
      </c>
      <c r="AN568">
        <v>19</v>
      </c>
      <c r="AO568">
        <v>2</v>
      </c>
      <c r="AP568">
        <v>1</v>
      </c>
      <c r="AQ568">
        <v>0</v>
      </c>
      <c r="AR568">
        <v>8</v>
      </c>
      <c r="AS568">
        <v>4</v>
      </c>
      <c r="AT568">
        <v>8</v>
      </c>
      <c r="AU568">
        <v>4</v>
      </c>
      <c r="AV568">
        <v>10</v>
      </c>
      <c r="AW568">
        <v>0</v>
      </c>
      <c r="AX568">
        <v>5</v>
      </c>
      <c r="AY568">
        <v>0</v>
      </c>
      <c r="AZ568">
        <v>6</v>
      </c>
      <c r="BA568">
        <v>15</v>
      </c>
      <c r="BB568">
        <v>5</v>
      </c>
      <c r="BC568">
        <v>6</v>
      </c>
      <c r="BD568">
        <v>0</v>
      </c>
      <c r="BE568">
        <v>3</v>
      </c>
      <c r="BF568">
        <v>1</v>
      </c>
      <c r="BG568">
        <v>3</v>
      </c>
      <c r="BH568">
        <v>1</v>
      </c>
      <c r="BI568">
        <v>0</v>
      </c>
      <c r="BJ568">
        <v>1</v>
      </c>
      <c r="BK568">
        <v>0</v>
      </c>
      <c r="BL568">
        <v>5</v>
      </c>
      <c r="BM568">
        <v>0</v>
      </c>
      <c r="BN568">
        <v>7</v>
      </c>
      <c r="BO568">
        <v>4</v>
      </c>
      <c r="BP568">
        <v>0</v>
      </c>
      <c r="BQ568">
        <v>7</v>
      </c>
      <c r="BR568">
        <v>3</v>
      </c>
      <c r="BS568">
        <v>1</v>
      </c>
      <c r="BT568">
        <v>1</v>
      </c>
      <c r="BU568">
        <v>0</v>
      </c>
      <c r="BV568">
        <v>0</v>
      </c>
      <c r="BW568">
        <v>0</v>
      </c>
      <c r="BX568">
        <v>0</v>
      </c>
      <c r="BY568">
        <v>2</v>
      </c>
      <c r="BZ568">
        <v>0</v>
      </c>
      <c r="CA568">
        <v>1</v>
      </c>
      <c r="CB568">
        <v>3</v>
      </c>
      <c r="CC568">
        <v>1</v>
      </c>
      <c r="CD568">
        <v>0</v>
      </c>
      <c r="CE568">
        <v>0</v>
      </c>
      <c r="CF568">
        <v>0</v>
      </c>
      <c r="CG568">
        <v>4</v>
      </c>
      <c r="CH568">
        <v>0</v>
      </c>
      <c r="CI568">
        <v>1</v>
      </c>
      <c r="CJ568">
        <v>0</v>
      </c>
      <c r="CK568">
        <v>1</v>
      </c>
      <c r="CL568">
        <v>1</v>
      </c>
      <c r="CM568">
        <v>1</v>
      </c>
      <c r="CN568">
        <v>5</v>
      </c>
      <c r="CO568">
        <v>0</v>
      </c>
      <c r="CP568">
        <v>1</v>
      </c>
    </row>
    <row r="569" spans="1:94" x14ac:dyDescent="0.3">
      <c r="A569">
        <v>8</v>
      </c>
      <c r="B569" t="s">
        <v>525</v>
      </c>
      <c r="C569">
        <v>270103004</v>
      </c>
      <c r="D569">
        <v>270103</v>
      </c>
      <c r="E569" t="s">
        <v>14076</v>
      </c>
      <c r="F569" t="s">
        <v>7289</v>
      </c>
      <c r="G569">
        <v>42</v>
      </c>
      <c r="H569" t="s">
        <v>10563</v>
      </c>
      <c r="I569" t="s">
        <v>7289</v>
      </c>
      <c r="J569">
        <v>417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</row>
    <row r="570" spans="1:94" x14ac:dyDescent="0.3">
      <c r="A570">
        <v>8</v>
      </c>
      <c r="B570" t="s">
        <v>525</v>
      </c>
      <c r="C570">
        <v>270102014</v>
      </c>
      <c r="D570">
        <v>270102</v>
      </c>
      <c r="E570" t="s">
        <v>14075</v>
      </c>
      <c r="F570" t="s">
        <v>7305</v>
      </c>
      <c r="G570">
        <v>42</v>
      </c>
      <c r="H570" t="s">
        <v>10563</v>
      </c>
      <c r="I570" t="s">
        <v>10639</v>
      </c>
      <c r="J570">
        <v>476</v>
      </c>
      <c r="K570">
        <v>0</v>
      </c>
      <c r="L570">
        <v>0</v>
      </c>
      <c r="M570">
        <v>2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1</v>
      </c>
      <c r="W570">
        <v>0</v>
      </c>
      <c r="X570">
        <v>3</v>
      </c>
      <c r="Y570">
        <v>1</v>
      </c>
      <c r="Z570">
        <v>0</v>
      </c>
      <c r="AA570">
        <v>0</v>
      </c>
      <c r="AB570">
        <v>1</v>
      </c>
      <c r="AC570">
        <v>2</v>
      </c>
      <c r="AD570">
        <v>0</v>
      </c>
      <c r="AE570">
        <v>0</v>
      </c>
      <c r="AF570">
        <v>0</v>
      </c>
      <c r="AG570">
        <v>1</v>
      </c>
      <c r="AH570">
        <v>1</v>
      </c>
      <c r="AI570">
        <v>2</v>
      </c>
      <c r="AJ570">
        <v>0</v>
      </c>
      <c r="AK570">
        <v>3</v>
      </c>
      <c r="AL570">
        <v>0</v>
      </c>
      <c r="AM570">
        <v>1</v>
      </c>
      <c r="AN570">
        <v>0</v>
      </c>
      <c r="AO570">
        <v>0</v>
      </c>
      <c r="AP570">
        <v>1</v>
      </c>
      <c r="AQ570">
        <v>1</v>
      </c>
      <c r="AR570">
        <v>2</v>
      </c>
      <c r="AS570">
        <v>1</v>
      </c>
      <c r="AT570">
        <v>1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2</v>
      </c>
      <c r="BA570">
        <v>2</v>
      </c>
      <c r="BB570">
        <v>1</v>
      </c>
      <c r="BC570">
        <v>1</v>
      </c>
      <c r="BD570">
        <v>0</v>
      </c>
      <c r="BE570">
        <v>2</v>
      </c>
      <c r="BF570">
        <v>1</v>
      </c>
      <c r="BG570">
        <v>4</v>
      </c>
      <c r="BH570">
        <v>2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1</v>
      </c>
      <c r="BO570">
        <v>1</v>
      </c>
      <c r="BP570">
        <v>1</v>
      </c>
      <c r="BQ570">
        <v>3</v>
      </c>
      <c r="BR570">
        <v>0</v>
      </c>
      <c r="BS570">
        <v>0</v>
      </c>
      <c r="BT570">
        <v>1</v>
      </c>
      <c r="BU570">
        <v>2</v>
      </c>
      <c r="BV570">
        <v>0</v>
      </c>
      <c r="BW570">
        <v>0</v>
      </c>
      <c r="BX570">
        <v>2</v>
      </c>
      <c r="BY570">
        <v>0</v>
      </c>
      <c r="BZ570">
        <v>0</v>
      </c>
      <c r="CA570">
        <v>0</v>
      </c>
      <c r="CB570">
        <v>2</v>
      </c>
      <c r="CC570">
        <v>1</v>
      </c>
      <c r="CD570">
        <v>0</v>
      </c>
      <c r="CE570">
        <v>0</v>
      </c>
      <c r="CF570">
        <v>1</v>
      </c>
      <c r="CG570">
        <v>1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</row>
    <row r="571" spans="1:94" x14ac:dyDescent="0.3">
      <c r="A571">
        <v>8</v>
      </c>
      <c r="B571" t="s">
        <v>525</v>
      </c>
      <c r="C571">
        <v>270102015</v>
      </c>
      <c r="D571">
        <v>270102</v>
      </c>
      <c r="E571" t="s">
        <v>14075</v>
      </c>
      <c r="F571" t="s">
        <v>7306</v>
      </c>
      <c r="G571">
        <v>42</v>
      </c>
      <c r="H571" t="s">
        <v>10563</v>
      </c>
      <c r="I571" t="s">
        <v>10640</v>
      </c>
      <c r="J571">
        <v>477</v>
      </c>
      <c r="K571">
        <v>1</v>
      </c>
      <c r="L571">
        <v>1</v>
      </c>
      <c r="M571">
        <v>0</v>
      </c>
      <c r="N571">
        <v>1</v>
      </c>
      <c r="O571">
        <v>0</v>
      </c>
      <c r="P571">
        <v>2</v>
      </c>
      <c r="Q571">
        <v>3</v>
      </c>
      <c r="R571">
        <v>3</v>
      </c>
      <c r="S571">
        <v>0</v>
      </c>
      <c r="T571">
        <v>1</v>
      </c>
      <c r="U571">
        <v>2</v>
      </c>
      <c r="V571">
        <v>0</v>
      </c>
      <c r="W571">
        <v>1</v>
      </c>
      <c r="X571">
        <v>0</v>
      </c>
      <c r="Y571">
        <v>2</v>
      </c>
      <c r="Z571">
        <v>0</v>
      </c>
      <c r="AA571">
        <v>0</v>
      </c>
      <c r="AB571">
        <v>1</v>
      </c>
      <c r="AC571">
        <v>0</v>
      </c>
      <c r="AD571">
        <v>1</v>
      </c>
      <c r="AE571">
        <v>0</v>
      </c>
      <c r="AF571">
        <v>2</v>
      </c>
      <c r="AG571">
        <v>1</v>
      </c>
      <c r="AH571">
        <v>0</v>
      </c>
      <c r="AI571">
        <v>4</v>
      </c>
      <c r="AJ571">
        <v>1</v>
      </c>
      <c r="AK571">
        <v>2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0</v>
      </c>
      <c r="AW571">
        <v>1</v>
      </c>
      <c r="AX571">
        <v>1</v>
      </c>
      <c r="AY571">
        <v>0</v>
      </c>
      <c r="AZ571">
        <v>1</v>
      </c>
      <c r="BA571">
        <v>0</v>
      </c>
      <c r="BB571">
        <v>2</v>
      </c>
      <c r="BC571">
        <v>0</v>
      </c>
      <c r="BD571">
        <v>0</v>
      </c>
      <c r="BE571">
        <v>1</v>
      </c>
      <c r="BF571">
        <v>0</v>
      </c>
      <c r="BG571">
        <v>1</v>
      </c>
      <c r="BH571">
        <v>2</v>
      </c>
      <c r="BI571">
        <v>0</v>
      </c>
      <c r="BJ571">
        <v>0</v>
      </c>
      <c r="BK571">
        <v>0</v>
      </c>
      <c r="BL571">
        <v>2</v>
      </c>
      <c r="BM571">
        <v>0</v>
      </c>
      <c r="BN571">
        <v>0</v>
      </c>
      <c r="BO571">
        <v>1</v>
      </c>
      <c r="BP571">
        <v>0</v>
      </c>
      <c r="BQ571">
        <v>1</v>
      </c>
      <c r="BR571">
        <v>1</v>
      </c>
      <c r="BS571">
        <v>0</v>
      </c>
      <c r="BT571">
        <v>0</v>
      </c>
      <c r="BU571">
        <v>0</v>
      </c>
      <c r="BV571">
        <v>3</v>
      </c>
      <c r="BW571">
        <v>0</v>
      </c>
      <c r="BX571">
        <v>0</v>
      </c>
      <c r="BY571">
        <v>6</v>
      </c>
      <c r="BZ571">
        <v>2</v>
      </c>
      <c r="CA571">
        <v>0</v>
      </c>
      <c r="CB571">
        <v>2</v>
      </c>
      <c r="CC571">
        <v>1</v>
      </c>
      <c r="CD571">
        <v>0</v>
      </c>
      <c r="CE571">
        <v>2</v>
      </c>
      <c r="CF571">
        <v>0</v>
      </c>
      <c r="CG571">
        <v>3</v>
      </c>
      <c r="CH571">
        <v>4</v>
      </c>
      <c r="CI571">
        <v>1</v>
      </c>
      <c r="CJ571">
        <v>3</v>
      </c>
      <c r="CK571">
        <v>0</v>
      </c>
      <c r="CL571">
        <v>0</v>
      </c>
      <c r="CM571">
        <v>1</v>
      </c>
      <c r="CN571">
        <v>1</v>
      </c>
      <c r="CO571">
        <v>0</v>
      </c>
      <c r="CP571">
        <v>0</v>
      </c>
    </row>
    <row r="572" spans="1:94" x14ac:dyDescent="0.3">
      <c r="A572">
        <v>8</v>
      </c>
      <c r="B572" t="s">
        <v>525</v>
      </c>
      <c r="C572">
        <v>270105001</v>
      </c>
      <c r="D572">
        <v>270105</v>
      </c>
      <c r="E572" t="s">
        <v>7310</v>
      </c>
      <c r="F572" t="s">
        <v>7311</v>
      </c>
      <c r="G572">
        <v>43</v>
      </c>
      <c r="H572" t="s">
        <v>10596</v>
      </c>
      <c r="I572" t="s">
        <v>7311</v>
      </c>
      <c r="J572">
        <v>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</row>
    <row r="573" spans="1:94" x14ac:dyDescent="0.3">
      <c r="A573">
        <v>8</v>
      </c>
      <c r="B573" t="s">
        <v>525</v>
      </c>
      <c r="C573">
        <v>270105002</v>
      </c>
      <c r="D573">
        <v>270105</v>
      </c>
      <c r="E573" t="s">
        <v>7310</v>
      </c>
      <c r="F573" t="s">
        <v>7312</v>
      </c>
      <c r="G573">
        <v>43</v>
      </c>
      <c r="H573" t="s">
        <v>10596</v>
      </c>
      <c r="I573" t="s">
        <v>7312</v>
      </c>
      <c r="J573">
        <v>8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</row>
    <row r="574" spans="1:94" x14ac:dyDescent="0.3">
      <c r="A574">
        <v>8</v>
      </c>
      <c r="B574" t="s">
        <v>525</v>
      </c>
      <c r="C574">
        <v>270102004</v>
      </c>
      <c r="D574">
        <v>270102</v>
      </c>
      <c r="E574" t="s">
        <v>14075</v>
      </c>
      <c r="F574" t="s">
        <v>7295</v>
      </c>
      <c r="G574">
        <v>43</v>
      </c>
      <c r="H574" t="s">
        <v>10596</v>
      </c>
      <c r="I574" t="s">
        <v>7295</v>
      </c>
      <c r="J574">
        <v>13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</row>
    <row r="575" spans="1:94" x14ac:dyDescent="0.3">
      <c r="A575">
        <v>8</v>
      </c>
      <c r="B575" t="s">
        <v>525</v>
      </c>
      <c r="C575">
        <v>270102006</v>
      </c>
      <c r="D575">
        <v>270102</v>
      </c>
      <c r="E575" t="s">
        <v>14075</v>
      </c>
      <c r="F575" t="s">
        <v>7297</v>
      </c>
      <c r="G575">
        <v>43</v>
      </c>
      <c r="H575" t="s">
        <v>10596</v>
      </c>
      <c r="I575" t="s">
        <v>14159</v>
      </c>
      <c r="J575">
        <v>15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4</v>
      </c>
      <c r="Q575">
        <v>2</v>
      </c>
      <c r="R575">
        <v>2</v>
      </c>
      <c r="S575">
        <v>1</v>
      </c>
      <c r="T575">
        <v>2</v>
      </c>
      <c r="U575">
        <v>2</v>
      </c>
      <c r="V575">
        <v>0</v>
      </c>
      <c r="W575">
        <v>1</v>
      </c>
      <c r="X575">
        <v>2</v>
      </c>
      <c r="Y575">
        <v>0</v>
      </c>
      <c r="Z575">
        <v>3</v>
      </c>
      <c r="AA575">
        <v>1</v>
      </c>
      <c r="AB575">
        <v>3</v>
      </c>
      <c r="AC575">
        <v>5</v>
      </c>
      <c r="AD575">
        <v>0</v>
      </c>
      <c r="AE575">
        <v>0</v>
      </c>
      <c r="AF575">
        <v>3</v>
      </c>
      <c r="AG575">
        <v>1</v>
      </c>
      <c r="AH575">
        <v>5</v>
      </c>
      <c r="AI575">
        <v>3</v>
      </c>
      <c r="AJ575">
        <v>1</v>
      </c>
      <c r="AK575">
        <v>1</v>
      </c>
      <c r="AL575">
        <v>1</v>
      </c>
      <c r="AM575">
        <v>3</v>
      </c>
      <c r="AN575">
        <v>2</v>
      </c>
      <c r="AO575">
        <v>3</v>
      </c>
      <c r="AP575">
        <v>0</v>
      </c>
      <c r="AQ575">
        <v>0</v>
      </c>
      <c r="AR575">
        <v>3</v>
      </c>
      <c r="AS575">
        <v>0</v>
      </c>
      <c r="AT575">
        <v>2</v>
      </c>
      <c r="AU575">
        <v>4</v>
      </c>
      <c r="AV575">
        <v>2</v>
      </c>
      <c r="AW575">
        <v>5</v>
      </c>
      <c r="AX575">
        <v>4</v>
      </c>
      <c r="AY575">
        <v>4</v>
      </c>
      <c r="AZ575">
        <v>2</v>
      </c>
      <c r="BA575">
        <v>2</v>
      </c>
      <c r="BB575">
        <v>1</v>
      </c>
      <c r="BC575">
        <v>1</v>
      </c>
      <c r="BD575">
        <v>2</v>
      </c>
      <c r="BE575">
        <v>3</v>
      </c>
      <c r="BF575">
        <v>0</v>
      </c>
      <c r="BG575">
        <v>1</v>
      </c>
      <c r="BH575">
        <v>1</v>
      </c>
      <c r="BI575">
        <v>4</v>
      </c>
      <c r="BJ575">
        <v>3</v>
      </c>
      <c r="BK575">
        <v>1</v>
      </c>
      <c r="BL575">
        <v>3</v>
      </c>
      <c r="BM575">
        <v>0</v>
      </c>
      <c r="BN575">
        <v>2</v>
      </c>
      <c r="BO575">
        <v>1</v>
      </c>
      <c r="BP575">
        <v>4</v>
      </c>
      <c r="BQ575">
        <v>1</v>
      </c>
      <c r="BR575">
        <v>4</v>
      </c>
      <c r="BS575">
        <v>1</v>
      </c>
      <c r="BT575">
        <v>1</v>
      </c>
      <c r="BU575">
        <v>3</v>
      </c>
      <c r="BV575">
        <v>6</v>
      </c>
      <c r="BW575">
        <v>3</v>
      </c>
      <c r="BX575">
        <v>5</v>
      </c>
      <c r="BY575">
        <v>5</v>
      </c>
      <c r="BZ575">
        <v>6</v>
      </c>
      <c r="CA575">
        <v>0</v>
      </c>
      <c r="CB575">
        <v>5</v>
      </c>
      <c r="CC575">
        <v>4</v>
      </c>
      <c r="CD575">
        <v>3</v>
      </c>
      <c r="CE575">
        <v>1</v>
      </c>
      <c r="CF575">
        <v>2</v>
      </c>
      <c r="CG575">
        <v>3</v>
      </c>
      <c r="CH575">
        <v>9</v>
      </c>
      <c r="CI575">
        <v>6</v>
      </c>
      <c r="CJ575">
        <v>3</v>
      </c>
      <c r="CK575">
        <v>2</v>
      </c>
      <c r="CL575">
        <v>2</v>
      </c>
      <c r="CM575">
        <v>2</v>
      </c>
      <c r="CN575">
        <v>7</v>
      </c>
      <c r="CO575">
        <v>9</v>
      </c>
      <c r="CP575">
        <v>3</v>
      </c>
    </row>
    <row r="576" spans="1:94" x14ac:dyDescent="0.3">
      <c r="A576">
        <v>8</v>
      </c>
      <c r="B576" t="s">
        <v>525</v>
      </c>
      <c r="C576">
        <v>270102007</v>
      </c>
      <c r="D576">
        <v>270102</v>
      </c>
      <c r="E576" t="s">
        <v>14075</v>
      </c>
      <c r="F576" t="s">
        <v>7298</v>
      </c>
      <c r="G576">
        <v>43</v>
      </c>
      <c r="H576" t="s">
        <v>10596</v>
      </c>
      <c r="I576" t="s">
        <v>14160</v>
      </c>
      <c r="J576">
        <v>16</v>
      </c>
      <c r="K576">
        <v>0</v>
      </c>
      <c r="L576">
        <v>0</v>
      </c>
      <c r="M576">
        <v>0</v>
      </c>
      <c r="N576">
        <v>2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1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1</v>
      </c>
      <c r="BW576">
        <v>0</v>
      </c>
      <c r="BX576">
        <v>0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1</v>
      </c>
      <c r="CP576">
        <v>0</v>
      </c>
    </row>
    <row r="577" spans="1:94" x14ac:dyDescent="0.3">
      <c r="A577">
        <v>8</v>
      </c>
      <c r="B577" t="s">
        <v>525</v>
      </c>
      <c r="C577">
        <v>270102008</v>
      </c>
      <c r="D577">
        <v>270102</v>
      </c>
      <c r="E577" t="s">
        <v>14075</v>
      </c>
      <c r="F577" t="s">
        <v>7299</v>
      </c>
      <c r="G577">
        <v>43</v>
      </c>
      <c r="H577" t="s">
        <v>10596</v>
      </c>
      <c r="I577" t="s">
        <v>14161</v>
      </c>
      <c r="J577">
        <v>17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2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2</v>
      </c>
      <c r="AN577">
        <v>1</v>
      </c>
      <c r="AO577">
        <v>1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3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1</v>
      </c>
      <c r="BF577">
        <v>0</v>
      </c>
      <c r="BG577">
        <v>0</v>
      </c>
      <c r="BH577">
        <v>1</v>
      </c>
      <c r="BI577">
        <v>1</v>
      </c>
      <c r="BJ577">
        <v>2</v>
      </c>
      <c r="BK577">
        <v>0</v>
      </c>
      <c r="BL577">
        <v>2</v>
      </c>
      <c r="BM577">
        <v>1</v>
      </c>
      <c r="BN577">
        <v>0</v>
      </c>
      <c r="BO577">
        <v>0</v>
      </c>
      <c r="BP577">
        <v>1</v>
      </c>
      <c r="BQ577">
        <v>1</v>
      </c>
      <c r="BR577">
        <v>0</v>
      </c>
      <c r="BS577">
        <v>1</v>
      </c>
      <c r="BT577">
        <v>0</v>
      </c>
      <c r="BU577">
        <v>0</v>
      </c>
      <c r="BV577">
        <v>2</v>
      </c>
      <c r="BW577">
        <v>1</v>
      </c>
      <c r="BX577">
        <v>2</v>
      </c>
      <c r="BY577">
        <v>1</v>
      </c>
      <c r="BZ577">
        <v>0</v>
      </c>
      <c r="CA577">
        <v>1</v>
      </c>
      <c r="CB577">
        <v>0</v>
      </c>
      <c r="CC577">
        <v>1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2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</row>
    <row r="578" spans="1:94" x14ac:dyDescent="0.3">
      <c r="A578">
        <v>8</v>
      </c>
      <c r="B578" t="s">
        <v>525</v>
      </c>
      <c r="C578">
        <v>270102009</v>
      </c>
      <c r="D578">
        <v>270102</v>
      </c>
      <c r="E578" t="s">
        <v>14075</v>
      </c>
      <c r="F578" t="s">
        <v>7300</v>
      </c>
      <c r="G578">
        <v>43</v>
      </c>
      <c r="H578" t="s">
        <v>10596</v>
      </c>
      <c r="I578" t="s">
        <v>7300</v>
      </c>
      <c r="J578">
        <v>18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 x14ac:dyDescent="0.3">
      <c r="A579">
        <v>8</v>
      </c>
      <c r="B579" t="s">
        <v>525</v>
      </c>
      <c r="C579">
        <v>270102010</v>
      </c>
      <c r="D579">
        <v>270102</v>
      </c>
      <c r="E579" t="s">
        <v>14075</v>
      </c>
      <c r="F579" t="s">
        <v>7301</v>
      </c>
      <c r="G579">
        <v>43</v>
      </c>
      <c r="H579" t="s">
        <v>10596</v>
      </c>
      <c r="I579" t="s">
        <v>7301</v>
      </c>
      <c r="J579">
        <v>19</v>
      </c>
      <c r="K579">
        <v>1</v>
      </c>
      <c r="L579">
        <v>2</v>
      </c>
      <c r="M579">
        <v>1</v>
      </c>
      <c r="N579">
        <v>1</v>
      </c>
      <c r="O579">
        <v>1</v>
      </c>
      <c r="P579">
        <v>0</v>
      </c>
      <c r="Q579">
        <v>2</v>
      </c>
      <c r="R579">
        <v>2</v>
      </c>
      <c r="S579">
        <v>1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2</v>
      </c>
      <c r="AL579">
        <v>0</v>
      </c>
      <c r="AM579">
        <v>4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1</v>
      </c>
      <c r="AT579">
        <v>2</v>
      </c>
      <c r="AU579">
        <v>2</v>
      </c>
      <c r="AV579">
        <v>3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1</v>
      </c>
      <c r="BD579">
        <v>1</v>
      </c>
      <c r="BE579">
        <v>0</v>
      </c>
      <c r="BF579">
        <v>0</v>
      </c>
      <c r="BG579">
        <v>2</v>
      </c>
      <c r="BH579">
        <v>0</v>
      </c>
      <c r="BI579">
        <v>3</v>
      </c>
      <c r="BJ579">
        <v>1</v>
      </c>
      <c r="BK579">
        <v>3</v>
      </c>
      <c r="BL579">
        <v>1</v>
      </c>
      <c r="BM579">
        <v>1</v>
      </c>
      <c r="BN579">
        <v>4</v>
      </c>
      <c r="BO579">
        <v>3</v>
      </c>
      <c r="BP579">
        <v>4</v>
      </c>
      <c r="BQ579">
        <v>0</v>
      </c>
      <c r="BR579">
        <v>0</v>
      </c>
      <c r="BS579">
        <v>1</v>
      </c>
      <c r="BT579">
        <v>2</v>
      </c>
      <c r="BU579">
        <v>1</v>
      </c>
      <c r="BV579">
        <v>2</v>
      </c>
      <c r="BW579">
        <v>1</v>
      </c>
      <c r="BX579">
        <v>0</v>
      </c>
      <c r="BY579">
        <v>2</v>
      </c>
      <c r="BZ579">
        <v>4</v>
      </c>
      <c r="CA579">
        <v>1</v>
      </c>
      <c r="CB579">
        <v>3</v>
      </c>
      <c r="CC579">
        <v>0</v>
      </c>
      <c r="CD579">
        <v>1</v>
      </c>
      <c r="CE579">
        <v>0</v>
      </c>
      <c r="CF579">
        <v>3</v>
      </c>
      <c r="CG579">
        <v>3</v>
      </c>
      <c r="CH579">
        <v>2</v>
      </c>
      <c r="CI579">
        <v>1</v>
      </c>
      <c r="CJ579">
        <v>1</v>
      </c>
      <c r="CK579">
        <v>5</v>
      </c>
      <c r="CL579">
        <v>1</v>
      </c>
      <c r="CM579">
        <v>0</v>
      </c>
      <c r="CN579">
        <v>3</v>
      </c>
      <c r="CO579">
        <v>4</v>
      </c>
      <c r="CP579">
        <v>1</v>
      </c>
    </row>
    <row r="580" spans="1:94" x14ac:dyDescent="0.3">
      <c r="A580">
        <v>8</v>
      </c>
      <c r="B580" t="s">
        <v>525</v>
      </c>
      <c r="C580">
        <v>270102001</v>
      </c>
      <c r="D580">
        <v>270102</v>
      </c>
      <c r="E580" t="s">
        <v>14075</v>
      </c>
      <c r="F580" t="s">
        <v>7292</v>
      </c>
      <c r="G580">
        <v>43</v>
      </c>
      <c r="H580" t="s">
        <v>10596</v>
      </c>
      <c r="I580" t="s">
        <v>7292</v>
      </c>
      <c r="J580">
        <v>176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2</v>
      </c>
      <c r="AL580">
        <v>0</v>
      </c>
      <c r="AM580">
        <v>1</v>
      </c>
      <c r="AN580">
        <v>1</v>
      </c>
      <c r="AO580">
        <v>0</v>
      </c>
      <c r="AP580">
        <v>0</v>
      </c>
      <c r="AQ580">
        <v>0</v>
      </c>
      <c r="AR580">
        <v>2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2</v>
      </c>
      <c r="AY580">
        <v>0</v>
      </c>
      <c r="AZ580">
        <v>0</v>
      </c>
      <c r="BA580">
        <v>2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1</v>
      </c>
      <c r="BR580">
        <v>0</v>
      </c>
      <c r="BS580">
        <v>0</v>
      </c>
      <c r="BT580">
        <v>0</v>
      </c>
      <c r="BU580">
        <v>0</v>
      </c>
      <c r="BV580">
        <v>1</v>
      </c>
      <c r="BW580">
        <v>0</v>
      </c>
      <c r="BX580">
        <v>2</v>
      </c>
      <c r="BY580">
        <v>0</v>
      </c>
      <c r="BZ580">
        <v>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</row>
    <row r="581" spans="1:94" x14ac:dyDescent="0.3">
      <c r="A581">
        <v>8</v>
      </c>
      <c r="B581" t="s">
        <v>525</v>
      </c>
      <c r="C581">
        <v>270103002</v>
      </c>
      <c r="D581">
        <v>270103</v>
      </c>
      <c r="E581" t="s">
        <v>14076</v>
      </c>
      <c r="F581" t="s">
        <v>7287</v>
      </c>
      <c r="G581">
        <v>43</v>
      </c>
      <c r="H581" t="s">
        <v>10596</v>
      </c>
      <c r="I581" t="s">
        <v>7287</v>
      </c>
      <c r="J581">
        <v>204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1</v>
      </c>
      <c r="CL581">
        <v>0</v>
      </c>
      <c r="CM581">
        <v>1</v>
      </c>
      <c r="CN581">
        <v>0</v>
      </c>
      <c r="CO581">
        <v>0</v>
      </c>
      <c r="CP581">
        <v>0</v>
      </c>
    </row>
    <row r="582" spans="1:94" x14ac:dyDescent="0.3">
      <c r="A582">
        <v>8</v>
      </c>
      <c r="B582" t="s">
        <v>525</v>
      </c>
      <c r="C582">
        <v>270104001</v>
      </c>
      <c r="D582">
        <v>270104</v>
      </c>
      <c r="E582" t="s">
        <v>7318</v>
      </c>
      <c r="F582" t="s">
        <v>7319</v>
      </c>
      <c r="G582">
        <v>43</v>
      </c>
      <c r="H582" t="s">
        <v>10596</v>
      </c>
      <c r="I582" t="s">
        <v>7319</v>
      </c>
      <c r="J582">
        <v>298</v>
      </c>
      <c r="K582">
        <v>6</v>
      </c>
      <c r="L582">
        <v>4</v>
      </c>
      <c r="M582">
        <v>10</v>
      </c>
      <c r="N582">
        <v>1</v>
      </c>
      <c r="O582">
        <v>1</v>
      </c>
      <c r="P582">
        <v>4</v>
      </c>
      <c r="Q582">
        <v>3</v>
      </c>
      <c r="R582">
        <v>0</v>
      </c>
      <c r="S582">
        <v>2</v>
      </c>
      <c r="T582">
        <v>3</v>
      </c>
      <c r="U582">
        <v>6</v>
      </c>
      <c r="V582">
        <v>6</v>
      </c>
      <c r="W582">
        <v>10</v>
      </c>
      <c r="X582">
        <v>6</v>
      </c>
      <c r="Y582">
        <v>5</v>
      </c>
      <c r="Z582">
        <v>5</v>
      </c>
      <c r="AA582">
        <v>3</v>
      </c>
      <c r="AB582">
        <v>7</v>
      </c>
      <c r="AC582">
        <v>11</v>
      </c>
      <c r="AD582">
        <v>4</v>
      </c>
      <c r="AE582">
        <v>6</v>
      </c>
      <c r="AF582">
        <v>4</v>
      </c>
      <c r="AG582">
        <v>8</v>
      </c>
      <c r="AH582">
        <v>9</v>
      </c>
      <c r="AI582">
        <v>9</v>
      </c>
      <c r="AJ582">
        <v>5</v>
      </c>
      <c r="AK582">
        <v>4</v>
      </c>
      <c r="AL582">
        <v>10</v>
      </c>
      <c r="AM582">
        <v>1</v>
      </c>
      <c r="AN582">
        <v>3</v>
      </c>
      <c r="AO582">
        <v>3</v>
      </c>
      <c r="AP582">
        <v>3</v>
      </c>
      <c r="AQ582">
        <v>6</v>
      </c>
      <c r="AR582">
        <v>13</v>
      </c>
      <c r="AS582">
        <v>9</v>
      </c>
      <c r="AT582">
        <v>0</v>
      </c>
      <c r="AU582">
        <v>3</v>
      </c>
      <c r="AV582">
        <v>6</v>
      </c>
      <c r="AW582">
        <v>9</v>
      </c>
      <c r="AX582">
        <v>5</v>
      </c>
      <c r="AY582">
        <v>2</v>
      </c>
      <c r="AZ582">
        <v>8</v>
      </c>
      <c r="BA582">
        <v>13</v>
      </c>
      <c r="BB582">
        <v>3</v>
      </c>
      <c r="BC582">
        <v>8</v>
      </c>
      <c r="BD582">
        <v>16</v>
      </c>
      <c r="BE582">
        <v>12</v>
      </c>
      <c r="BF582">
        <v>2</v>
      </c>
      <c r="BG582">
        <v>2</v>
      </c>
      <c r="BH582">
        <v>8</v>
      </c>
      <c r="BI582">
        <v>4</v>
      </c>
      <c r="BJ582">
        <v>4</v>
      </c>
      <c r="BK582">
        <v>6</v>
      </c>
      <c r="BL582">
        <v>6</v>
      </c>
      <c r="BM582">
        <v>2</v>
      </c>
      <c r="BN582">
        <v>10</v>
      </c>
      <c r="BO582">
        <v>14</v>
      </c>
      <c r="BP582">
        <v>1</v>
      </c>
      <c r="BQ582">
        <v>6</v>
      </c>
      <c r="BR582">
        <v>9</v>
      </c>
      <c r="BS582">
        <v>5</v>
      </c>
      <c r="BT582">
        <v>8</v>
      </c>
      <c r="BU582">
        <v>5</v>
      </c>
      <c r="BV582">
        <v>1</v>
      </c>
      <c r="BW582">
        <v>1</v>
      </c>
      <c r="BX582">
        <v>2</v>
      </c>
      <c r="BY582">
        <v>4</v>
      </c>
      <c r="BZ582">
        <v>2</v>
      </c>
      <c r="CA582">
        <v>0</v>
      </c>
      <c r="CB582">
        <v>1</v>
      </c>
      <c r="CC582">
        <v>8</v>
      </c>
      <c r="CD582">
        <v>6</v>
      </c>
      <c r="CE582">
        <v>7</v>
      </c>
      <c r="CF582">
        <v>9</v>
      </c>
      <c r="CG582">
        <v>4</v>
      </c>
      <c r="CH582">
        <v>8</v>
      </c>
      <c r="CI582">
        <v>3</v>
      </c>
      <c r="CJ582">
        <v>9</v>
      </c>
      <c r="CK582">
        <v>20</v>
      </c>
      <c r="CL582">
        <v>12</v>
      </c>
      <c r="CM582">
        <v>3</v>
      </c>
      <c r="CN582">
        <v>6</v>
      </c>
      <c r="CO582">
        <v>9</v>
      </c>
      <c r="CP582">
        <v>6</v>
      </c>
    </row>
    <row r="583" spans="1:94" x14ac:dyDescent="0.3">
      <c r="A583">
        <v>8</v>
      </c>
      <c r="B583" t="s">
        <v>525</v>
      </c>
      <c r="C583">
        <v>270103004</v>
      </c>
      <c r="D583">
        <v>270103</v>
      </c>
      <c r="E583" t="s">
        <v>14076</v>
      </c>
      <c r="F583" t="s">
        <v>7289</v>
      </c>
      <c r="G583">
        <v>43</v>
      </c>
      <c r="H583" t="s">
        <v>10596</v>
      </c>
      <c r="I583" t="s">
        <v>7289</v>
      </c>
      <c r="J583">
        <v>417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</row>
    <row r="584" spans="1:94" x14ac:dyDescent="0.3">
      <c r="A584">
        <v>8</v>
      </c>
      <c r="B584" t="s">
        <v>525</v>
      </c>
      <c r="C584">
        <v>270102017</v>
      </c>
      <c r="D584">
        <v>270102</v>
      </c>
      <c r="E584" t="s">
        <v>14075</v>
      </c>
      <c r="F584" t="s">
        <v>7308</v>
      </c>
      <c r="G584">
        <v>43</v>
      </c>
      <c r="H584" t="s">
        <v>10596</v>
      </c>
      <c r="I584" t="s">
        <v>7308</v>
      </c>
      <c r="J584">
        <v>475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</row>
    <row r="585" spans="1:94" x14ac:dyDescent="0.3">
      <c r="A585">
        <v>8</v>
      </c>
      <c r="B585" t="s">
        <v>525</v>
      </c>
      <c r="C585">
        <v>270102014</v>
      </c>
      <c r="D585">
        <v>270102</v>
      </c>
      <c r="E585" t="s">
        <v>14075</v>
      </c>
      <c r="F585" t="s">
        <v>7305</v>
      </c>
      <c r="G585">
        <v>43</v>
      </c>
      <c r="H585" t="s">
        <v>10596</v>
      </c>
      <c r="I585" t="s">
        <v>10639</v>
      </c>
      <c r="J585">
        <v>476</v>
      </c>
      <c r="K585">
        <v>2</v>
      </c>
      <c r="L585">
        <v>0</v>
      </c>
      <c r="M585">
        <v>1</v>
      </c>
      <c r="N585">
        <v>0</v>
      </c>
      <c r="O585">
        <v>0</v>
      </c>
      <c r="P585">
        <v>2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2</v>
      </c>
      <c r="AB585">
        <v>0</v>
      </c>
      <c r="AC585">
        <v>1</v>
      </c>
      <c r="AD585">
        <v>1</v>
      </c>
      <c r="AE585">
        <v>0</v>
      </c>
      <c r="AF585">
        <v>1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1</v>
      </c>
      <c r="AT585">
        <v>2</v>
      </c>
      <c r="AU585">
        <v>0</v>
      </c>
      <c r="AV585">
        <v>1</v>
      </c>
      <c r="AW585">
        <v>1</v>
      </c>
      <c r="AX585">
        <v>0</v>
      </c>
      <c r="AY585">
        <v>0</v>
      </c>
      <c r="AZ585">
        <v>2</v>
      </c>
      <c r="BA585">
        <v>0</v>
      </c>
      <c r="BB585">
        <v>0</v>
      </c>
      <c r="BC585">
        <v>0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1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1</v>
      </c>
      <c r="BW585">
        <v>0</v>
      </c>
      <c r="BX585">
        <v>0</v>
      </c>
      <c r="BY585">
        <v>2</v>
      </c>
      <c r="BZ585">
        <v>0</v>
      </c>
      <c r="CA585">
        <v>0</v>
      </c>
      <c r="CB585">
        <v>2</v>
      </c>
      <c r="CC585">
        <v>0</v>
      </c>
      <c r="CD585">
        <v>0</v>
      </c>
      <c r="CE585">
        <v>1</v>
      </c>
      <c r="CF585">
        <v>0</v>
      </c>
      <c r="CG585">
        <v>2</v>
      </c>
      <c r="CH585">
        <v>1</v>
      </c>
      <c r="CI585">
        <v>1</v>
      </c>
      <c r="CJ585">
        <v>0</v>
      </c>
      <c r="CK585">
        <v>2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 x14ac:dyDescent="0.3">
      <c r="A586">
        <v>8</v>
      </c>
      <c r="B586" t="s">
        <v>525</v>
      </c>
      <c r="C586">
        <v>270102015</v>
      </c>
      <c r="D586">
        <v>270102</v>
      </c>
      <c r="E586" t="s">
        <v>14075</v>
      </c>
      <c r="F586" t="s">
        <v>7306</v>
      </c>
      <c r="G586">
        <v>43</v>
      </c>
      <c r="H586" t="s">
        <v>10596</v>
      </c>
      <c r="I586" t="s">
        <v>10640</v>
      </c>
      <c r="J586">
        <v>477</v>
      </c>
      <c r="K586">
        <v>0</v>
      </c>
      <c r="L586">
        <v>0</v>
      </c>
      <c r="M586">
        <v>3</v>
      </c>
      <c r="N586">
        <v>1</v>
      </c>
      <c r="O586">
        <v>1</v>
      </c>
      <c r="P586">
        <v>3</v>
      </c>
      <c r="Q586">
        <v>1</v>
      </c>
      <c r="R586">
        <v>0</v>
      </c>
      <c r="S586">
        <v>1</v>
      </c>
      <c r="T586">
        <v>1</v>
      </c>
      <c r="U586">
        <v>2</v>
      </c>
      <c r="V586">
        <v>0</v>
      </c>
      <c r="W586">
        <v>0</v>
      </c>
      <c r="X586">
        <v>0</v>
      </c>
      <c r="Y586">
        <v>2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2</v>
      </c>
      <c r="AJ586">
        <v>0</v>
      </c>
      <c r="AK586">
        <v>0</v>
      </c>
      <c r="AL586">
        <v>1</v>
      </c>
      <c r="AM586">
        <v>1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3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2</v>
      </c>
      <c r="BI586">
        <v>3</v>
      </c>
      <c r="BJ586">
        <v>0</v>
      </c>
      <c r="BK586">
        <v>0</v>
      </c>
      <c r="BL586">
        <v>1</v>
      </c>
      <c r="BM586">
        <v>1</v>
      </c>
      <c r="BN586">
        <v>1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2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3</v>
      </c>
      <c r="CA586">
        <v>0</v>
      </c>
      <c r="CB586">
        <v>0</v>
      </c>
      <c r="CC586">
        <v>1</v>
      </c>
      <c r="CD586">
        <v>0</v>
      </c>
      <c r="CE586">
        <v>2</v>
      </c>
      <c r="CF586">
        <v>1</v>
      </c>
      <c r="CG586">
        <v>2</v>
      </c>
      <c r="CH586">
        <v>2</v>
      </c>
      <c r="CI586">
        <v>1</v>
      </c>
      <c r="CJ586">
        <v>0</v>
      </c>
      <c r="CK586">
        <v>3</v>
      </c>
      <c r="CL586">
        <v>2</v>
      </c>
      <c r="CM586">
        <v>1</v>
      </c>
      <c r="CN586">
        <v>1</v>
      </c>
      <c r="CO586">
        <v>2</v>
      </c>
      <c r="CP586">
        <v>1</v>
      </c>
    </row>
    <row r="587" spans="1:94" x14ac:dyDescent="0.3">
      <c r="A587">
        <v>8</v>
      </c>
      <c r="B587" t="s">
        <v>525</v>
      </c>
      <c r="C587">
        <v>270105002</v>
      </c>
      <c r="D587">
        <v>270105</v>
      </c>
      <c r="E587" t="s">
        <v>7310</v>
      </c>
      <c r="F587" t="s">
        <v>7312</v>
      </c>
      <c r="G587">
        <v>44</v>
      </c>
      <c r="H587" t="s">
        <v>10564</v>
      </c>
      <c r="I587" t="s">
        <v>7312</v>
      </c>
      <c r="J587">
        <v>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</row>
    <row r="588" spans="1:94" x14ac:dyDescent="0.3">
      <c r="A588">
        <v>8</v>
      </c>
      <c r="B588" t="s">
        <v>525</v>
      </c>
      <c r="C588">
        <v>270102006</v>
      </c>
      <c r="D588">
        <v>270102</v>
      </c>
      <c r="E588" t="s">
        <v>14075</v>
      </c>
      <c r="F588" t="s">
        <v>7297</v>
      </c>
      <c r="G588">
        <v>44</v>
      </c>
      <c r="H588" t="s">
        <v>10564</v>
      </c>
      <c r="I588" t="s">
        <v>14159</v>
      </c>
      <c r="J588">
        <v>15</v>
      </c>
      <c r="K588">
        <v>0</v>
      </c>
      <c r="L588">
        <v>1</v>
      </c>
      <c r="M588">
        <v>0</v>
      </c>
      <c r="N588">
        <v>2</v>
      </c>
      <c r="O588">
        <v>0</v>
      </c>
      <c r="P588">
        <v>0</v>
      </c>
      <c r="Q588">
        <v>0</v>
      </c>
      <c r="R588">
        <v>3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2</v>
      </c>
      <c r="AP588">
        <v>0</v>
      </c>
      <c r="AQ588">
        <v>1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2</v>
      </c>
      <c r="AX588">
        <v>0</v>
      </c>
      <c r="AY588">
        <v>2</v>
      </c>
      <c r="AZ588">
        <v>1</v>
      </c>
      <c r="BA588">
        <v>3</v>
      </c>
      <c r="BB588">
        <v>0</v>
      </c>
      <c r="BC588">
        <v>0</v>
      </c>
      <c r="BD588">
        <v>2</v>
      </c>
      <c r="BE588">
        <v>0</v>
      </c>
      <c r="BF588">
        <v>2</v>
      </c>
      <c r="BG588">
        <v>1</v>
      </c>
      <c r="BH588">
        <v>0</v>
      </c>
      <c r="BI588">
        <v>0</v>
      </c>
      <c r="BJ588">
        <v>3</v>
      </c>
      <c r="BK588">
        <v>1</v>
      </c>
      <c r="BL588">
        <v>1</v>
      </c>
      <c r="BM588">
        <v>1</v>
      </c>
      <c r="BN588">
        <v>0</v>
      </c>
      <c r="BO588">
        <v>0</v>
      </c>
      <c r="BP588">
        <v>1</v>
      </c>
      <c r="BQ588">
        <v>0</v>
      </c>
      <c r="BR588">
        <v>1</v>
      </c>
      <c r="BS588">
        <v>1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4</v>
      </c>
      <c r="CC588">
        <v>0</v>
      </c>
      <c r="CD588">
        <v>2</v>
      </c>
      <c r="CE588">
        <v>5</v>
      </c>
      <c r="CF588">
        <v>2</v>
      </c>
      <c r="CG588">
        <v>1</v>
      </c>
      <c r="CH588">
        <v>1</v>
      </c>
      <c r="CI588">
        <v>1</v>
      </c>
      <c r="CJ588">
        <v>2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</row>
    <row r="589" spans="1:94" x14ac:dyDescent="0.3">
      <c r="A589">
        <v>8</v>
      </c>
      <c r="B589" t="s">
        <v>525</v>
      </c>
      <c r="C589">
        <v>270102007</v>
      </c>
      <c r="D589">
        <v>270102</v>
      </c>
      <c r="E589" t="s">
        <v>14075</v>
      </c>
      <c r="F589" t="s">
        <v>7298</v>
      </c>
      <c r="G589">
        <v>44</v>
      </c>
      <c r="H589" t="s">
        <v>10564</v>
      </c>
      <c r="I589" t="s">
        <v>14160</v>
      </c>
      <c r="J589">
        <v>16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</row>
    <row r="590" spans="1:94" x14ac:dyDescent="0.3">
      <c r="A590">
        <v>8</v>
      </c>
      <c r="B590" t="s">
        <v>525</v>
      </c>
      <c r="C590">
        <v>270102008</v>
      </c>
      <c r="D590">
        <v>270102</v>
      </c>
      <c r="E590" t="s">
        <v>14075</v>
      </c>
      <c r="F590" t="s">
        <v>7299</v>
      </c>
      <c r="G590">
        <v>44</v>
      </c>
      <c r="H590" t="s">
        <v>10564</v>
      </c>
      <c r="I590" t="s">
        <v>14161</v>
      </c>
      <c r="J590">
        <v>17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1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2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1</v>
      </c>
    </row>
    <row r="591" spans="1:94" x14ac:dyDescent="0.3">
      <c r="A591">
        <v>8</v>
      </c>
      <c r="B591" t="s">
        <v>525</v>
      </c>
      <c r="C591">
        <v>270102010</v>
      </c>
      <c r="D591">
        <v>270102</v>
      </c>
      <c r="E591" t="s">
        <v>14075</v>
      </c>
      <c r="F591" t="s">
        <v>7301</v>
      </c>
      <c r="G591">
        <v>44</v>
      </c>
      <c r="H591" t="s">
        <v>10564</v>
      </c>
      <c r="I591" t="s">
        <v>7301</v>
      </c>
      <c r="J591">
        <v>19</v>
      </c>
      <c r="K591">
        <v>1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>
        <v>0</v>
      </c>
      <c r="AB591">
        <v>1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</v>
      </c>
      <c r="AU591">
        <v>1</v>
      </c>
      <c r="AV591">
        <v>0</v>
      </c>
      <c r="AW591">
        <v>1</v>
      </c>
      <c r="AX591">
        <v>0</v>
      </c>
      <c r="AY591">
        <v>1</v>
      </c>
      <c r="AZ591">
        <v>0</v>
      </c>
      <c r="BA591">
        <v>1</v>
      </c>
      <c r="BB591">
        <v>0</v>
      </c>
      <c r="BC591">
        <v>0</v>
      </c>
      <c r="BD591">
        <v>2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1</v>
      </c>
      <c r="BQ591">
        <v>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2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3</v>
      </c>
      <c r="CN591">
        <v>1</v>
      </c>
      <c r="CO591">
        <v>0</v>
      </c>
      <c r="CP591">
        <v>0</v>
      </c>
    </row>
    <row r="592" spans="1:94" x14ac:dyDescent="0.3">
      <c r="A592">
        <v>8</v>
      </c>
      <c r="B592" t="s">
        <v>525</v>
      </c>
      <c r="C592">
        <v>270101001</v>
      </c>
      <c r="D592">
        <v>270101</v>
      </c>
      <c r="E592" t="s">
        <v>7315</v>
      </c>
      <c r="F592" t="s">
        <v>10554</v>
      </c>
      <c r="G592">
        <v>44</v>
      </c>
      <c r="H592" t="s">
        <v>10564</v>
      </c>
      <c r="I592" t="s">
        <v>10554</v>
      </c>
      <c r="J592">
        <v>46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0</v>
      </c>
    </row>
    <row r="593" spans="1:94" x14ac:dyDescent="0.3">
      <c r="A593">
        <v>8</v>
      </c>
      <c r="B593" t="s">
        <v>525</v>
      </c>
      <c r="C593">
        <v>270102001</v>
      </c>
      <c r="D593">
        <v>270102</v>
      </c>
      <c r="E593" t="s">
        <v>14075</v>
      </c>
      <c r="F593" t="s">
        <v>7292</v>
      </c>
      <c r="G593">
        <v>44</v>
      </c>
      <c r="H593" t="s">
        <v>10564</v>
      </c>
      <c r="I593" t="s">
        <v>7292</v>
      </c>
      <c r="J593">
        <v>176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1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4" x14ac:dyDescent="0.3">
      <c r="A594">
        <v>8</v>
      </c>
      <c r="B594" t="s">
        <v>525</v>
      </c>
      <c r="C594">
        <v>270103002</v>
      </c>
      <c r="D594">
        <v>270103</v>
      </c>
      <c r="E594" t="s">
        <v>14076</v>
      </c>
      <c r="F594" t="s">
        <v>7287</v>
      </c>
      <c r="G594">
        <v>44</v>
      </c>
      <c r="H594" t="s">
        <v>10564</v>
      </c>
      <c r="I594" t="s">
        <v>7287</v>
      </c>
      <c r="J594">
        <v>204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 x14ac:dyDescent="0.3">
      <c r="A595">
        <v>8</v>
      </c>
      <c r="B595" t="s">
        <v>525</v>
      </c>
      <c r="C595">
        <v>270104001</v>
      </c>
      <c r="D595">
        <v>270104</v>
      </c>
      <c r="E595" t="s">
        <v>7318</v>
      </c>
      <c r="F595" t="s">
        <v>7319</v>
      </c>
      <c r="G595">
        <v>44</v>
      </c>
      <c r="H595" t="s">
        <v>10564</v>
      </c>
      <c r="I595" t="s">
        <v>7319</v>
      </c>
      <c r="J595">
        <v>298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2</v>
      </c>
      <c r="Q595">
        <v>0</v>
      </c>
      <c r="R595">
        <v>0</v>
      </c>
      <c r="S595">
        <v>0</v>
      </c>
      <c r="T595">
        <v>0</v>
      </c>
      <c r="U595">
        <v>2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1</v>
      </c>
      <c r="BF595">
        <v>1</v>
      </c>
      <c r="BG595">
        <v>0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3</v>
      </c>
    </row>
    <row r="596" spans="1:94" x14ac:dyDescent="0.3">
      <c r="A596">
        <v>8</v>
      </c>
      <c r="B596" t="s">
        <v>525</v>
      </c>
      <c r="C596">
        <v>270102014</v>
      </c>
      <c r="D596">
        <v>270102</v>
      </c>
      <c r="E596" t="s">
        <v>14075</v>
      </c>
      <c r="F596" t="s">
        <v>7305</v>
      </c>
      <c r="G596">
        <v>44</v>
      </c>
      <c r="H596" t="s">
        <v>10564</v>
      </c>
      <c r="I596" t="s">
        <v>10639</v>
      </c>
      <c r="J596">
        <v>476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1</v>
      </c>
      <c r="AX596">
        <v>0</v>
      </c>
      <c r="AY596">
        <v>1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</row>
    <row r="597" spans="1:94" x14ac:dyDescent="0.3">
      <c r="A597">
        <v>8</v>
      </c>
      <c r="B597" t="s">
        <v>525</v>
      </c>
      <c r="C597">
        <v>270102015</v>
      </c>
      <c r="D597">
        <v>270102</v>
      </c>
      <c r="E597" t="s">
        <v>14075</v>
      </c>
      <c r="F597" t="s">
        <v>7306</v>
      </c>
      <c r="G597">
        <v>44</v>
      </c>
      <c r="H597" t="s">
        <v>10564</v>
      </c>
      <c r="I597" t="s">
        <v>10640</v>
      </c>
      <c r="J597">
        <v>477</v>
      </c>
      <c r="K597">
        <v>2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2</v>
      </c>
      <c r="BE597">
        <v>0</v>
      </c>
      <c r="BF597">
        <v>0</v>
      </c>
      <c r="BG597">
        <v>3</v>
      </c>
      <c r="BH597">
        <v>0</v>
      </c>
      <c r="BI597">
        <v>0</v>
      </c>
      <c r="BJ597">
        <v>1</v>
      </c>
      <c r="BK597">
        <v>0</v>
      </c>
      <c r="BL597">
        <v>1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1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</row>
    <row r="598" spans="1:94" x14ac:dyDescent="0.3">
      <c r="A598">
        <v>9</v>
      </c>
      <c r="B598" t="s">
        <v>521</v>
      </c>
      <c r="C598">
        <v>270105002</v>
      </c>
      <c r="D598">
        <v>270105</v>
      </c>
      <c r="E598" t="s">
        <v>7310</v>
      </c>
      <c r="F598" t="s">
        <v>7312</v>
      </c>
      <c r="G598">
        <v>45</v>
      </c>
      <c r="H598" t="s">
        <v>10624</v>
      </c>
      <c r="I598" t="s">
        <v>7312</v>
      </c>
      <c r="J598">
        <v>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 x14ac:dyDescent="0.3">
      <c r="A599">
        <v>9</v>
      </c>
      <c r="B599" t="s">
        <v>521</v>
      </c>
      <c r="C599">
        <v>270102005</v>
      </c>
      <c r="D599">
        <v>270102</v>
      </c>
      <c r="E599" t="s">
        <v>14075</v>
      </c>
      <c r="F599" t="s">
        <v>7296</v>
      </c>
      <c r="G599">
        <v>45</v>
      </c>
      <c r="H599" t="s">
        <v>10624</v>
      </c>
      <c r="I599" t="s">
        <v>7296</v>
      </c>
      <c r="J599">
        <v>14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 x14ac:dyDescent="0.3">
      <c r="A600">
        <v>9</v>
      </c>
      <c r="B600" t="s">
        <v>521</v>
      </c>
      <c r="C600">
        <v>270102006</v>
      </c>
      <c r="D600">
        <v>270102</v>
      </c>
      <c r="E600" t="s">
        <v>14075</v>
      </c>
      <c r="F600" t="s">
        <v>7297</v>
      </c>
      <c r="G600">
        <v>45</v>
      </c>
      <c r="H600" t="s">
        <v>10624</v>
      </c>
      <c r="I600" t="s">
        <v>14159</v>
      </c>
      <c r="J600">
        <v>15</v>
      </c>
      <c r="K600">
        <v>3</v>
      </c>
      <c r="L600">
        <v>0</v>
      </c>
      <c r="M600">
        <v>2</v>
      </c>
      <c r="N600">
        <v>1</v>
      </c>
      <c r="O600">
        <v>3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1</v>
      </c>
      <c r="W600">
        <v>0</v>
      </c>
      <c r="X600">
        <v>4</v>
      </c>
      <c r="Y600">
        <v>0</v>
      </c>
      <c r="Z600">
        <v>0</v>
      </c>
      <c r="AA600">
        <v>0</v>
      </c>
      <c r="AB600">
        <v>0</v>
      </c>
      <c r="AC600">
        <v>2</v>
      </c>
      <c r="AD600">
        <v>1</v>
      </c>
      <c r="AE600">
        <v>0</v>
      </c>
      <c r="AF600">
        <v>1</v>
      </c>
      <c r="AG600">
        <v>0</v>
      </c>
      <c r="AH600">
        <v>2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2</v>
      </c>
      <c r="BD600">
        <v>1</v>
      </c>
      <c r="BE600">
        <v>3</v>
      </c>
      <c r="BF600">
        <v>0</v>
      </c>
      <c r="BG600">
        <v>1</v>
      </c>
      <c r="BH600">
        <v>2</v>
      </c>
      <c r="BI600">
        <v>1</v>
      </c>
      <c r="BJ600">
        <v>0</v>
      </c>
      <c r="BK600">
        <v>3</v>
      </c>
      <c r="BL600">
        <v>0</v>
      </c>
      <c r="BM600">
        <v>1</v>
      </c>
      <c r="BN600">
        <v>1</v>
      </c>
      <c r="BO600">
        <v>1</v>
      </c>
      <c r="BP600">
        <v>1</v>
      </c>
      <c r="BQ600">
        <v>0</v>
      </c>
      <c r="BR600">
        <v>0</v>
      </c>
      <c r="BS600">
        <v>2</v>
      </c>
      <c r="BT600">
        <v>3</v>
      </c>
      <c r="BU600">
        <v>1</v>
      </c>
      <c r="BV600">
        <v>0</v>
      </c>
      <c r="BW600">
        <v>2</v>
      </c>
      <c r="BX600">
        <v>1</v>
      </c>
      <c r="BY600">
        <v>0</v>
      </c>
      <c r="BZ600">
        <v>3</v>
      </c>
      <c r="CA600">
        <v>1</v>
      </c>
      <c r="CB600">
        <v>4</v>
      </c>
      <c r="CC600">
        <v>3</v>
      </c>
      <c r="CD600">
        <v>3</v>
      </c>
      <c r="CE600">
        <v>0</v>
      </c>
      <c r="CF600">
        <v>5</v>
      </c>
      <c r="CG600">
        <v>6</v>
      </c>
      <c r="CH600">
        <v>2</v>
      </c>
      <c r="CI600">
        <v>0</v>
      </c>
      <c r="CJ600">
        <v>1</v>
      </c>
      <c r="CK600">
        <v>2</v>
      </c>
      <c r="CL600">
        <v>1</v>
      </c>
      <c r="CM600">
        <v>1</v>
      </c>
      <c r="CN600">
        <v>2</v>
      </c>
      <c r="CO600">
        <v>4</v>
      </c>
      <c r="CP600">
        <v>5</v>
      </c>
    </row>
    <row r="601" spans="1:94" x14ac:dyDescent="0.3">
      <c r="A601">
        <v>9</v>
      </c>
      <c r="B601" t="s">
        <v>521</v>
      </c>
      <c r="C601">
        <v>270102007</v>
      </c>
      <c r="D601">
        <v>270102</v>
      </c>
      <c r="E601" t="s">
        <v>14075</v>
      </c>
      <c r="F601" t="s">
        <v>7298</v>
      </c>
      <c r="G601">
        <v>45</v>
      </c>
      <c r="H601" t="s">
        <v>10624</v>
      </c>
      <c r="I601" t="s">
        <v>14160</v>
      </c>
      <c r="J601">
        <v>16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</v>
      </c>
      <c r="BI601">
        <v>0</v>
      </c>
      <c r="BJ601">
        <v>1</v>
      </c>
      <c r="BK601">
        <v>0</v>
      </c>
      <c r="BL601">
        <v>1</v>
      </c>
      <c r="BM601">
        <v>2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1</v>
      </c>
      <c r="BU601">
        <v>1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1</v>
      </c>
    </row>
    <row r="602" spans="1:94" x14ac:dyDescent="0.3">
      <c r="A602">
        <v>9</v>
      </c>
      <c r="B602" t="s">
        <v>521</v>
      </c>
      <c r="C602">
        <v>270102008</v>
      </c>
      <c r="D602">
        <v>270102</v>
      </c>
      <c r="E602" t="s">
        <v>14075</v>
      </c>
      <c r="F602" t="s">
        <v>7299</v>
      </c>
      <c r="G602">
        <v>45</v>
      </c>
      <c r="H602" t="s">
        <v>10624</v>
      </c>
      <c r="I602" t="s">
        <v>14161</v>
      </c>
      <c r="J602">
        <v>17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0</v>
      </c>
      <c r="T602">
        <v>1</v>
      </c>
      <c r="U602">
        <v>0</v>
      </c>
      <c r="V602">
        <v>0</v>
      </c>
      <c r="W602">
        <v>2</v>
      </c>
      <c r="X602">
        <v>0</v>
      </c>
      <c r="Y602">
        <v>2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2</v>
      </c>
      <c r="AQ602">
        <v>1</v>
      </c>
      <c r="AR602">
        <v>2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2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2</v>
      </c>
      <c r="BM602">
        <v>3</v>
      </c>
      <c r="BN602">
        <v>0</v>
      </c>
      <c r="BO602">
        <v>1</v>
      </c>
      <c r="BP602">
        <v>0</v>
      </c>
      <c r="BQ602">
        <v>0</v>
      </c>
      <c r="BR602">
        <v>1</v>
      </c>
      <c r="BS602">
        <v>1</v>
      </c>
      <c r="BT602">
        <v>0</v>
      </c>
      <c r="BU602">
        <v>0</v>
      </c>
      <c r="BV602">
        <v>0</v>
      </c>
      <c r="BW602">
        <v>2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2</v>
      </c>
      <c r="CD602">
        <v>0</v>
      </c>
      <c r="CE602">
        <v>2</v>
      </c>
      <c r="CF602">
        <v>0</v>
      </c>
      <c r="CG602">
        <v>1</v>
      </c>
      <c r="CH602">
        <v>1</v>
      </c>
      <c r="CI602">
        <v>2</v>
      </c>
      <c r="CJ602">
        <v>0</v>
      </c>
      <c r="CK602">
        <v>1</v>
      </c>
      <c r="CL602">
        <v>0</v>
      </c>
      <c r="CM602">
        <v>1</v>
      </c>
      <c r="CN602">
        <v>0</v>
      </c>
      <c r="CO602">
        <v>1</v>
      </c>
      <c r="CP602">
        <v>0</v>
      </c>
    </row>
    <row r="603" spans="1:94" x14ac:dyDescent="0.3">
      <c r="A603">
        <v>9</v>
      </c>
      <c r="B603" t="s">
        <v>521</v>
      </c>
      <c r="C603">
        <v>270102009</v>
      </c>
      <c r="D603">
        <v>270102</v>
      </c>
      <c r="E603" t="s">
        <v>14075</v>
      </c>
      <c r="F603" t="s">
        <v>7300</v>
      </c>
      <c r="G603">
        <v>45</v>
      </c>
      <c r="H603" t="s">
        <v>10624</v>
      </c>
      <c r="I603" t="s">
        <v>7300</v>
      </c>
      <c r="J603">
        <v>18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</row>
    <row r="604" spans="1:94" x14ac:dyDescent="0.3">
      <c r="A604">
        <v>9</v>
      </c>
      <c r="B604" t="s">
        <v>521</v>
      </c>
      <c r="C604">
        <v>270102010</v>
      </c>
      <c r="D604">
        <v>270102</v>
      </c>
      <c r="E604" t="s">
        <v>14075</v>
      </c>
      <c r="F604" t="s">
        <v>7301</v>
      </c>
      <c r="G604">
        <v>45</v>
      </c>
      <c r="H604" t="s">
        <v>10624</v>
      </c>
      <c r="I604" t="s">
        <v>7301</v>
      </c>
      <c r="J604">
        <v>19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1</v>
      </c>
      <c r="AB604">
        <v>1</v>
      </c>
      <c r="AC604">
        <v>2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2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1</v>
      </c>
      <c r="BB604">
        <v>1</v>
      </c>
      <c r="BC604">
        <v>2</v>
      </c>
      <c r="BD604">
        <v>0</v>
      </c>
      <c r="BE604">
        <v>0</v>
      </c>
      <c r="BF604">
        <v>2</v>
      </c>
      <c r="BG604">
        <v>2</v>
      </c>
      <c r="BH604">
        <v>1</v>
      </c>
      <c r="BI604">
        <v>0</v>
      </c>
      <c r="BJ604">
        <v>0</v>
      </c>
      <c r="BK604">
        <v>0</v>
      </c>
      <c r="BL604">
        <v>2</v>
      </c>
      <c r="BM604">
        <v>2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1</v>
      </c>
      <c r="BT604">
        <v>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2</v>
      </c>
      <c r="CB604">
        <v>1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1</v>
      </c>
      <c r="CI604">
        <v>1</v>
      </c>
      <c r="CJ604">
        <v>0</v>
      </c>
      <c r="CK604">
        <v>0</v>
      </c>
      <c r="CL604">
        <v>2</v>
      </c>
      <c r="CM604">
        <v>1</v>
      </c>
      <c r="CN604">
        <v>1</v>
      </c>
      <c r="CO604">
        <v>2</v>
      </c>
      <c r="CP604">
        <v>0</v>
      </c>
    </row>
    <row r="605" spans="1:94" x14ac:dyDescent="0.3">
      <c r="A605">
        <v>9</v>
      </c>
      <c r="B605" t="s">
        <v>521</v>
      </c>
      <c r="C605">
        <v>270102016</v>
      </c>
      <c r="D605">
        <v>270102</v>
      </c>
      <c r="E605" t="s">
        <v>14075</v>
      </c>
      <c r="F605" t="s">
        <v>7307</v>
      </c>
      <c r="G605">
        <v>45</v>
      </c>
      <c r="H605" t="s">
        <v>10624</v>
      </c>
      <c r="I605" t="s">
        <v>7307</v>
      </c>
      <c r="J605">
        <v>26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</row>
    <row r="606" spans="1:94" x14ac:dyDescent="0.3">
      <c r="A606">
        <v>9</v>
      </c>
      <c r="B606" t="s">
        <v>521</v>
      </c>
      <c r="C606">
        <v>270102001</v>
      </c>
      <c r="D606">
        <v>270102</v>
      </c>
      <c r="E606" t="s">
        <v>14075</v>
      </c>
      <c r="F606" t="s">
        <v>7292</v>
      </c>
      <c r="G606">
        <v>45</v>
      </c>
      <c r="H606" t="s">
        <v>10624</v>
      </c>
      <c r="I606" t="s">
        <v>7292</v>
      </c>
      <c r="J606">
        <v>176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1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 x14ac:dyDescent="0.3">
      <c r="A607">
        <v>9</v>
      </c>
      <c r="B607" t="s">
        <v>521</v>
      </c>
      <c r="C607">
        <v>270103002</v>
      </c>
      <c r="D607">
        <v>270103</v>
      </c>
      <c r="E607" t="s">
        <v>14076</v>
      </c>
      <c r="F607" t="s">
        <v>7287</v>
      </c>
      <c r="G607">
        <v>45</v>
      </c>
      <c r="H607" t="s">
        <v>10624</v>
      </c>
      <c r="I607" t="s">
        <v>7287</v>
      </c>
      <c r="J607">
        <v>204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</row>
    <row r="608" spans="1:94" x14ac:dyDescent="0.3">
      <c r="A608">
        <v>9</v>
      </c>
      <c r="B608" t="s">
        <v>521</v>
      </c>
      <c r="C608">
        <v>270104001</v>
      </c>
      <c r="D608">
        <v>270104</v>
      </c>
      <c r="E608" t="s">
        <v>7318</v>
      </c>
      <c r="F608" t="s">
        <v>7319</v>
      </c>
      <c r="G608">
        <v>45</v>
      </c>
      <c r="H608" t="s">
        <v>10624</v>
      </c>
      <c r="I608" t="s">
        <v>7319</v>
      </c>
      <c r="J608">
        <v>298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2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1</v>
      </c>
      <c r="BE608">
        <v>0</v>
      </c>
      <c r="BF608">
        <v>1</v>
      </c>
      <c r="BG608">
        <v>1</v>
      </c>
      <c r="BH608">
        <v>1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2</v>
      </c>
      <c r="BX608">
        <v>0</v>
      </c>
      <c r="BY608">
        <v>2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</row>
    <row r="609" spans="1:94" x14ac:dyDescent="0.3">
      <c r="A609">
        <v>9</v>
      </c>
      <c r="B609" t="s">
        <v>521</v>
      </c>
      <c r="C609">
        <v>270103004</v>
      </c>
      <c r="D609">
        <v>270103</v>
      </c>
      <c r="E609" t="s">
        <v>14076</v>
      </c>
      <c r="F609" t="s">
        <v>7289</v>
      </c>
      <c r="G609">
        <v>45</v>
      </c>
      <c r="H609" t="s">
        <v>10624</v>
      </c>
      <c r="I609" t="s">
        <v>7289</v>
      </c>
      <c r="J609">
        <v>417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 x14ac:dyDescent="0.3">
      <c r="A610">
        <v>9</v>
      </c>
      <c r="B610" t="s">
        <v>521</v>
      </c>
      <c r="C610">
        <v>270103003</v>
      </c>
      <c r="D610">
        <v>270103</v>
      </c>
      <c r="E610" t="s">
        <v>14076</v>
      </c>
      <c r="F610" t="s">
        <v>7288</v>
      </c>
      <c r="G610">
        <v>45</v>
      </c>
      <c r="H610" t="s">
        <v>10624</v>
      </c>
      <c r="I610" t="s">
        <v>7288</v>
      </c>
      <c r="J610">
        <v>419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 x14ac:dyDescent="0.3">
      <c r="A611">
        <v>9</v>
      </c>
      <c r="B611" t="s">
        <v>521</v>
      </c>
      <c r="C611">
        <v>270102014</v>
      </c>
      <c r="D611">
        <v>270102</v>
      </c>
      <c r="E611" t="s">
        <v>14075</v>
      </c>
      <c r="F611" t="s">
        <v>7305</v>
      </c>
      <c r="G611">
        <v>45</v>
      </c>
      <c r="H611" t="s">
        <v>10624</v>
      </c>
      <c r="I611" t="s">
        <v>10639</v>
      </c>
      <c r="J611">
        <v>476</v>
      </c>
      <c r="K611">
        <v>0</v>
      </c>
      <c r="L611">
        <v>0</v>
      </c>
      <c r="M611">
        <v>2</v>
      </c>
      <c r="N611">
        <v>0</v>
      </c>
      <c r="O611">
        <v>1</v>
      </c>
      <c r="P611">
        <v>1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1</v>
      </c>
      <c r="AM611">
        <v>0</v>
      </c>
      <c r="AN611">
        <v>0</v>
      </c>
      <c r="AO611">
        <v>1</v>
      </c>
      <c r="AP611">
        <v>3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1</v>
      </c>
      <c r="BI611">
        <v>0</v>
      </c>
      <c r="BJ611">
        <v>1</v>
      </c>
      <c r="BK611">
        <v>0</v>
      </c>
      <c r="BL611">
        <v>1</v>
      </c>
      <c r="BM611">
        <v>1</v>
      </c>
      <c r="BN611">
        <v>0</v>
      </c>
      <c r="BO611">
        <v>1</v>
      </c>
      <c r="BP611">
        <v>2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1</v>
      </c>
      <c r="CH611">
        <v>1</v>
      </c>
      <c r="CI611">
        <v>1</v>
      </c>
      <c r="CJ611">
        <v>0</v>
      </c>
      <c r="CK611">
        <v>0</v>
      </c>
      <c r="CL611">
        <v>1</v>
      </c>
      <c r="CM611">
        <v>0</v>
      </c>
      <c r="CN611">
        <v>1</v>
      </c>
      <c r="CO611">
        <v>0</v>
      </c>
      <c r="CP611">
        <v>0</v>
      </c>
    </row>
    <row r="612" spans="1:94" x14ac:dyDescent="0.3">
      <c r="A612">
        <v>9</v>
      </c>
      <c r="B612" t="s">
        <v>521</v>
      </c>
      <c r="C612">
        <v>270102015</v>
      </c>
      <c r="D612">
        <v>270102</v>
      </c>
      <c r="E612" t="s">
        <v>14075</v>
      </c>
      <c r="F612" t="s">
        <v>7306</v>
      </c>
      <c r="G612">
        <v>45</v>
      </c>
      <c r="H612" t="s">
        <v>10624</v>
      </c>
      <c r="I612" t="s">
        <v>10640</v>
      </c>
      <c r="J612">
        <v>477</v>
      </c>
      <c r="K612">
        <v>0</v>
      </c>
      <c r="L612">
        <v>1</v>
      </c>
      <c r="M612">
        <v>1</v>
      </c>
      <c r="N612">
        <v>1</v>
      </c>
      <c r="O612">
        <v>1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2</v>
      </c>
      <c r="BC612">
        <v>3</v>
      </c>
      <c r="BD612">
        <v>0</v>
      </c>
      <c r="BE612">
        <v>1</v>
      </c>
      <c r="BF612">
        <v>0</v>
      </c>
      <c r="BG612">
        <v>1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1</v>
      </c>
      <c r="BO612">
        <v>2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1</v>
      </c>
      <c r="CA612">
        <v>2</v>
      </c>
      <c r="CB612">
        <v>1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</row>
    <row r="613" spans="1:94" x14ac:dyDescent="0.3">
      <c r="A613">
        <v>9</v>
      </c>
      <c r="B613" t="s">
        <v>521</v>
      </c>
      <c r="C613">
        <v>270105002</v>
      </c>
      <c r="D613">
        <v>270105</v>
      </c>
      <c r="E613" t="s">
        <v>7310</v>
      </c>
      <c r="F613" t="s">
        <v>7312</v>
      </c>
      <c r="G613">
        <v>46</v>
      </c>
      <c r="H613" t="s">
        <v>10625</v>
      </c>
      <c r="I613" t="s">
        <v>7312</v>
      </c>
      <c r="J613">
        <v>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</row>
    <row r="614" spans="1:94" x14ac:dyDescent="0.3">
      <c r="A614">
        <v>9</v>
      </c>
      <c r="B614" t="s">
        <v>521</v>
      </c>
      <c r="C614">
        <v>270102005</v>
      </c>
      <c r="D614">
        <v>270102</v>
      </c>
      <c r="E614" t="s">
        <v>14075</v>
      </c>
      <c r="F614" t="s">
        <v>7296</v>
      </c>
      <c r="G614">
        <v>46</v>
      </c>
      <c r="H614" t="s">
        <v>10625</v>
      </c>
      <c r="I614" t="s">
        <v>7296</v>
      </c>
      <c r="J614">
        <v>14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</row>
    <row r="615" spans="1:94" x14ac:dyDescent="0.3">
      <c r="A615">
        <v>9</v>
      </c>
      <c r="B615" t="s">
        <v>521</v>
      </c>
      <c r="C615">
        <v>270102006</v>
      </c>
      <c r="D615">
        <v>270102</v>
      </c>
      <c r="E615" t="s">
        <v>14075</v>
      </c>
      <c r="F615" t="s">
        <v>7297</v>
      </c>
      <c r="G615">
        <v>46</v>
      </c>
      <c r="H615" t="s">
        <v>10625</v>
      </c>
      <c r="I615" t="s">
        <v>14159</v>
      </c>
      <c r="J615">
        <v>15</v>
      </c>
      <c r="K615">
        <v>2</v>
      </c>
      <c r="L615">
        <v>2</v>
      </c>
      <c r="M615">
        <v>0</v>
      </c>
      <c r="N615">
        <v>2</v>
      </c>
      <c r="O615">
        <v>0</v>
      </c>
      <c r="P615">
        <v>2</v>
      </c>
      <c r="Q615">
        <v>1</v>
      </c>
      <c r="R615">
        <v>0</v>
      </c>
      <c r="S615">
        <v>1</v>
      </c>
      <c r="T615">
        <v>1</v>
      </c>
      <c r="U615">
        <v>2</v>
      </c>
      <c r="V615">
        <v>2</v>
      </c>
      <c r="W615">
        <v>1</v>
      </c>
      <c r="X615">
        <v>1</v>
      </c>
      <c r="Y615">
        <v>0</v>
      </c>
      <c r="Z615">
        <v>3</v>
      </c>
      <c r="AA615">
        <v>2</v>
      </c>
      <c r="AB615">
        <v>0</v>
      </c>
      <c r="AC615">
        <v>1</v>
      </c>
      <c r="AD615">
        <v>1</v>
      </c>
      <c r="AE615">
        <v>0</v>
      </c>
      <c r="AF615">
        <v>3</v>
      </c>
      <c r="AG615">
        <v>2</v>
      </c>
      <c r="AH615">
        <v>0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2</v>
      </c>
      <c r="AV615">
        <v>1</v>
      </c>
      <c r="AW615">
        <v>0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4</v>
      </c>
      <c r="BE615">
        <v>1</v>
      </c>
      <c r="BF615">
        <v>2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1</v>
      </c>
      <c r="BN615">
        <v>0</v>
      </c>
      <c r="BO615">
        <v>1</v>
      </c>
      <c r="BP615">
        <v>1</v>
      </c>
      <c r="BQ615">
        <v>2</v>
      </c>
      <c r="BR615">
        <v>0</v>
      </c>
      <c r="BS615">
        <v>1</v>
      </c>
      <c r="BT615">
        <v>2</v>
      </c>
      <c r="BU615">
        <v>3</v>
      </c>
      <c r="BV615">
        <v>0</v>
      </c>
      <c r="BW615">
        <v>3</v>
      </c>
      <c r="BX615">
        <v>3</v>
      </c>
      <c r="BY615">
        <v>3</v>
      </c>
      <c r="BZ615">
        <v>1</v>
      </c>
      <c r="CA615">
        <v>0</v>
      </c>
      <c r="CB615">
        <v>2</v>
      </c>
      <c r="CC615">
        <v>1</v>
      </c>
      <c r="CD615">
        <v>0</v>
      </c>
      <c r="CE615">
        <v>0</v>
      </c>
      <c r="CF615">
        <v>2</v>
      </c>
      <c r="CG615">
        <v>1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2</v>
      </c>
      <c r="CN615">
        <v>1</v>
      </c>
      <c r="CO615">
        <v>2</v>
      </c>
      <c r="CP615">
        <v>0</v>
      </c>
    </row>
    <row r="616" spans="1:94" x14ac:dyDescent="0.3">
      <c r="A616">
        <v>9</v>
      </c>
      <c r="B616" t="s">
        <v>521</v>
      </c>
      <c r="C616">
        <v>270102007</v>
      </c>
      <c r="D616">
        <v>270102</v>
      </c>
      <c r="E616" t="s">
        <v>14075</v>
      </c>
      <c r="F616" t="s">
        <v>7298</v>
      </c>
      <c r="G616">
        <v>46</v>
      </c>
      <c r="H616" t="s">
        <v>10625</v>
      </c>
      <c r="I616" t="s">
        <v>14160</v>
      </c>
      <c r="J616">
        <v>16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 x14ac:dyDescent="0.3">
      <c r="A617">
        <v>9</v>
      </c>
      <c r="B617" t="s">
        <v>521</v>
      </c>
      <c r="C617">
        <v>270102008</v>
      </c>
      <c r="D617">
        <v>270102</v>
      </c>
      <c r="E617" t="s">
        <v>14075</v>
      </c>
      <c r="F617" t="s">
        <v>7299</v>
      </c>
      <c r="G617">
        <v>46</v>
      </c>
      <c r="H617" t="s">
        <v>10625</v>
      </c>
      <c r="I617" t="s">
        <v>14161</v>
      </c>
      <c r="J617">
        <v>17</v>
      </c>
      <c r="K617">
        <v>1</v>
      </c>
      <c r="L617">
        <v>0</v>
      </c>
      <c r="M617">
        <v>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2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1</v>
      </c>
      <c r="AE617">
        <v>0</v>
      </c>
      <c r="AF617">
        <v>2</v>
      </c>
      <c r="AG617">
        <v>2</v>
      </c>
      <c r="AH617">
        <v>0</v>
      </c>
      <c r="AI617">
        <v>0</v>
      </c>
      <c r="AJ617">
        <v>0</v>
      </c>
      <c r="AK617">
        <v>0</v>
      </c>
      <c r="AL617">
        <v>2</v>
      </c>
      <c r="AM617">
        <v>2</v>
      </c>
      <c r="AN617">
        <v>0</v>
      </c>
      <c r="AO617">
        <v>1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1</v>
      </c>
      <c r="BB617">
        <v>1</v>
      </c>
      <c r="BC617">
        <v>0</v>
      </c>
      <c r="BD617">
        <v>0</v>
      </c>
      <c r="BE617">
        <v>2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1</v>
      </c>
      <c r="BY617">
        <v>2</v>
      </c>
      <c r="BZ617">
        <v>0</v>
      </c>
      <c r="CA617">
        <v>1</v>
      </c>
      <c r="CB617">
        <v>2</v>
      </c>
      <c r="CC617">
        <v>0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2</v>
      </c>
    </row>
    <row r="618" spans="1:94" x14ac:dyDescent="0.3">
      <c r="A618">
        <v>9</v>
      </c>
      <c r="B618" t="s">
        <v>521</v>
      </c>
      <c r="C618">
        <v>270102010</v>
      </c>
      <c r="D618">
        <v>270102</v>
      </c>
      <c r="E618" t="s">
        <v>14075</v>
      </c>
      <c r="F618" t="s">
        <v>7301</v>
      </c>
      <c r="G618">
        <v>46</v>
      </c>
      <c r="H618" t="s">
        <v>10625</v>
      </c>
      <c r="I618" t="s">
        <v>7301</v>
      </c>
      <c r="J618">
        <v>19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1</v>
      </c>
      <c r="AH618">
        <v>1</v>
      </c>
      <c r="AI618">
        <v>0</v>
      </c>
      <c r="AJ618">
        <v>1</v>
      </c>
      <c r="AK618">
        <v>0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0</v>
      </c>
      <c r="BH618">
        <v>0</v>
      </c>
      <c r="BI618">
        <v>0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0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1</v>
      </c>
      <c r="CC618">
        <v>2</v>
      </c>
      <c r="CD618">
        <v>0</v>
      </c>
      <c r="CE618">
        <v>0</v>
      </c>
      <c r="CF618">
        <v>1</v>
      </c>
      <c r="CG618">
        <v>2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1</v>
      </c>
      <c r="CO618">
        <v>0</v>
      </c>
      <c r="CP618">
        <v>0</v>
      </c>
    </row>
    <row r="619" spans="1:94" x14ac:dyDescent="0.3">
      <c r="A619">
        <v>9</v>
      </c>
      <c r="B619" t="s">
        <v>521</v>
      </c>
      <c r="C619">
        <v>270102001</v>
      </c>
      <c r="D619">
        <v>270102</v>
      </c>
      <c r="E619" t="s">
        <v>14075</v>
      </c>
      <c r="F619" t="s">
        <v>7292</v>
      </c>
      <c r="G619">
        <v>46</v>
      </c>
      <c r="H619" t="s">
        <v>10625</v>
      </c>
      <c r="I619" t="s">
        <v>7292</v>
      </c>
      <c r="J619">
        <v>176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2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2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2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 x14ac:dyDescent="0.3">
      <c r="A620">
        <v>9</v>
      </c>
      <c r="B620" t="s">
        <v>521</v>
      </c>
      <c r="C620">
        <v>270103002</v>
      </c>
      <c r="D620">
        <v>270103</v>
      </c>
      <c r="E620" t="s">
        <v>14076</v>
      </c>
      <c r="F620" t="s">
        <v>7287</v>
      </c>
      <c r="G620">
        <v>46</v>
      </c>
      <c r="H620" t="s">
        <v>10625</v>
      </c>
      <c r="I620" t="s">
        <v>7287</v>
      </c>
      <c r="J620">
        <v>204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 x14ac:dyDescent="0.3">
      <c r="A621">
        <v>9</v>
      </c>
      <c r="B621" t="s">
        <v>521</v>
      </c>
      <c r="C621">
        <v>270104001</v>
      </c>
      <c r="D621">
        <v>270104</v>
      </c>
      <c r="E621" t="s">
        <v>7318</v>
      </c>
      <c r="F621" t="s">
        <v>7319</v>
      </c>
      <c r="G621">
        <v>46</v>
      </c>
      <c r="H621" t="s">
        <v>10625</v>
      </c>
      <c r="I621" t="s">
        <v>7319</v>
      </c>
      <c r="J621">
        <v>298</v>
      </c>
      <c r="K621">
        <v>0</v>
      </c>
      <c r="L621">
        <v>0</v>
      </c>
      <c r="M621">
        <v>0</v>
      </c>
      <c r="N621">
        <v>4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1</v>
      </c>
      <c r="AF621">
        <v>1</v>
      </c>
      <c r="AG621">
        <v>1</v>
      </c>
      <c r="AH621">
        <v>0</v>
      </c>
      <c r="AI621">
        <v>1</v>
      </c>
      <c r="AJ621">
        <v>0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 x14ac:dyDescent="0.3">
      <c r="A622">
        <v>9</v>
      </c>
      <c r="B622" t="s">
        <v>521</v>
      </c>
      <c r="C622">
        <v>270102014</v>
      </c>
      <c r="D622">
        <v>270102</v>
      </c>
      <c r="E622" t="s">
        <v>14075</v>
      </c>
      <c r="F622" t="s">
        <v>7305</v>
      </c>
      <c r="G622">
        <v>46</v>
      </c>
      <c r="H622" t="s">
        <v>10625</v>
      </c>
      <c r="I622" t="s">
        <v>10639</v>
      </c>
      <c r="J622">
        <v>476</v>
      </c>
      <c r="K622">
        <v>0</v>
      </c>
      <c r="L622">
        <v>0</v>
      </c>
      <c r="M622">
        <v>0</v>
      </c>
      <c r="N622">
        <v>0</v>
      </c>
      <c r="O622">
        <v>2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4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1</v>
      </c>
      <c r="AC622">
        <v>2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1</v>
      </c>
      <c r="AL622">
        <v>1</v>
      </c>
      <c r="AM622">
        <v>0</v>
      </c>
      <c r="AN622">
        <v>1</v>
      </c>
      <c r="AO622">
        <v>2</v>
      </c>
      <c r="AP622">
        <v>0</v>
      </c>
      <c r="AQ622">
        <v>0</v>
      </c>
      <c r="AR622">
        <v>1</v>
      </c>
      <c r="AS622">
        <v>1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2</v>
      </c>
      <c r="AZ622">
        <v>1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1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1</v>
      </c>
      <c r="CI622">
        <v>1</v>
      </c>
      <c r="CJ622">
        <v>1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 x14ac:dyDescent="0.3">
      <c r="A623">
        <v>9</v>
      </c>
      <c r="B623" t="s">
        <v>521</v>
      </c>
      <c r="C623">
        <v>270102015</v>
      </c>
      <c r="D623">
        <v>270102</v>
      </c>
      <c r="E623" t="s">
        <v>14075</v>
      </c>
      <c r="F623" t="s">
        <v>7306</v>
      </c>
      <c r="G623">
        <v>46</v>
      </c>
      <c r="H623" t="s">
        <v>10625</v>
      </c>
      <c r="I623" t="s">
        <v>10640</v>
      </c>
      <c r="J623">
        <v>477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3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2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1</v>
      </c>
      <c r="BD623">
        <v>2</v>
      </c>
      <c r="BE623">
        <v>3</v>
      </c>
      <c r="BF623">
        <v>2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1</v>
      </c>
      <c r="CP623">
        <v>0</v>
      </c>
    </row>
    <row r="624" spans="1:94" x14ac:dyDescent="0.3">
      <c r="A624">
        <v>9</v>
      </c>
      <c r="B624" t="s">
        <v>521</v>
      </c>
      <c r="C624">
        <v>270105002</v>
      </c>
      <c r="D624">
        <v>270105</v>
      </c>
      <c r="E624" t="s">
        <v>7310</v>
      </c>
      <c r="F624" t="s">
        <v>7312</v>
      </c>
      <c r="G624">
        <v>47</v>
      </c>
      <c r="H624" t="s">
        <v>10626</v>
      </c>
      <c r="I624" t="s">
        <v>7312</v>
      </c>
      <c r="J624">
        <v>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</row>
    <row r="625" spans="1:94" x14ac:dyDescent="0.3">
      <c r="A625">
        <v>9</v>
      </c>
      <c r="B625" t="s">
        <v>521</v>
      </c>
      <c r="C625">
        <v>270102006</v>
      </c>
      <c r="D625">
        <v>270102</v>
      </c>
      <c r="E625" t="s">
        <v>14075</v>
      </c>
      <c r="F625" t="s">
        <v>7297</v>
      </c>
      <c r="G625">
        <v>47</v>
      </c>
      <c r="H625" t="s">
        <v>10626</v>
      </c>
      <c r="I625" t="s">
        <v>14159</v>
      </c>
      <c r="J625">
        <v>15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1</v>
      </c>
      <c r="Q625">
        <v>1</v>
      </c>
      <c r="R625">
        <v>1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1</v>
      </c>
      <c r="Z625">
        <v>1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2</v>
      </c>
      <c r="AH625">
        <v>2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1</v>
      </c>
      <c r="AO625">
        <v>0</v>
      </c>
      <c r="AP625">
        <v>0</v>
      </c>
      <c r="AQ625">
        <v>0</v>
      </c>
      <c r="AR625">
        <v>1</v>
      </c>
      <c r="AS625">
        <v>2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1</v>
      </c>
      <c r="BE625">
        <v>2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2</v>
      </c>
      <c r="CM625">
        <v>0</v>
      </c>
      <c r="CN625">
        <v>0</v>
      </c>
      <c r="CO625">
        <v>0</v>
      </c>
      <c r="CP625">
        <v>0</v>
      </c>
    </row>
    <row r="626" spans="1:94" x14ac:dyDescent="0.3">
      <c r="A626">
        <v>9</v>
      </c>
      <c r="B626" t="s">
        <v>521</v>
      </c>
      <c r="C626">
        <v>270102007</v>
      </c>
      <c r="D626">
        <v>270102</v>
      </c>
      <c r="E626" t="s">
        <v>14075</v>
      </c>
      <c r="F626" t="s">
        <v>7298</v>
      </c>
      <c r="G626">
        <v>47</v>
      </c>
      <c r="H626" t="s">
        <v>10626</v>
      </c>
      <c r="I626" t="s">
        <v>14160</v>
      </c>
      <c r="J626">
        <v>16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0</v>
      </c>
      <c r="BZ626">
        <v>1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0</v>
      </c>
    </row>
    <row r="627" spans="1:94" x14ac:dyDescent="0.3">
      <c r="A627">
        <v>9</v>
      </c>
      <c r="B627" t="s">
        <v>521</v>
      </c>
      <c r="C627">
        <v>270102008</v>
      </c>
      <c r="D627">
        <v>270102</v>
      </c>
      <c r="E627" t="s">
        <v>14075</v>
      </c>
      <c r="F627" t="s">
        <v>7299</v>
      </c>
      <c r="G627">
        <v>47</v>
      </c>
      <c r="H627" t="s">
        <v>10626</v>
      </c>
      <c r="I627" t="s">
        <v>14161</v>
      </c>
      <c r="J627">
        <v>17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1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1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1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0</v>
      </c>
      <c r="CA627">
        <v>2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2</v>
      </c>
    </row>
    <row r="628" spans="1:94" x14ac:dyDescent="0.3">
      <c r="A628">
        <v>9</v>
      </c>
      <c r="B628" t="s">
        <v>521</v>
      </c>
      <c r="C628">
        <v>270102009</v>
      </c>
      <c r="D628">
        <v>270102</v>
      </c>
      <c r="E628" t="s">
        <v>14075</v>
      </c>
      <c r="F628" t="s">
        <v>7300</v>
      </c>
      <c r="G628">
        <v>47</v>
      </c>
      <c r="H628" t="s">
        <v>10626</v>
      </c>
      <c r="I628" t="s">
        <v>7300</v>
      </c>
      <c r="J628">
        <v>18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</row>
    <row r="629" spans="1:94" x14ac:dyDescent="0.3">
      <c r="A629">
        <v>9</v>
      </c>
      <c r="B629" t="s">
        <v>521</v>
      </c>
      <c r="C629">
        <v>270102010</v>
      </c>
      <c r="D629">
        <v>270102</v>
      </c>
      <c r="E629" t="s">
        <v>14075</v>
      </c>
      <c r="F629" t="s">
        <v>7301</v>
      </c>
      <c r="G629">
        <v>47</v>
      </c>
      <c r="H629" t="s">
        <v>10626</v>
      </c>
      <c r="I629" t="s">
        <v>7301</v>
      </c>
      <c r="J629">
        <v>19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2</v>
      </c>
      <c r="AH629">
        <v>1</v>
      </c>
      <c r="AI629">
        <v>0</v>
      </c>
      <c r="AJ629">
        <v>0</v>
      </c>
      <c r="AK629">
        <v>0</v>
      </c>
      <c r="AL629">
        <v>2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2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2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2</v>
      </c>
      <c r="BS629">
        <v>1</v>
      </c>
      <c r="BT629">
        <v>2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0</v>
      </c>
      <c r="CC629">
        <v>2</v>
      </c>
      <c r="CD629">
        <v>0</v>
      </c>
      <c r="CE629">
        <v>1</v>
      </c>
      <c r="CF629">
        <v>2</v>
      </c>
      <c r="CG629">
        <v>0</v>
      </c>
      <c r="CH629">
        <v>0</v>
      </c>
      <c r="CI629">
        <v>1</v>
      </c>
      <c r="CJ629">
        <v>2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</row>
    <row r="630" spans="1:94" x14ac:dyDescent="0.3">
      <c r="A630">
        <v>9</v>
      </c>
      <c r="B630" t="s">
        <v>521</v>
      </c>
      <c r="C630">
        <v>270102001</v>
      </c>
      <c r="D630">
        <v>270102</v>
      </c>
      <c r="E630" t="s">
        <v>14075</v>
      </c>
      <c r="F630" t="s">
        <v>7292</v>
      </c>
      <c r="G630">
        <v>47</v>
      </c>
      <c r="H630" t="s">
        <v>10626</v>
      </c>
      <c r="I630" t="s">
        <v>7292</v>
      </c>
      <c r="J630">
        <v>176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 x14ac:dyDescent="0.3">
      <c r="A631">
        <v>9</v>
      </c>
      <c r="B631" t="s">
        <v>521</v>
      </c>
      <c r="C631">
        <v>270104001</v>
      </c>
      <c r="D631">
        <v>270104</v>
      </c>
      <c r="E631" t="s">
        <v>7318</v>
      </c>
      <c r="F631" t="s">
        <v>7319</v>
      </c>
      <c r="G631">
        <v>47</v>
      </c>
      <c r="H631" t="s">
        <v>10626</v>
      </c>
      <c r="I631" t="s">
        <v>7319</v>
      </c>
      <c r="J631">
        <v>298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1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 x14ac:dyDescent="0.3">
      <c r="A632">
        <v>9</v>
      </c>
      <c r="B632" t="s">
        <v>521</v>
      </c>
      <c r="C632">
        <v>270102014</v>
      </c>
      <c r="D632">
        <v>270102</v>
      </c>
      <c r="E632" t="s">
        <v>14075</v>
      </c>
      <c r="F632" t="s">
        <v>7305</v>
      </c>
      <c r="G632">
        <v>47</v>
      </c>
      <c r="H632" t="s">
        <v>10626</v>
      </c>
      <c r="I632" t="s">
        <v>10639</v>
      </c>
      <c r="J632">
        <v>476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0</v>
      </c>
      <c r="BT632">
        <v>1</v>
      </c>
      <c r="BU632">
        <v>0</v>
      </c>
      <c r="BV632">
        <v>1</v>
      </c>
      <c r="BW632">
        <v>0</v>
      </c>
      <c r="BX632">
        <v>2</v>
      </c>
      <c r="BY632">
        <v>2</v>
      </c>
      <c r="BZ632">
        <v>1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2</v>
      </c>
      <c r="CP632">
        <v>0</v>
      </c>
    </row>
    <row r="633" spans="1:94" x14ac:dyDescent="0.3">
      <c r="A633">
        <v>9</v>
      </c>
      <c r="B633" t="s">
        <v>521</v>
      </c>
      <c r="C633">
        <v>270102015</v>
      </c>
      <c r="D633">
        <v>270102</v>
      </c>
      <c r="E633" t="s">
        <v>14075</v>
      </c>
      <c r="F633" t="s">
        <v>7306</v>
      </c>
      <c r="G633">
        <v>47</v>
      </c>
      <c r="H633" t="s">
        <v>10626</v>
      </c>
      <c r="I633" t="s">
        <v>10640</v>
      </c>
      <c r="J633">
        <v>477</v>
      </c>
      <c r="K633">
        <v>0</v>
      </c>
      <c r="L633">
        <v>0</v>
      </c>
      <c r="M633">
        <v>0</v>
      </c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2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 x14ac:dyDescent="0.3">
      <c r="A634">
        <v>9</v>
      </c>
      <c r="B634" t="s">
        <v>521</v>
      </c>
      <c r="C634">
        <v>270105002</v>
      </c>
      <c r="D634">
        <v>270105</v>
      </c>
      <c r="E634" t="s">
        <v>7310</v>
      </c>
      <c r="F634" t="s">
        <v>7312</v>
      </c>
      <c r="G634">
        <v>48</v>
      </c>
      <c r="H634" t="s">
        <v>10627</v>
      </c>
      <c r="I634" t="s">
        <v>7312</v>
      </c>
      <c r="J634">
        <v>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</row>
    <row r="635" spans="1:94" x14ac:dyDescent="0.3">
      <c r="A635">
        <v>9</v>
      </c>
      <c r="B635" t="s">
        <v>521</v>
      </c>
      <c r="C635">
        <v>270105003</v>
      </c>
      <c r="D635">
        <v>270105</v>
      </c>
      <c r="E635" t="s">
        <v>7310</v>
      </c>
      <c r="F635" t="s">
        <v>7313</v>
      </c>
      <c r="G635">
        <v>48</v>
      </c>
      <c r="H635" t="s">
        <v>10627</v>
      </c>
      <c r="I635" t="s">
        <v>7313</v>
      </c>
      <c r="J635">
        <v>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 x14ac:dyDescent="0.3">
      <c r="A636">
        <v>9</v>
      </c>
      <c r="B636" t="s">
        <v>521</v>
      </c>
      <c r="C636">
        <v>270102006</v>
      </c>
      <c r="D636">
        <v>270102</v>
      </c>
      <c r="E636" t="s">
        <v>14075</v>
      </c>
      <c r="F636" t="s">
        <v>7297</v>
      </c>
      <c r="G636">
        <v>48</v>
      </c>
      <c r="H636" t="s">
        <v>10627</v>
      </c>
      <c r="I636" t="s">
        <v>14159</v>
      </c>
      <c r="J636">
        <v>15</v>
      </c>
      <c r="K636">
        <v>0</v>
      </c>
      <c r="L636">
        <v>1</v>
      </c>
      <c r="M636">
        <v>0</v>
      </c>
      <c r="N636">
        <v>1</v>
      </c>
      <c r="O636">
        <v>2</v>
      </c>
      <c r="P636">
        <v>0</v>
      </c>
      <c r="Q636">
        <v>1</v>
      </c>
      <c r="R636">
        <v>1</v>
      </c>
      <c r="S636">
        <v>3</v>
      </c>
      <c r="T636">
        <v>0</v>
      </c>
      <c r="U636">
        <v>2</v>
      </c>
      <c r="V636">
        <v>1</v>
      </c>
      <c r="W636">
        <v>1</v>
      </c>
      <c r="X636">
        <v>0</v>
      </c>
      <c r="Y636">
        <v>2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0</v>
      </c>
      <c r="AG636">
        <v>1</v>
      </c>
      <c r="AH636">
        <v>2</v>
      </c>
      <c r="AI636">
        <v>0</v>
      </c>
      <c r="AJ636">
        <v>2</v>
      </c>
      <c r="AK636">
        <v>0</v>
      </c>
      <c r="AL636">
        <v>0</v>
      </c>
      <c r="AM636">
        <v>1</v>
      </c>
      <c r="AN636">
        <v>4</v>
      </c>
      <c r="AO636">
        <v>0</v>
      </c>
      <c r="AP636">
        <v>2</v>
      </c>
      <c r="AQ636">
        <v>2</v>
      </c>
      <c r="AR636">
        <v>1</v>
      </c>
      <c r="AS636">
        <v>2</v>
      </c>
      <c r="AT636">
        <v>0</v>
      </c>
      <c r="AU636">
        <v>0</v>
      </c>
      <c r="AV636">
        <v>1</v>
      </c>
      <c r="AW636">
        <v>0</v>
      </c>
      <c r="AX636">
        <v>3</v>
      </c>
      <c r="AY636">
        <v>0</v>
      </c>
      <c r="AZ636">
        <v>0</v>
      </c>
      <c r="BA636">
        <v>0</v>
      </c>
      <c r="BB636">
        <v>1</v>
      </c>
      <c r="BC636">
        <v>2</v>
      </c>
      <c r="BD636">
        <v>2</v>
      </c>
      <c r="BE636">
        <v>0</v>
      </c>
      <c r="BF636">
        <v>0</v>
      </c>
      <c r="BG636">
        <v>2</v>
      </c>
      <c r="BH636">
        <v>0</v>
      </c>
      <c r="BI636">
        <v>1</v>
      </c>
      <c r="BJ636">
        <v>1</v>
      </c>
      <c r="BK636">
        <v>1</v>
      </c>
      <c r="BL636">
        <v>2</v>
      </c>
      <c r="BM636">
        <v>0</v>
      </c>
      <c r="BN636">
        <v>1</v>
      </c>
      <c r="BO636">
        <v>2</v>
      </c>
      <c r="BP636">
        <v>2</v>
      </c>
      <c r="BQ636">
        <v>1</v>
      </c>
      <c r="BR636">
        <v>0</v>
      </c>
      <c r="BS636">
        <v>0</v>
      </c>
      <c r="BT636">
        <v>3</v>
      </c>
      <c r="BU636">
        <v>2</v>
      </c>
      <c r="BV636">
        <v>1</v>
      </c>
      <c r="BW636">
        <v>0</v>
      </c>
      <c r="BX636">
        <v>1</v>
      </c>
      <c r="BY636">
        <v>0</v>
      </c>
      <c r="BZ636">
        <v>1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1</v>
      </c>
      <c r="CG636">
        <v>2</v>
      </c>
      <c r="CH636">
        <v>2</v>
      </c>
      <c r="CI636">
        <v>1</v>
      </c>
      <c r="CJ636">
        <v>1</v>
      </c>
      <c r="CK636">
        <v>1</v>
      </c>
      <c r="CL636">
        <v>2</v>
      </c>
      <c r="CM636">
        <v>2</v>
      </c>
      <c r="CN636">
        <v>0</v>
      </c>
      <c r="CO636">
        <v>3</v>
      </c>
      <c r="CP636">
        <v>1</v>
      </c>
    </row>
    <row r="637" spans="1:94" x14ac:dyDescent="0.3">
      <c r="A637">
        <v>9</v>
      </c>
      <c r="B637" t="s">
        <v>521</v>
      </c>
      <c r="C637">
        <v>270102007</v>
      </c>
      <c r="D637">
        <v>270102</v>
      </c>
      <c r="E637" t="s">
        <v>14075</v>
      </c>
      <c r="F637" t="s">
        <v>7298</v>
      </c>
      <c r="G637">
        <v>48</v>
      </c>
      <c r="H637" t="s">
        <v>10627</v>
      </c>
      <c r="I637" t="s">
        <v>14160</v>
      </c>
      <c r="J637">
        <v>16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0</v>
      </c>
      <c r="BT637">
        <v>2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</row>
    <row r="638" spans="1:94" x14ac:dyDescent="0.3">
      <c r="A638">
        <v>9</v>
      </c>
      <c r="B638" t="s">
        <v>521</v>
      </c>
      <c r="C638">
        <v>270102008</v>
      </c>
      <c r="D638">
        <v>270102</v>
      </c>
      <c r="E638" t="s">
        <v>14075</v>
      </c>
      <c r="F638" t="s">
        <v>7299</v>
      </c>
      <c r="G638">
        <v>48</v>
      </c>
      <c r="H638" t="s">
        <v>10627</v>
      </c>
      <c r="I638" t="s">
        <v>14161</v>
      </c>
      <c r="J638">
        <v>17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2</v>
      </c>
      <c r="R638">
        <v>1</v>
      </c>
      <c r="S638">
        <v>2</v>
      </c>
      <c r="T638">
        <v>0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1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2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2</v>
      </c>
      <c r="BA638">
        <v>1</v>
      </c>
      <c r="BB638">
        <v>0</v>
      </c>
      <c r="BC638">
        <v>1</v>
      </c>
      <c r="BD638">
        <v>2</v>
      </c>
      <c r="BE638">
        <v>0</v>
      </c>
      <c r="BF638">
        <v>0</v>
      </c>
      <c r="BG638">
        <v>0</v>
      </c>
      <c r="BH638">
        <v>1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2</v>
      </c>
      <c r="BU638">
        <v>0</v>
      </c>
      <c r="BV638">
        <v>0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2</v>
      </c>
      <c r="CM638">
        <v>1</v>
      </c>
      <c r="CN638">
        <v>0</v>
      </c>
      <c r="CO638">
        <v>0</v>
      </c>
      <c r="CP638">
        <v>0</v>
      </c>
    </row>
    <row r="639" spans="1:94" x14ac:dyDescent="0.3">
      <c r="A639">
        <v>9</v>
      </c>
      <c r="B639" t="s">
        <v>521</v>
      </c>
      <c r="C639">
        <v>270102010</v>
      </c>
      <c r="D639">
        <v>270102</v>
      </c>
      <c r="E639" t="s">
        <v>14075</v>
      </c>
      <c r="F639" t="s">
        <v>7301</v>
      </c>
      <c r="G639">
        <v>48</v>
      </c>
      <c r="H639" t="s">
        <v>10627</v>
      </c>
      <c r="I639" t="s">
        <v>7301</v>
      </c>
      <c r="J639">
        <v>19</v>
      </c>
      <c r="K639">
        <v>0</v>
      </c>
      <c r="L639">
        <v>1</v>
      </c>
      <c r="M639">
        <v>2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2</v>
      </c>
      <c r="V639">
        <v>1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0</v>
      </c>
      <c r="AK639">
        <v>1</v>
      </c>
      <c r="AL639">
        <v>1</v>
      </c>
      <c r="AM639">
        <v>2</v>
      </c>
      <c r="AN639">
        <v>0</v>
      </c>
      <c r="AO639">
        <v>1</v>
      </c>
      <c r="AP639">
        <v>1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1</v>
      </c>
      <c r="BF639">
        <v>1</v>
      </c>
      <c r="BG639">
        <v>1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2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2</v>
      </c>
      <c r="CO639">
        <v>1</v>
      </c>
      <c r="CP639">
        <v>0</v>
      </c>
    </row>
    <row r="640" spans="1:94" x14ac:dyDescent="0.3">
      <c r="A640">
        <v>9</v>
      </c>
      <c r="B640" t="s">
        <v>521</v>
      </c>
      <c r="C640">
        <v>270102001</v>
      </c>
      <c r="D640">
        <v>270102</v>
      </c>
      <c r="E640" t="s">
        <v>14075</v>
      </c>
      <c r="F640" t="s">
        <v>7292</v>
      </c>
      <c r="G640">
        <v>48</v>
      </c>
      <c r="H640" t="s">
        <v>10627</v>
      </c>
      <c r="I640" t="s">
        <v>7292</v>
      </c>
      <c r="J640">
        <v>176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2</v>
      </c>
      <c r="AT640">
        <v>0</v>
      </c>
      <c r="AU640">
        <v>1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2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</row>
    <row r="641" spans="1:94" x14ac:dyDescent="0.3">
      <c r="A641">
        <v>9</v>
      </c>
      <c r="B641" t="s">
        <v>521</v>
      </c>
      <c r="C641">
        <v>270103002</v>
      </c>
      <c r="D641">
        <v>270103</v>
      </c>
      <c r="E641" t="s">
        <v>14076</v>
      </c>
      <c r="F641" t="s">
        <v>7287</v>
      </c>
      <c r="G641">
        <v>48</v>
      </c>
      <c r="H641" t="s">
        <v>10627</v>
      </c>
      <c r="I641" t="s">
        <v>7287</v>
      </c>
      <c r="J641">
        <v>204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</row>
    <row r="642" spans="1:94" x14ac:dyDescent="0.3">
      <c r="A642">
        <v>9</v>
      </c>
      <c r="B642" t="s">
        <v>521</v>
      </c>
      <c r="C642">
        <v>270104001</v>
      </c>
      <c r="D642">
        <v>270104</v>
      </c>
      <c r="E642" t="s">
        <v>7318</v>
      </c>
      <c r="F642" t="s">
        <v>7319</v>
      </c>
      <c r="G642">
        <v>48</v>
      </c>
      <c r="H642" t="s">
        <v>10627</v>
      </c>
      <c r="I642" t="s">
        <v>7319</v>
      </c>
      <c r="J642">
        <v>298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1</v>
      </c>
      <c r="CH642">
        <v>1</v>
      </c>
      <c r="CI642">
        <v>0</v>
      </c>
      <c r="CJ642">
        <v>1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</row>
    <row r="643" spans="1:94" x14ac:dyDescent="0.3">
      <c r="A643">
        <v>9</v>
      </c>
      <c r="B643" t="s">
        <v>521</v>
      </c>
      <c r="C643">
        <v>270102014</v>
      </c>
      <c r="D643">
        <v>270102</v>
      </c>
      <c r="E643" t="s">
        <v>14075</v>
      </c>
      <c r="F643" t="s">
        <v>7305</v>
      </c>
      <c r="G643">
        <v>48</v>
      </c>
      <c r="H643" t="s">
        <v>10627</v>
      </c>
      <c r="I643" t="s">
        <v>10639</v>
      </c>
      <c r="J643">
        <v>476</v>
      </c>
      <c r="K643">
        <v>1</v>
      </c>
      <c r="L643">
        <v>0</v>
      </c>
      <c r="M643">
        <v>2</v>
      </c>
      <c r="N643">
        <v>0</v>
      </c>
      <c r="O643">
        <v>0</v>
      </c>
      <c r="P643">
        <v>1</v>
      </c>
      <c r="Q643">
        <v>2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3</v>
      </c>
      <c r="AG643">
        <v>1</v>
      </c>
      <c r="AH643">
        <v>0</v>
      </c>
      <c r="AI643">
        <v>1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1</v>
      </c>
      <c r="AS643">
        <v>2</v>
      </c>
      <c r="AT643">
        <v>1</v>
      </c>
      <c r="AU643">
        <v>1</v>
      </c>
      <c r="AV643">
        <v>2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3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1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1</v>
      </c>
      <c r="BR643">
        <v>0</v>
      </c>
      <c r="BS643">
        <v>0</v>
      </c>
      <c r="BT643">
        <v>1</v>
      </c>
      <c r="BU643">
        <v>0</v>
      </c>
      <c r="BV643">
        <v>1</v>
      </c>
      <c r="BW643">
        <v>0</v>
      </c>
      <c r="BX643">
        <v>0</v>
      </c>
      <c r="BY643">
        <v>1</v>
      </c>
      <c r="BZ643">
        <v>1</v>
      </c>
      <c r="CA643">
        <v>0</v>
      </c>
      <c r="CB643">
        <v>2</v>
      </c>
      <c r="CC643">
        <v>0</v>
      </c>
      <c r="CD643">
        <v>0</v>
      </c>
      <c r="CE643">
        <v>2</v>
      </c>
      <c r="CF643">
        <v>0</v>
      </c>
      <c r="CG643">
        <v>2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1</v>
      </c>
      <c r="CP643">
        <v>1</v>
      </c>
    </row>
    <row r="644" spans="1:94" x14ac:dyDescent="0.3">
      <c r="A644">
        <v>9</v>
      </c>
      <c r="B644" t="s">
        <v>521</v>
      </c>
      <c r="C644">
        <v>270102015</v>
      </c>
      <c r="D644">
        <v>270102</v>
      </c>
      <c r="E644" t="s">
        <v>14075</v>
      </c>
      <c r="F644" t="s">
        <v>7306</v>
      </c>
      <c r="G644">
        <v>48</v>
      </c>
      <c r="H644" t="s">
        <v>10627</v>
      </c>
      <c r="I644" t="s">
        <v>10640</v>
      </c>
      <c r="J644">
        <v>477</v>
      </c>
      <c r="K644">
        <v>1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2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1</v>
      </c>
      <c r="BD644">
        <v>1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1</v>
      </c>
      <c r="BR644">
        <v>0</v>
      </c>
      <c r="BS644">
        <v>0</v>
      </c>
      <c r="BT644">
        <v>2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2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3</v>
      </c>
    </row>
    <row r="645" spans="1:94" x14ac:dyDescent="0.3">
      <c r="A645">
        <v>9</v>
      </c>
      <c r="B645" t="s">
        <v>521</v>
      </c>
      <c r="C645">
        <v>270105002</v>
      </c>
      <c r="D645">
        <v>270105</v>
      </c>
      <c r="E645" t="s">
        <v>7310</v>
      </c>
      <c r="F645" t="s">
        <v>7312</v>
      </c>
      <c r="G645">
        <v>49</v>
      </c>
      <c r="H645" t="s">
        <v>10584</v>
      </c>
      <c r="I645" t="s">
        <v>7312</v>
      </c>
      <c r="J645">
        <v>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 x14ac:dyDescent="0.3">
      <c r="A646">
        <v>9</v>
      </c>
      <c r="B646" t="s">
        <v>521</v>
      </c>
      <c r="C646">
        <v>270102006</v>
      </c>
      <c r="D646">
        <v>270102</v>
      </c>
      <c r="E646" t="s">
        <v>14075</v>
      </c>
      <c r="F646" t="s">
        <v>7297</v>
      </c>
      <c r="G646">
        <v>49</v>
      </c>
      <c r="H646" t="s">
        <v>10584</v>
      </c>
      <c r="I646" t="s">
        <v>14159</v>
      </c>
      <c r="J646">
        <v>15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2</v>
      </c>
      <c r="S646">
        <v>0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2</v>
      </c>
      <c r="AE646">
        <v>0</v>
      </c>
      <c r="AF646">
        <v>0</v>
      </c>
      <c r="AG646">
        <v>0</v>
      </c>
      <c r="AH646">
        <v>1</v>
      </c>
      <c r="AI646">
        <v>1</v>
      </c>
      <c r="AJ646">
        <v>0</v>
      </c>
      <c r="AK646">
        <v>2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3</v>
      </c>
      <c r="AT646">
        <v>0</v>
      </c>
      <c r="AU646">
        <v>1</v>
      </c>
      <c r="AV646">
        <v>1</v>
      </c>
      <c r="AW646">
        <v>0</v>
      </c>
      <c r="AX646">
        <v>2</v>
      </c>
      <c r="AY646">
        <v>1</v>
      </c>
      <c r="AZ646">
        <v>0</v>
      </c>
      <c r="BA646">
        <v>2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3</v>
      </c>
      <c r="BI646">
        <v>1</v>
      </c>
      <c r="BJ646">
        <v>1</v>
      </c>
      <c r="BK646">
        <v>2</v>
      </c>
      <c r="BL646">
        <v>0</v>
      </c>
      <c r="BM646">
        <v>1</v>
      </c>
      <c r="BN646">
        <v>0</v>
      </c>
      <c r="BO646">
        <v>0</v>
      </c>
      <c r="BP646">
        <v>4</v>
      </c>
      <c r="BQ646">
        <v>1</v>
      </c>
      <c r="BR646">
        <v>1</v>
      </c>
      <c r="BS646">
        <v>2</v>
      </c>
      <c r="BT646">
        <v>3</v>
      </c>
      <c r="BU646">
        <v>1</v>
      </c>
      <c r="BV646">
        <v>1</v>
      </c>
      <c r="BW646">
        <v>2</v>
      </c>
      <c r="BX646">
        <v>1</v>
      </c>
      <c r="BY646">
        <v>1</v>
      </c>
      <c r="BZ646">
        <v>3</v>
      </c>
      <c r="CA646">
        <v>5</v>
      </c>
      <c r="CB646">
        <v>1</v>
      </c>
      <c r="CC646">
        <v>5</v>
      </c>
      <c r="CD646">
        <v>1</v>
      </c>
      <c r="CE646">
        <v>1</v>
      </c>
      <c r="CF646">
        <v>1</v>
      </c>
      <c r="CG646">
        <v>2</v>
      </c>
      <c r="CH646">
        <v>2</v>
      </c>
      <c r="CI646">
        <v>1</v>
      </c>
      <c r="CJ646">
        <v>4</v>
      </c>
      <c r="CK646">
        <v>3</v>
      </c>
      <c r="CL646">
        <v>2</v>
      </c>
      <c r="CM646">
        <v>6</v>
      </c>
      <c r="CN646">
        <v>0</v>
      </c>
      <c r="CO646">
        <v>2</v>
      </c>
      <c r="CP646">
        <v>0</v>
      </c>
    </row>
    <row r="647" spans="1:94" x14ac:dyDescent="0.3">
      <c r="A647">
        <v>9</v>
      </c>
      <c r="B647" t="s">
        <v>521</v>
      </c>
      <c r="C647">
        <v>270102007</v>
      </c>
      <c r="D647">
        <v>270102</v>
      </c>
      <c r="E647" t="s">
        <v>14075</v>
      </c>
      <c r="F647" t="s">
        <v>7298</v>
      </c>
      <c r="G647">
        <v>49</v>
      </c>
      <c r="H647" t="s">
        <v>10584</v>
      </c>
      <c r="I647" t="s">
        <v>14160</v>
      </c>
      <c r="J647">
        <v>16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2</v>
      </c>
      <c r="BT647">
        <v>0</v>
      </c>
      <c r="BU647">
        <v>1</v>
      </c>
      <c r="BV647">
        <v>0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2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 x14ac:dyDescent="0.3">
      <c r="A648">
        <v>9</v>
      </c>
      <c r="B648" t="s">
        <v>521</v>
      </c>
      <c r="C648">
        <v>270102008</v>
      </c>
      <c r="D648">
        <v>270102</v>
      </c>
      <c r="E648" t="s">
        <v>14075</v>
      </c>
      <c r="F648" t="s">
        <v>7299</v>
      </c>
      <c r="G648">
        <v>49</v>
      </c>
      <c r="H648" t="s">
        <v>10584</v>
      </c>
      <c r="I648" t="s">
        <v>14161</v>
      </c>
      <c r="J648">
        <v>17</v>
      </c>
      <c r="K648">
        <v>0</v>
      </c>
      <c r="L648">
        <v>0</v>
      </c>
      <c r="M648">
        <v>1</v>
      </c>
      <c r="N648">
        <v>0</v>
      </c>
      <c r="O648">
        <v>1</v>
      </c>
      <c r="P648">
        <v>1</v>
      </c>
      <c r="Q648">
        <v>0</v>
      </c>
      <c r="R648">
        <v>1</v>
      </c>
      <c r="S648">
        <v>1</v>
      </c>
      <c r="T648">
        <v>0</v>
      </c>
      <c r="U648">
        <v>1</v>
      </c>
      <c r="V648">
        <v>0</v>
      </c>
      <c r="W648">
        <v>2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1</v>
      </c>
      <c r="BI648">
        <v>0</v>
      </c>
      <c r="BJ648">
        <v>0</v>
      </c>
      <c r="BK648">
        <v>0</v>
      </c>
      <c r="BL648">
        <v>1</v>
      </c>
      <c r="BM648">
        <v>1</v>
      </c>
      <c r="BN648">
        <v>0</v>
      </c>
      <c r="BO648">
        <v>1</v>
      </c>
      <c r="BP648">
        <v>1</v>
      </c>
      <c r="BQ648">
        <v>0</v>
      </c>
      <c r="BR648">
        <v>1</v>
      </c>
      <c r="BS648">
        <v>0</v>
      </c>
      <c r="BT648">
        <v>1</v>
      </c>
      <c r="BU648">
        <v>0</v>
      </c>
      <c r="BV648">
        <v>2</v>
      </c>
      <c r="BW648">
        <v>1</v>
      </c>
      <c r="BX648">
        <v>0</v>
      </c>
      <c r="BY648">
        <v>0</v>
      </c>
      <c r="BZ648">
        <v>2</v>
      </c>
      <c r="CA648">
        <v>1</v>
      </c>
      <c r="CB648">
        <v>1</v>
      </c>
      <c r="CC648">
        <v>1</v>
      </c>
      <c r="CD648">
        <v>0</v>
      </c>
      <c r="CE648">
        <v>1</v>
      </c>
      <c r="CF648">
        <v>2</v>
      </c>
      <c r="CG648">
        <v>0</v>
      </c>
      <c r="CH648">
        <v>0</v>
      </c>
      <c r="CI648">
        <v>1</v>
      </c>
      <c r="CJ648">
        <v>2</v>
      </c>
      <c r="CK648">
        <v>0</v>
      </c>
      <c r="CL648">
        <v>0</v>
      </c>
      <c r="CM648">
        <v>0</v>
      </c>
      <c r="CN648">
        <v>1</v>
      </c>
      <c r="CO648">
        <v>1</v>
      </c>
      <c r="CP648">
        <v>3</v>
      </c>
    </row>
    <row r="649" spans="1:94" x14ac:dyDescent="0.3">
      <c r="A649">
        <v>9</v>
      </c>
      <c r="B649" t="s">
        <v>521</v>
      </c>
      <c r="C649">
        <v>270102009</v>
      </c>
      <c r="D649">
        <v>270102</v>
      </c>
      <c r="E649" t="s">
        <v>14075</v>
      </c>
      <c r="F649" t="s">
        <v>7300</v>
      </c>
      <c r="G649">
        <v>49</v>
      </c>
      <c r="H649" t="s">
        <v>10584</v>
      </c>
      <c r="I649" t="s">
        <v>7300</v>
      </c>
      <c r="J649">
        <v>18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</row>
    <row r="650" spans="1:94" x14ac:dyDescent="0.3">
      <c r="A650">
        <v>9</v>
      </c>
      <c r="B650" t="s">
        <v>521</v>
      </c>
      <c r="C650">
        <v>270102010</v>
      </c>
      <c r="D650">
        <v>270102</v>
      </c>
      <c r="E650" t="s">
        <v>14075</v>
      </c>
      <c r="F650" t="s">
        <v>7301</v>
      </c>
      <c r="G650">
        <v>49</v>
      </c>
      <c r="H650" t="s">
        <v>10584</v>
      </c>
      <c r="I650" t="s">
        <v>7301</v>
      </c>
      <c r="J650">
        <v>19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2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2</v>
      </c>
      <c r="BU650">
        <v>0</v>
      </c>
      <c r="BV650">
        <v>1</v>
      </c>
      <c r="BW650">
        <v>0</v>
      </c>
      <c r="BX650">
        <v>1</v>
      </c>
      <c r="BY650">
        <v>0</v>
      </c>
      <c r="BZ650">
        <v>0</v>
      </c>
      <c r="CA650">
        <v>0</v>
      </c>
      <c r="CB650">
        <v>1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1</v>
      </c>
      <c r="CK650">
        <v>0</v>
      </c>
      <c r="CL650">
        <v>1</v>
      </c>
      <c r="CM650">
        <v>0</v>
      </c>
      <c r="CN650">
        <v>0</v>
      </c>
      <c r="CO650">
        <v>1</v>
      </c>
      <c r="CP650">
        <v>0</v>
      </c>
    </row>
    <row r="651" spans="1:94" x14ac:dyDescent="0.3">
      <c r="A651">
        <v>9</v>
      </c>
      <c r="B651" t="s">
        <v>521</v>
      </c>
      <c r="C651">
        <v>270102016</v>
      </c>
      <c r="D651">
        <v>270102</v>
      </c>
      <c r="E651" t="s">
        <v>14075</v>
      </c>
      <c r="F651" t="s">
        <v>7307</v>
      </c>
      <c r="G651">
        <v>49</v>
      </c>
      <c r="H651" t="s">
        <v>10584</v>
      </c>
      <c r="I651" t="s">
        <v>7307</v>
      </c>
      <c r="J651">
        <v>26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4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2</v>
      </c>
    </row>
    <row r="652" spans="1:94" x14ac:dyDescent="0.3">
      <c r="A652">
        <v>9</v>
      </c>
      <c r="B652" t="s">
        <v>521</v>
      </c>
      <c r="C652">
        <v>270102001</v>
      </c>
      <c r="D652">
        <v>270102</v>
      </c>
      <c r="E652" t="s">
        <v>14075</v>
      </c>
      <c r="F652" t="s">
        <v>7292</v>
      </c>
      <c r="G652">
        <v>49</v>
      </c>
      <c r="H652" t="s">
        <v>10584</v>
      </c>
      <c r="I652" t="s">
        <v>7292</v>
      </c>
      <c r="J652">
        <v>176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 x14ac:dyDescent="0.3">
      <c r="A653">
        <v>9</v>
      </c>
      <c r="B653" t="s">
        <v>521</v>
      </c>
      <c r="C653">
        <v>270103002</v>
      </c>
      <c r="D653">
        <v>270103</v>
      </c>
      <c r="E653" t="s">
        <v>14076</v>
      </c>
      <c r="F653" t="s">
        <v>7287</v>
      </c>
      <c r="G653">
        <v>49</v>
      </c>
      <c r="H653" t="s">
        <v>10584</v>
      </c>
      <c r="I653" t="s">
        <v>7287</v>
      </c>
      <c r="J653">
        <v>204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1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 x14ac:dyDescent="0.3">
      <c r="A654">
        <v>9</v>
      </c>
      <c r="B654" t="s">
        <v>521</v>
      </c>
      <c r="C654">
        <v>270104001</v>
      </c>
      <c r="D654">
        <v>270104</v>
      </c>
      <c r="E654" t="s">
        <v>7318</v>
      </c>
      <c r="F654" t="s">
        <v>7319</v>
      </c>
      <c r="G654">
        <v>49</v>
      </c>
      <c r="H654" t="s">
        <v>10584</v>
      </c>
      <c r="I654" t="s">
        <v>7319</v>
      </c>
      <c r="J654">
        <v>298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 x14ac:dyDescent="0.3">
      <c r="A655">
        <v>9</v>
      </c>
      <c r="B655" t="s">
        <v>521</v>
      </c>
      <c r="C655">
        <v>270103004</v>
      </c>
      <c r="D655">
        <v>270103</v>
      </c>
      <c r="E655" t="s">
        <v>14076</v>
      </c>
      <c r="F655" t="s">
        <v>7289</v>
      </c>
      <c r="G655">
        <v>49</v>
      </c>
      <c r="H655" t="s">
        <v>10584</v>
      </c>
      <c r="I655" t="s">
        <v>7289</v>
      </c>
      <c r="J655">
        <v>417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</row>
    <row r="656" spans="1:94" x14ac:dyDescent="0.3">
      <c r="A656">
        <v>9</v>
      </c>
      <c r="B656" t="s">
        <v>521</v>
      </c>
      <c r="C656">
        <v>270102002</v>
      </c>
      <c r="D656">
        <v>270102</v>
      </c>
      <c r="E656" t="s">
        <v>14075</v>
      </c>
      <c r="F656" t="s">
        <v>7293</v>
      </c>
      <c r="G656">
        <v>49</v>
      </c>
      <c r="H656" t="s">
        <v>10584</v>
      </c>
      <c r="I656" t="s">
        <v>7293</v>
      </c>
      <c r="J656">
        <v>474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</row>
    <row r="657" spans="1:94" x14ac:dyDescent="0.3">
      <c r="A657">
        <v>9</v>
      </c>
      <c r="B657" t="s">
        <v>521</v>
      </c>
      <c r="C657">
        <v>270102014</v>
      </c>
      <c r="D657">
        <v>270102</v>
      </c>
      <c r="E657" t="s">
        <v>14075</v>
      </c>
      <c r="F657" t="s">
        <v>7305</v>
      </c>
      <c r="G657">
        <v>49</v>
      </c>
      <c r="H657" t="s">
        <v>10584</v>
      </c>
      <c r="I657" t="s">
        <v>10639</v>
      </c>
      <c r="J657">
        <v>476</v>
      </c>
      <c r="K657">
        <v>2</v>
      </c>
      <c r="L657">
        <v>1</v>
      </c>
      <c r="M657">
        <v>1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2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1</v>
      </c>
      <c r="AV657">
        <v>0</v>
      </c>
      <c r="AW657">
        <v>2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1</v>
      </c>
      <c r="BF657">
        <v>1</v>
      </c>
      <c r="BG657">
        <v>0</v>
      </c>
      <c r="BH657">
        <v>0</v>
      </c>
      <c r="BI657">
        <v>1</v>
      </c>
      <c r="BJ657">
        <v>1</v>
      </c>
      <c r="BK657">
        <v>2</v>
      </c>
      <c r="BL657">
        <v>0</v>
      </c>
      <c r="BM657">
        <v>0</v>
      </c>
      <c r="BN657">
        <v>1</v>
      </c>
      <c r="BO657">
        <v>0</v>
      </c>
      <c r="BP657">
        <v>1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2</v>
      </c>
      <c r="BW657">
        <v>1</v>
      </c>
      <c r="BX657">
        <v>0</v>
      </c>
      <c r="BY657">
        <v>0</v>
      </c>
      <c r="BZ657">
        <v>3</v>
      </c>
      <c r="CA657">
        <v>1</v>
      </c>
      <c r="CB657">
        <v>0</v>
      </c>
      <c r="CC657">
        <v>0</v>
      </c>
      <c r="CD657">
        <v>1</v>
      </c>
      <c r="CE657">
        <v>1</v>
      </c>
      <c r="CF657">
        <v>2</v>
      </c>
      <c r="CG657">
        <v>2</v>
      </c>
      <c r="CH657">
        <v>0</v>
      </c>
      <c r="CI657">
        <v>0</v>
      </c>
      <c r="CJ657">
        <v>1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2</v>
      </c>
    </row>
    <row r="658" spans="1:94" x14ac:dyDescent="0.3">
      <c r="A658">
        <v>9</v>
      </c>
      <c r="B658" t="s">
        <v>521</v>
      </c>
      <c r="C658">
        <v>270102015</v>
      </c>
      <c r="D658">
        <v>270102</v>
      </c>
      <c r="E658" t="s">
        <v>14075</v>
      </c>
      <c r="F658" t="s">
        <v>7306</v>
      </c>
      <c r="G658">
        <v>49</v>
      </c>
      <c r="H658" t="s">
        <v>10584</v>
      </c>
      <c r="I658" t="s">
        <v>10640</v>
      </c>
      <c r="J658">
        <v>477</v>
      </c>
      <c r="K658">
        <v>0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1</v>
      </c>
      <c r="X658">
        <v>1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</v>
      </c>
      <c r="BH658">
        <v>1</v>
      </c>
      <c r="BI658">
        <v>0</v>
      </c>
      <c r="BJ658">
        <v>1</v>
      </c>
      <c r="BK658">
        <v>0</v>
      </c>
      <c r="BL658">
        <v>0</v>
      </c>
      <c r="BM658">
        <v>2</v>
      </c>
      <c r="BN658">
        <v>0</v>
      </c>
      <c r="BO658">
        <v>0</v>
      </c>
      <c r="BP658">
        <v>0</v>
      </c>
      <c r="BQ658">
        <v>1</v>
      </c>
      <c r="BR658">
        <v>1</v>
      </c>
      <c r="BS658">
        <v>1</v>
      </c>
      <c r="BT658">
        <v>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1</v>
      </c>
      <c r="CC658">
        <v>2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2</v>
      </c>
      <c r="CJ658">
        <v>1</v>
      </c>
      <c r="CK658">
        <v>1</v>
      </c>
      <c r="CL658">
        <v>0</v>
      </c>
      <c r="CM658">
        <v>0</v>
      </c>
      <c r="CN658">
        <v>1</v>
      </c>
      <c r="CO658">
        <v>0</v>
      </c>
      <c r="CP658">
        <v>0</v>
      </c>
    </row>
    <row r="659" spans="1:94" x14ac:dyDescent="0.3">
      <c r="A659">
        <v>9</v>
      </c>
      <c r="B659" t="s">
        <v>521</v>
      </c>
      <c r="C659">
        <v>270105002</v>
      </c>
      <c r="D659">
        <v>270105</v>
      </c>
      <c r="E659" t="s">
        <v>7310</v>
      </c>
      <c r="F659" t="s">
        <v>7312</v>
      </c>
      <c r="G659">
        <v>50</v>
      </c>
      <c r="H659" t="s">
        <v>10597</v>
      </c>
      <c r="I659" t="s">
        <v>7312</v>
      </c>
      <c r="J659">
        <v>8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1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 x14ac:dyDescent="0.3">
      <c r="A660">
        <v>9</v>
      </c>
      <c r="B660" t="s">
        <v>521</v>
      </c>
      <c r="C660">
        <v>270105003</v>
      </c>
      <c r="D660">
        <v>270105</v>
      </c>
      <c r="E660" t="s">
        <v>7310</v>
      </c>
      <c r="F660" t="s">
        <v>7313</v>
      </c>
      <c r="G660">
        <v>50</v>
      </c>
      <c r="H660" t="s">
        <v>10597</v>
      </c>
      <c r="I660" t="s">
        <v>7313</v>
      </c>
      <c r="J660">
        <v>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</row>
    <row r="661" spans="1:94" x14ac:dyDescent="0.3">
      <c r="A661">
        <v>9</v>
      </c>
      <c r="B661" t="s">
        <v>521</v>
      </c>
      <c r="C661">
        <v>270102004</v>
      </c>
      <c r="D661">
        <v>270102</v>
      </c>
      <c r="E661" t="s">
        <v>14075</v>
      </c>
      <c r="F661" t="s">
        <v>7295</v>
      </c>
      <c r="G661">
        <v>50</v>
      </c>
      <c r="H661" t="s">
        <v>10597</v>
      </c>
      <c r="I661" t="s">
        <v>7295</v>
      </c>
      <c r="J661">
        <v>13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 x14ac:dyDescent="0.3">
      <c r="A662">
        <v>9</v>
      </c>
      <c r="B662" t="s">
        <v>521</v>
      </c>
      <c r="C662">
        <v>270102005</v>
      </c>
      <c r="D662">
        <v>270102</v>
      </c>
      <c r="E662" t="s">
        <v>14075</v>
      </c>
      <c r="F662" t="s">
        <v>7296</v>
      </c>
      <c r="G662">
        <v>50</v>
      </c>
      <c r="H662" t="s">
        <v>10597</v>
      </c>
      <c r="I662" t="s">
        <v>7296</v>
      </c>
      <c r="J662">
        <v>14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2</v>
      </c>
    </row>
    <row r="663" spans="1:94" x14ac:dyDescent="0.3">
      <c r="A663">
        <v>9</v>
      </c>
      <c r="B663" t="s">
        <v>521</v>
      </c>
      <c r="C663">
        <v>270102006</v>
      </c>
      <c r="D663">
        <v>270102</v>
      </c>
      <c r="E663" t="s">
        <v>14075</v>
      </c>
      <c r="F663" t="s">
        <v>7297</v>
      </c>
      <c r="G663">
        <v>50</v>
      </c>
      <c r="H663" t="s">
        <v>10597</v>
      </c>
      <c r="I663" t="s">
        <v>14159</v>
      </c>
      <c r="J663">
        <v>15</v>
      </c>
      <c r="K663">
        <v>4</v>
      </c>
      <c r="L663">
        <v>6</v>
      </c>
      <c r="M663">
        <v>1</v>
      </c>
      <c r="N663">
        <v>3</v>
      </c>
      <c r="O663">
        <v>4</v>
      </c>
      <c r="P663">
        <v>11</v>
      </c>
      <c r="Q663">
        <v>9</v>
      </c>
      <c r="R663">
        <v>3</v>
      </c>
      <c r="S663">
        <v>11</v>
      </c>
      <c r="T663">
        <v>4</v>
      </c>
      <c r="U663">
        <v>9</v>
      </c>
      <c r="V663">
        <v>8</v>
      </c>
      <c r="W663">
        <v>4</v>
      </c>
      <c r="X663">
        <v>3</v>
      </c>
      <c r="Y663">
        <v>9</v>
      </c>
      <c r="Z663">
        <v>3</v>
      </c>
      <c r="AA663">
        <v>4</v>
      </c>
      <c r="AB663">
        <v>12</v>
      </c>
      <c r="AC663">
        <v>6</v>
      </c>
      <c r="AD663">
        <v>7</v>
      </c>
      <c r="AE663">
        <v>10</v>
      </c>
      <c r="AF663">
        <v>7</v>
      </c>
      <c r="AG663">
        <v>5</v>
      </c>
      <c r="AH663">
        <v>7</v>
      </c>
      <c r="AI663">
        <v>5</v>
      </c>
      <c r="AJ663">
        <v>8</v>
      </c>
      <c r="AK663">
        <v>6</v>
      </c>
      <c r="AL663">
        <v>9</v>
      </c>
      <c r="AM663">
        <v>2</v>
      </c>
      <c r="AN663">
        <v>1</v>
      </c>
      <c r="AO663">
        <v>6</v>
      </c>
      <c r="AP663">
        <v>8</v>
      </c>
      <c r="AQ663">
        <v>6</v>
      </c>
      <c r="AR663">
        <v>8</v>
      </c>
      <c r="AS663">
        <v>5</v>
      </c>
      <c r="AT663">
        <v>3</v>
      </c>
      <c r="AU663">
        <v>7</v>
      </c>
      <c r="AV663">
        <v>6</v>
      </c>
      <c r="AW663">
        <v>5</v>
      </c>
      <c r="AX663">
        <v>4</v>
      </c>
      <c r="AY663">
        <v>6</v>
      </c>
      <c r="AZ663">
        <v>1</v>
      </c>
      <c r="BA663">
        <v>4</v>
      </c>
      <c r="BB663">
        <v>6</v>
      </c>
      <c r="BC663">
        <v>6</v>
      </c>
      <c r="BD663">
        <v>7</v>
      </c>
      <c r="BE663">
        <v>7</v>
      </c>
      <c r="BF663">
        <v>3</v>
      </c>
      <c r="BG663">
        <v>4</v>
      </c>
      <c r="BH663">
        <v>4</v>
      </c>
      <c r="BI663">
        <v>10</v>
      </c>
      <c r="BJ663">
        <v>5</v>
      </c>
      <c r="BK663">
        <v>6</v>
      </c>
      <c r="BL663">
        <v>9</v>
      </c>
      <c r="BM663">
        <v>6</v>
      </c>
      <c r="BN663">
        <v>6</v>
      </c>
      <c r="BO663">
        <v>8</v>
      </c>
      <c r="BP663">
        <v>10</v>
      </c>
      <c r="BQ663">
        <v>3</v>
      </c>
      <c r="BR663">
        <v>7</v>
      </c>
      <c r="BS663">
        <v>13</v>
      </c>
      <c r="BT663">
        <v>18</v>
      </c>
      <c r="BU663">
        <v>11</v>
      </c>
      <c r="BV663">
        <v>11</v>
      </c>
      <c r="BW663">
        <v>4</v>
      </c>
      <c r="BX663">
        <v>16</v>
      </c>
      <c r="BY663">
        <v>6</v>
      </c>
      <c r="BZ663">
        <v>15</v>
      </c>
      <c r="CA663">
        <v>10</v>
      </c>
      <c r="CB663">
        <v>5</v>
      </c>
      <c r="CC663">
        <v>9</v>
      </c>
      <c r="CD663">
        <v>7</v>
      </c>
      <c r="CE663">
        <v>7</v>
      </c>
      <c r="CF663">
        <v>16</v>
      </c>
      <c r="CG663">
        <v>6</v>
      </c>
      <c r="CH663">
        <v>13</v>
      </c>
      <c r="CI663">
        <v>8</v>
      </c>
      <c r="CJ663">
        <v>16</v>
      </c>
      <c r="CK663">
        <v>8</v>
      </c>
      <c r="CL663">
        <v>13</v>
      </c>
      <c r="CM663">
        <v>15</v>
      </c>
      <c r="CN663">
        <v>11</v>
      </c>
      <c r="CO663">
        <v>10</v>
      </c>
      <c r="CP663">
        <v>15</v>
      </c>
    </row>
    <row r="664" spans="1:94" x14ac:dyDescent="0.3">
      <c r="A664">
        <v>9</v>
      </c>
      <c r="B664" t="s">
        <v>521</v>
      </c>
      <c r="C664">
        <v>270102007</v>
      </c>
      <c r="D664">
        <v>270102</v>
      </c>
      <c r="E664" t="s">
        <v>14075</v>
      </c>
      <c r="F664" t="s">
        <v>7298</v>
      </c>
      <c r="G664">
        <v>50</v>
      </c>
      <c r="H664" t="s">
        <v>10597</v>
      </c>
      <c r="I664" t="s">
        <v>14160</v>
      </c>
      <c r="J664">
        <v>16</v>
      </c>
      <c r="K664">
        <v>1</v>
      </c>
      <c r="L664">
        <v>0</v>
      </c>
      <c r="M664">
        <v>1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2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0</v>
      </c>
      <c r="AU664">
        <v>2</v>
      </c>
      <c r="AV664">
        <v>1</v>
      </c>
      <c r="AW664">
        <v>2</v>
      </c>
      <c r="AX664">
        <v>1</v>
      </c>
      <c r="AY664">
        <v>0</v>
      </c>
      <c r="AZ664">
        <v>0</v>
      </c>
      <c r="BA664">
        <v>2</v>
      </c>
      <c r="BB664">
        <v>0</v>
      </c>
      <c r="BC664">
        <v>0</v>
      </c>
      <c r="BD664">
        <v>2</v>
      </c>
      <c r="BE664">
        <v>1</v>
      </c>
      <c r="BF664">
        <v>0</v>
      </c>
      <c r="BG664">
        <v>2</v>
      </c>
      <c r="BH664">
        <v>2</v>
      </c>
      <c r="BI664">
        <v>0</v>
      </c>
      <c r="BJ664">
        <v>0</v>
      </c>
      <c r="BK664">
        <v>0</v>
      </c>
      <c r="BL664">
        <v>1</v>
      </c>
      <c r="BM664">
        <v>1</v>
      </c>
      <c r="BN664">
        <v>0</v>
      </c>
      <c r="BO664">
        <v>0</v>
      </c>
      <c r="BP664">
        <v>0</v>
      </c>
      <c r="BQ664">
        <v>2</v>
      </c>
      <c r="BR664">
        <v>0</v>
      </c>
      <c r="BS664">
        <v>1</v>
      </c>
      <c r="BT664">
        <v>1</v>
      </c>
      <c r="BU664">
        <v>1</v>
      </c>
      <c r="BV664">
        <v>0</v>
      </c>
      <c r="BW664">
        <v>0</v>
      </c>
      <c r="BX664">
        <v>5</v>
      </c>
      <c r="BY664">
        <v>1</v>
      </c>
      <c r="BZ664">
        <v>0</v>
      </c>
      <c r="CA664">
        <v>1</v>
      </c>
      <c r="CB664">
        <v>1</v>
      </c>
      <c r="CC664">
        <v>1</v>
      </c>
      <c r="CD664">
        <v>2</v>
      </c>
      <c r="CE664">
        <v>0</v>
      </c>
      <c r="CF664">
        <v>2</v>
      </c>
      <c r="CG664">
        <v>0</v>
      </c>
      <c r="CH664">
        <v>0</v>
      </c>
      <c r="CI664">
        <v>3</v>
      </c>
      <c r="CJ664">
        <v>1</v>
      </c>
      <c r="CK664">
        <v>1</v>
      </c>
      <c r="CL664">
        <v>2</v>
      </c>
      <c r="CM664">
        <v>1</v>
      </c>
      <c r="CN664">
        <v>3</v>
      </c>
      <c r="CO664">
        <v>0</v>
      </c>
      <c r="CP664">
        <v>0</v>
      </c>
    </row>
    <row r="665" spans="1:94" x14ac:dyDescent="0.3">
      <c r="A665">
        <v>9</v>
      </c>
      <c r="B665" t="s">
        <v>521</v>
      </c>
      <c r="C665">
        <v>270102008</v>
      </c>
      <c r="D665">
        <v>270102</v>
      </c>
      <c r="E665" t="s">
        <v>14075</v>
      </c>
      <c r="F665" t="s">
        <v>7299</v>
      </c>
      <c r="G665">
        <v>50</v>
      </c>
      <c r="H665" t="s">
        <v>10597</v>
      </c>
      <c r="I665" t="s">
        <v>14161</v>
      </c>
      <c r="J665">
        <v>17</v>
      </c>
      <c r="K665">
        <v>5</v>
      </c>
      <c r="L665">
        <v>4</v>
      </c>
      <c r="M665">
        <v>4</v>
      </c>
      <c r="N665">
        <v>4</v>
      </c>
      <c r="O665">
        <v>2</v>
      </c>
      <c r="P665">
        <v>4</v>
      </c>
      <c r="Q665">
        <v>2</v>
      </c>
      <c r="R665">
        <v>2</v>
      </c>
      <c r="S665">
        <v>5</v>
      </c>
      <c r="T665">
        <v>3</v>
      </c>
      <c r="U665">
        <v>0</v>
      </c>
      <c r="V665">
        <v>2</v>
      </c>
      <c r="W665">
        <v>3</v>
      </c>
      <c r="X665">
        <v>6</v>
      </c>
      <c r="Y665">
        <v>5</v>
      </c>
      <c r="Z665">
        <v>2</v>
      </c>
      <c r="AA665">
        <v>4</v>
      </c>
      <c r="AB665">
        <v>3</v>
      </c>
      <c r="AC665">
        <v>3</v>
      </c>
      <c r="AD665">
        <v>3</v>
      </c>
      <c r="AE665">
        <v>2</v>
      </c>
      <c r="AF665">
        <v>2</v>
      </c>
      <c r="AG665">
        <v>3</v>
      </c>
      <c r="AH665">
        <v>1</v>
      </c>
      <c r="AI665">
        <v>1</v>
      </c>
      <c r="AJ665">
        <v>1</v>
      </c>
      <c r="AK665">
        <v>2</v>
      </c>
      <c r="AL665">
        <v>3</v>
      </c>
      <c r="AM665">
        <v>0</v>
      </c>
      <c r="AN665">
        <v>2</v>
      </c>
      <c r="AO665">
        <v>4</v>
      </c>
      <c r="AP665">
        <v>3</v>
      </c>
      <c r="AQ665">
        <v>1</v>
      </c>
      <c r="AR665">
        <v>0</v>
      </c>
      <c r="AS665">
        <v>2</v>
      </c>
      <c r="AT665">
        <v>3</v>
      </c>
      <c r="AU665">
        <v>1</v>
      </c>
      <c r="AV665">
        <v>3</v>
      </c>
      <c r="AW665">
        <v>1</v>
      </c>
      <c r="AX665">
        <v>1</v>
      </c>
      <c r="AY665">
        <v>0</v>
      </c>
      <c r="AZ665">
        <v>0</v>
      </c>
      <c r="BA665">
        <v>2</v>
      </c>
      <c r="BB665">
        <v>3</v>
      </c>
      <c r="BC665">
        <v>1</v>
      </c>
      <c r="BD665">
        <v>7</v>
      </c>
      <c r="BE665">
        <v>4</v>
      </c>
      <c r="BF665">
        <v>0</v>
      </c>
      <c r="BG665">
        <v>2</v>
      </c>
      <c r="BH665">
        <v>2</v>
      </c>
      <c r="BI665">
        <v>3</v>
      </c>
      <c r="BJ665">
        <v>2</v>
      </c>
      <c r="BK665">
        <v>3</v>
      </c>
      <c r="BL665">
        <v>2</v>
      </c>
      <c r="BM665">
        <v>4</v>
      </c>
      <c r="BN665">
        <v>3</v>
      </c>
      <c r="BO665">
        <v>1</v>
      </c>
      <c r="BP665">
        <v>2</v>
      </c>
      <c r="BQ665">
        <v>3</v>
      </c>
      <c r="BR665">
        <v>1</v>
      </c>
      <c r="BS665">
        <v>2</v>
      </c>
      <c r="BT665">
        <v>3</v>
      </c>
      <c r="BU665">
        <v>3</v>
      </c>
      <c r="BV665">
        <v>4</v>
      </c>
      <c r="BW665">
        <v>1</v>
      </c>
      <c r="BX665">
        <v>6</v>
      </c>
      <c r="BY665">
        <v>2</v>
      </c>
      <c r="BZ665">
        <v>4</v>
      </c>
      <c r="CA665">
        <v>7</v>
      </c>
      <c r="CB665">
        <v>2</v>
      </c>
      <c r="CC665">
        <v>1</v>
      </c>
      <c r="CD665">
        <v>2</v>
      </c>
      <c r="CE665">
        <v>0</v>
      </c>
      <c r="CF665">
        <v>7</v>
      </c>
      <c r="CG665">
        <v>4</v>
      </c>
      <c r="CH665">
        <v>5</v>
      </c>
      <c r="CI665">
        <v>3</v>
      </c>
      <c r="CJ665">
        <v>4</v>
      </c>
      <c r="CK665">
        <v>4</v>
      </c>
      <c r="CL665">
        <v>3</v>
      </c>
      <c r="CM665">
        <v>10</v>
      </c>
      <c r="CN665">
        <v>2</v>
      </c>
      <c r="CO665">
        <v>4</v>
      </c>
      <c r="CP665">
        <v>7</v>
      </c>
    </row>
    <row r="666" spans="1:94" x14ac:dyDescent="0.3">
      <c r="A666">
        <v>9</v>
      </c>
      <c r="B666" t="s">
        <v>521</v>
      </c>
      <c r="C666">
        <v>270102009</v>
      </c>
      <c r="D666">
        <v>270102</v>
      </c>
      <c r="E666" t="s">
        <v>14075</v>
      </c>
      <c r="F666" t="s">
        <v>7300</v>
      </c>
      <c r="G666">
        <v>50</v>
      </c>
      <c r="H666" t="s">
        <v>10597</v>
      </c>
      <c r="I666" t="s">
        <v>7300</v>
      </c>
      <c r="J666">
        <v>18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3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1</v>
      </c>
      <c r="CP666">
        <v>0</v>
      </c>
    </row>
    <row r="667" spans="1:94" x14ac:dyDescent="0.3">
      <c r="A667">
        <v>9</v>
      </c>
      <c r="B667" t="s">
        <v>521</v>
      </c>
      <c r="C667">
        <v>270102010</v>
      </c>
      <c r="D667">
        <v>270102</v>
      </c>
      <c r="E667" t="s">
        <v>14075</v>
      </c>
      <c r="F667" t="s">
        <v>7301</v>
      </c>
      <c r="G667">
        <v>50</v>
      </c>
      <c r="H667" t="s">
        <v>10597</v>
      </c>
      <c r="I667" t="s">
        <v>7301</v>
      </c>
      <c r="J667">
        <v>19</v>
      </c>
      <c r="K667">
        <v>5</v>
      </c>
      <c r="L667">
        <v>6</v>
      </c>
      <c r="M667">
        <v>0</v>
      </c>
      <c r="N667">
        <v>5</v>
      </c>
      <c r="O667">
        <v>0</v>
      </c>
      <c r="P667">
        <v>5</v>
      </c>
      <c r="Q667">
        <v>7</v>
      </c>
      <c r="R667">
        <v>11</v>
      </c>
      <c r="S667">
        <v>5</v>
      </c>
      <c r="T667">
        <v>4</v>
      </c>
      <c r="U667">
        <v>2</v>
      </c>
      <c r="V667">
        <v>5</v>
      </c>
      <c r="W667">
        <v>3</v>
      </c>
      <c r="X667">
        <v>8</v>
      </c>
      <c r="Y667">
        <v>6</v>
      </c>
      <c r="Z667">
        <v>3</v>
      </c>
      <c r="AA667">
        <v>2</v>
      </c>
      <c r="AB667">
        <v>2</v>
      </c>
      <c r="AC667">
        <v>4</v>
      </c>
      <c r="AD667">
        <v>10</v>
      </c>
      <c r="AE667">
        <v>8</v>
      </c>
      <c r="AF667">
        <v>2</v>
      </c>
      <c r="AG667">
        <v>4</v>
      </c>
      <c r="AH667">
        <v>4</v>
      </c>
      <c r="AI667">
        <v>6</v>
      </c>
      <c r="AJ667">
        <v>4</v>
      </c>
      <c r="AK667">
        <v>2</v>
      </c>
      <c r="AL667">
        <v>0</v>
      </c>
      <c r="AM667">
        <v>2</v>
      </c>
      <c r="AN667">
        <v>0</v>
      </c>
      <c r="AO667">
        <v>4</v>
      </c>
      <c r="AP667">
        <v>5</v>
      </c>
      <c r="AQ667">
        <v>3</v>
      </c>
      <c r="AR667">
        <v>8</v>
      </c>
      <c r="AS667">
        <v>3</v>
      </c>
      <c r="AT667">
        <v>8</v>
      </c>
      <c r="AU667">
        <v>4</v>
      </c>
      <c r="AV667">
        <v>4</v>
      </c>
      <c r="AW667">
        <v>4</v>
      </c>
      <c r="AX667">
        <v>1</v>
      </c>
      <c r="AY667">
        <v>3</v>
      </c>
      <c r="AZ667">
        <v>1</v>
      </c>
      <c r="BA667">
        <v>2</v>
      </c>
      <c r="BB667">
        <v>4</v>
      </c>
      <c r="BC667">
        <v>3</v>
      </c>
      <c r="BD667">
        <v>4</v>
      </c>
      <c r="BE667">
        <v>1</v>
      </c>
      <c r="BF667">
        <v>3</v>
      </c>
      <c r="BG667">
        <v>2</v>
      </c>
      <c r="BH667">
        <v>6</v>
      </c>
      <c r="BI667">
        <v>3</v>
      </c>
      <c r="BJ667">
        <v>4</v>
      </c>
      <c r="BK667">
        <v>7</v>
      </c>
      <c r="BL667">
        <v>4</v>
      </c>
      <c r="BM667">
        <v>8</v>
      </c>
      <c r="BN667">
        <v>7</v>
      </c>
      <c r="BO667">
        <v>5</v>
      </c>
      <c r="BP667">
        <v>9</v>
      </c>
      <c r="BQ667">
        <v>2</v>
      </c>
      <c r="BR667">
        <v>4</v>
      </c>
      <c r="BS667">
        <v>3</v>
      </c>
      <c r="BT667">
        <v>2</v>
      </c>
      <c r="BU667">
        <v>8</v>
      </c>
      <c r="BV667">
        <v>3</v>
      </c>
      <c r="BW667">
        <v>1</v>
      </c>
      <c r="BX667">
        <v>3</v>
      </c>
      <c r="BY667">
        <v>3</v>
      </c>
      <c r="BZ667">
        <v>5</v>
      </c>
      <c r="CA667">
        <v>3</v>
      </c>
      <c r="CB667">
        <v>3</v>
      </c>
      <c r="CC667">
        <v>5</v>
      </c>
      <c r="CD667">
        <v>3</v>
      </c>
      <c r="CE667">
        <v>3</v>
      </c>
      <c r="CF667">
        <v>2</v>
      </c>
      <c r="CG667">
        <v>2</v>
      </c>
      <c r="CH667">
        <v>4</v>
      </c>
      <c r="CI667">
        <v>3</v>
      </c>
      <c r="CJ667">
        <v>9</v>
      </c>
      <c r="CK667">
        <v>3</v>
      </c>
      <c r="CL667">
        <v>5</v>
      </c>
      <c r="CM667">
        <v>9</v>
      </c>
      <c r="CN667">
        <v>5</v>
      </c>
      <c r="CO667">
        <v>4</v>
      </c>
      <c r="CP667">
        <v>3</v>
      </c>
    </row>
    <row r="668" spans="1:94" x14ac:dyDescent="0.3">
      <c r="A668">
        <v>9</v>
      </c>
      <c r="B668" t="s">
        <v>521</v>
      </c>
      <c r="C668">
        <v>270102016</v>
      </c>
      <c r="D668">
        <v>270102</v>
      </c>
      <c r="E668" t="s">
        <v>14075</v>
      </c>
      <c r="F668" t="s">
        <v>7307</v>
      </c>
      <c r="G668">
        <v>50</v>
      </c>
      <c r="H668" t="s">
        <v>10597</v>
      </c>
      <c r="I668" t="s">
        <v>7307</v>
      </c>
      <c r="J668">
        <v>26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0</v>
      </c>
      <c r="CP668">
        <v>1</v>
      </c>
    </row>
    <row r="669" spans="1:94" x14ac:dyDescent="0.3">
      <c r="A669">
        <v>9</v>
      </c>
      <c r="B669" t="s">
        <v>521</v>
      </c>
      <c r="C669">
        <v>270102001</v>
      </c>
      <c r="D669">
        <v>270102</v>
      </c>
      <c r="E669" t="s">
        <v>14075</v>
      </c>
      <c r="F669" t="s">
        <v>7292</v>
      </c>
      <c r="G669">
        <v>50</v>
      </c>
      <c r="H669" t="s">
        <v>10597</v>
      </c>
      <c r="I669" t="s">
        <v>7292</v>
      </c>
      <c r="J669">
        <v>176</v>
      </c>
      <c r="K669">
        <v>2</v>
      </c>
      <c r="L669">
        <v>2</v>
      </c>
      <c r="M669">
        <v>1</v>
      </c>
      <c r="N669">
        <v>0</v>
      </c>
      <c r="O669">
        <v>1</v>
      </c>
      <c r="P669">
        <v>1</v>
      </c>
      <c r="Q669">
        <v>0</v>
      </c>
      <c r="R669">
        <v>2</v>
      </c>
      <c r="S669">
        <v>1</v>
      </c>
      <c r="T669">
        <v>1</v>
      </c>
      <c r="U669">
        <v>1</v>
      </c>
      <c r="V669">
        <v>2</v>
      </c>
      <c r="W669">
        <v>0</v>
      </c>
      <c r="X669">
        <v>2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3</v>
      </c>
      <c r="AG669">
        <v>0</v>
      </c>
      <c r="AH669">
        <v>0</v>
      </c>
      <c r="AI669">
        <v>1</v>
      </c>
      <c r="AJ669">
        <v>1</v>
      </c>
      <c r="AK669">
        <v>0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1</v>
      </c>
      <c r="AY669">
        <v>1</v>
      </c>
      <c r="AZ669">
        <v>1</v>
      </c>
      <c r="BA669">
        <v>0</v>
      </c>
      <c r="BB669">
        <v>1</v>
      </c>
      <c r="BC669">
        <v>0</v>
      </c>
      <c r="BD669">
        <v>2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2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1</v>
      </c>
      <c r="BT669">
        <v>1</v>
      </c>
      <c r="BU669">
        <v>0</v>
      </c>
      <c r="BV669">
        <v>0</v>
      </c>
      <c r="BW669">
        <v>0</v>
      </c>
      <c r="BX669">
        <v>1</v>
      </c>
      <c r="BY669">
        <v>0</v>
      </c>
      <c r="BZ669">
        <v>2</v>
      </c>
      <c r="CA669">
        <v>0</v>
      </c>
      <c r="CB669">
        <v>2</v>
      </c>
      <c r="CC669">
        <v>0</v>
      </c>
      <c r="CD669">
        <v>1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 x14ac:dyDescent="0.3">
      <c r="A670">
        <v>9</v>
      </c>
      <c r="B670" t="s">
        <v>521</v>
      </c>
      <c r="C670">
        <v>270103002</v>
      </c>
      <c r="D670">
        <v>270103</v>
      </c>
      <c r="E670" t="s">
        <v>14076</v>
      </c>
      <c r="F670" t="s">
        <v>7287</v>
      </c>
      <c r="G670">
        <v>50</v>
      </c>
      <c r="H670" t="s">
        <v>10597</v>
      </c>
      <c r="I670" t="s">
        <v>7287</v>
      </c>
      <c r="J670">
        <v>204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2</v>
      </c>
      <c r="U670">
        <v>0</v>
      </c>
      <c r="V670">
        <v>0</v>
      </c>
      <c r="W670">
        <v>1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2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0</v>
      </c>
      <c r="BO670">
        <v>1</v>
      </c>
      <c r="BP670">
        <v>1</v>
      </c>
      <c r="BQ670">
        <v>0</v>
      </c>
      <c r="BR670">
        <v>0</v>
      </c>
      <c r="BS670">
        <v>1</v>
      </c>
      <c r="BT670">
        <v>1</v>
      </c>
      <c r="BU670">
        <v>0</v>
      </c>
      <c r="BV670">
        <v>2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1</v>
      </c>
      <c r="CI670">
        <v>0</v>
      </c>
      <c r="CJ670">
        <v>1</v>
      </c>
      <c r="CK670">
        <v>0</v>
      </c>
      <c r="CL670">
        <v>2</v>
      </c>
      <c r="CM670">
        <v>0</v>
      </c>
      <c r="CN670">
        <v>0</v>
      </c>
      <c r="CO670">
        <v>0</v>
      </c>
      <c r="CP670">
        <v>0</v>
      </c>
    </row>
    <row r="671" spans="1:94" x14ac:dyDescent="0.3">
      <c r="A671">
        <v>9</v>
      </c>
      <c r="B671" t="s">
        <v>521</v>
      </c>
      <c r="C671">
        <v>270104001</v>
      </c>
      <c r="D671">
        <v>270104</v>
      </c>
      <c r="E671" t="s">
        <v>7318</v>
      </c>
      <c r="F671" t="s">
        <v>7319</v>
      </c>
      <c r="G671">
        <v>50</v>
      </c>
      <c r="H671" t="s">
        <v>10597</v>
      </c>
      <c r="I671" t="s">
        <v>7319</v>
      </c>
      <c r="J671">
        <v>298</v>
      </c>
      <c r="K671">
        <v>9</v>
      </c>
      <c r="L671">
        <v>1</v>
      </c>
      <c r="M671">
        <v>5</v>
      </c>
      <c r="N671">
        <v>4</v>
      </c>
      <c r="O671">
        <v>2</v>
      </c>
      <c r="P671">
        <v>4</v>
      </c>
      <c r="Q671">
        <v>9</v>
      </c>
      <c r="R671">
        <v>3</v>
      </c>
      <c r="S671">
        <v>5</v>
      </c>
      <c r="T671">
        <v>1</v>
      </c>
      <c r="U671">
        <v>5</v>
      </c>
      <c r="V671">
        <v>6</v>
      </c>
      <c r="W671">
        <v>1</v>
      </c>
      <c r="X671">
        <v>2</v>
      </c>
      <c r="Y671">
        <v>2</v>
      </c>
      <c r="Z671">
        <v>3</v>
      </c>
      <c r="AA671">
        <v>4</v>
      </c>
      <c r="AB671">
        <v>1</v>
      </c>
      <c r="AC671">
        <v>2</v>
      </c>
      <c r="AD671">
        <v>3</v>
      </c>
      <c r="AE671">
        <v>2</v>
      </c>
      <c r="AF671">
        <v>2</v>
      </c>
      <c r="AG671">
        <v>0</v>
      </c>
      <c r="AH671">
        <v>0</v>
      </c>
      <c r="AI671">
        <v>0</v>
      </c>
      <c r="AJ671">
        <v>4</v>
      </c>
      <c r="AK671">
        <v>0</v>
      </c>
      <c r="AL671">
        <v>1</v>
      </c>
      <c r="AM671">
        <v>0</v>
      </c>
      <c r="AN671">
        <v>0</v>
      </c>
      <c r="AO671">
        <v>1</v>
      </c>
      <c r="AP671">
        <v>2</v>
      </c>
      <c r="AQ671">
        <v>0</v>
      </c>
      <c r="AR671">
        <v>1</v>
      </c>
      <c r="AS671">
        <v>0</v>
      </c>
      <c r="AT671">
        <v>0</v>
      </c>
      <c r="AU671">
        <v>2</v>
      </c>
      <c r="AV671">
        <v>1</v>
      </c>
      <c r="AW671">
        <v>1</v>
      </c>
      <c r="AX671">
        <v>2</v>
      </c>
      <c r="AY671">
        <v>0</v>
      </c>
      <c r="AZ671">
        <v>4</v>
      </c>
      <c r="BA671">
        <v>1</v>
      </c>
      <c r="BB671">
        <v>1</v>
      </c>
      <c r="BC671">
        <v>0</v>
      </c>
      <c r="BD671">
        <v>0</v>
      </c>
      <c r="BE671">
        <v>2</v>
      </c>
      <c r="BF671">
        <v>7</v>
      </c>
      <c r="BG671">
        <v>1</v>
      </c>
      <c r="BH671">
        <v>0</v>
      </c>
      <c r="BI671">
        <v>3</v>
      </c>
      <c r="BJ671">
        <v>1</v>
      </c>
      <c r="BK671">
        <v>0</v>
      </c>
      <c r="BL671">
        <v>0</v>
      </c>
      <c r="BM671">
        <v>0</v>
      </c>
      <c r="BN671">
        <v>0</v>
      </c>
      <c r="BO671">
        <v>4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1</v>
      </c>
      <c r="BX671">
        <v>0</v>
      </c>
      <c r="BY671">
        <v>1</v>
      </c>
      <c r="BZ671">
        <v>0</v>
      </c>
      <c r="CA671">
        <v>0</v>
      </c>
      <c r="CB671">
        <v>3</v>
      </c>
      <c r="CC671">
        <v>2</v>
      </c>
      <c r="CD671">
        <v>1</v>
      </c>
      <c r="CE671">
        <v>0</v>
      </c>
      <c r="CF671">
        <v>0</v>
      </c>
      <c r="CG671">
        <v>2</v>
      </c>
      <c r="CH671">
        <v>0</v>
      </c>
      <c r="CI671">
        <v>0</v>
      </c>
      <c r="CJ671">
        <v>1</v>
      </c>
      <c r="CK671">
        <v>1</v>
      </c>
      <c r="CL671">
        <v>3</v>
      </c>
      <c r="CM671">
        <v>3</v>
      </c>
      <c r="CN671">
        <v>0</v>
      </c>
      <c r="CO671">
        <v>0</v>
      </c>
      <c r="CP671">
        <v>0</v>
      </c>
    </row>
    <row r="672" spans="1:94" x14ac:dyDescent="0.3">
      <c r="A672">
        <v>9</v>
      </c>
      <c r="B672" t="s">
        <v>521</v>
      </c>
      <c r="C672">
        <v>270103004</v>
      </c>
      <c r="D672">
        <v>270103</v>
      </c>
      <c r="E672" t="s">
        <v>14076</v>
      </c>
      <c r="F672" t="s">
        <v>7289</v>
      </c>
      <c r="G672">
        <v>50</v>
      </c>
      <c r="H672" t="s">
        <v>10597</v>
      </c>
      <c r="I672" t="s">
        <v>7289</v>
      </c>
      <c r="J672">
        <v>417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</row>
    <row r="673" spans="1:94" x14ac:dyDescent="0.3">
      <c r="A673">
        <v>9</v>
      </c>
      <c r="B673" t="s">
        <v>521</v>
      </c>
      <c r="C673">
        <v>270103003</v>
      </c>
      <c r="D673">
        <v>270103</v>
      </c>
      <c r="E673" t="s">
        <v>14076</v>
      </c>
      <c r="F673" t="s">
        <v>7288</v>
      </c>
      <c r="G673">
        <v>50</v>
      </c>
      <c r="H673" t="s">
        <v>10597</v>
      </c>
      <c r="I673" t="s">
        <v>7288</v>
      </c>
      <c r="J673">
        <v>419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</row>
    <row r="674" spans="1:94" x14ac:dyDescent="0.3">
      <c r="A674">
        <v>9</v>
      </c>
      <c r="B674" t="s">
        <v>521</v>
      </c>
      <c r="C674">
        <v>270102017</v>
      </c>
      <c r="D674">
        <v>270102</v>
      </c>
      <c r="E674" t="s">
        <v>14075</v>
      </c>
      <c r="F674" t="s">
        <v>7308</v>
      </c>
      <c r="G674">
        <v>50</v>
      </c>
      <c r="H674" t="s">
        <v>10597</v>
      </c>
      <c r="I674" t="s">
        <v>7308</v>
      </c>
      <c r="J674">
        <v>475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 x14ac:dyDescent="0.3">
      <c r="A675">
        <v>9</v>
      </c>
      <c r="B675" t="s">
        <v>521</v>
      </c>
      <c r="C675">
        <v>270102014</v>
      </c>
      <c r="D675">
        <v>270102</v>
      </c>
      <c r="E675" t="s">
        <v>14075</v>
      </c>
      <c r="F675" t="s">
        <v>7305</v>
      </c>
      <c r="G675">
        <v>50</v>
      </c>
      <c r="H675" t="s">
        <v>10597</v>
      </c>
      <c r="I675" t="s">
        <v>10639</v>
      </c>
      <c r="J675">
        <v>476</v>
      </c>
      <c r="K675">
        <v>2</v>
      </c>
      <c r="L675">
        <v>1</v>
      </c>
      <c r="M675">
        <v>1</v>
      </c>
      <c r="N675">
        <v>0</v>
      </c>
      <c r="O675">
        <v>3</v>
      </c>
      <c r="P675">
        <v>1</v>
      </c>
      <c r="Q675">
        <v>1</v>
      </c>
      <c r="R675">
        <v>4</v>
      </c>
      <c r="S675">
        <v>3</v>
      </c>
      <c r="T675">
        <v>2</v>
      </c>
      <c r="U675">
        <v>2</v>
      </c>
      <c r="V675">
        <v>1</v>
      </c>
      <c r="W675">
        <v>2</v>
      </c>
      <c r="X675">
        <v>3</v>
      </c>
      <c r="Y675">
        <v>2</v>
      </c>
      <c r="Z675">
        <v>2</v>
      </c>
      <c r="AA675">
        <v>2</v>
      </c>
      <c r="AB675">
        <v>2</v>
      </c>
      <c r="AC675">
        <v>0</v>
      </c>
      <c r="AD675">
        <v>2</v>
      </c>
      <c r="AE675">
        <v>3</v>
      </c>
      <c r="AF675">
        <v>1</v>
      </c>
      <c r="AG675">
        <v>6</v>
      </c>
      <c r="AH675">
        <v>3</v>
      </c>
      <c r="AI675">
        <v>0</v>
      </c>
      <c r="AJ675">
        <v>2</v>
      </c>
      <c r="AK675">
        <v>0</v>
      </c>
      <c r="AL675">
        <v>2</v>
      </c>
      <c r="AM675">
        <v>2</v>
      </c>
      <c r="AN675">
        <v>1</v>
      </c>
      <c r="AO675">
        <v>2</v>
      </c>
      <c r="AP675">
        <v>3</v>
      </c>
      <c r="AQ675">
        <v>2</v>
      </c>
      <c r="AR675">
        <v>0</v>
      </c>
      <c r="AS675">
        <v>2</v>
      </c>
      <c r="AT675">
        <v>3</v>
      </c>
      <c r="AU675">
        <v>2</v>
      </c>
      <c r="AV675">
        <v>4</v>
      </c>
      <c r="AW675">
        <v>1</v>
      </c>
      <c r="AX675">
        <v>2</v>
      </c>
      <c r="AY675">
        <v>1</v>
      </c>
      <c r="AZ675">
        <v>0</v>
      </c>
      <c r="BA675">
        <v>1</v>
      </c>
      <c r="BB675">
        <v>0</v>
      </c>
      <c r="BC675">
        <v>3</v>
      </c>
      <c r="BD675">
        <v>2</v>
      </c>
      <c r="BE675">
        <v>4</v>
      </c>
      <c r="BF675">
        <v>0</v>
      </c>
      <c r="BG675">
        <v>3</v>
      </c>
      <c r="BH675">
        <v>2</v>
      </c>
      <c r="BI675">
        <v>1</v>
      </c>
      <c r="BJ675">
        <v>2</v>
      </c>
      <c r="BK675">
        <v>2</v>
      </c>
      <c r="BL675">
        <v>3</v>
      </c>
      <c r="BM675">
        <v>5</v>
      </c>
      <c r="BN675">
        <v>1</v>
      </c>
      <c r="BO675">
        <v>2</v>
      </c>
      <c r="BP675">
        <v>1</v>
      </c>
      <c r="BQ675">
        <v>3</v>
      </c>
      <c r="BR675">
        <v>3</v>
      </c>
      <c r="BS675">
        <v>2</v>
      </c>
      <c r="BT675">
        <v>1</v>
      </c>
      <c r="BU675">
        <v>3</v>
      </c>
      <c r="BV675">
        <v>3</v>
      </c>
      <c r="BW675">
        <v>2</v>
      </c>
      <c r="BX675">
        <v>4</v>
      </c>
      <c r="BY675">
        <v>2</v>
      </c>
      <c r="BZ675">
        <v>3</v>
      </c>
      <c r="CA675">
        <v>2</v>
      </c>
      <c r="CB675">
        <v>3</v>
      </c>
      <c r="CC675">
        <v>2</v>
      </c>
      <c r="CD675">
        <v>3</v>
      </c>
      <c r="CE675">
        <v>1</v>
      </c>
      <c r="CF675">
        <v>3</v>
      </c>
      <c r="CG675">
        <v>4</v>
      </c>
      <c r="CH675">
        <v>2</v>
      </c>
      <c r="CI675">
        <v>1</v>
      </c>
      <c r="CJ675">
        <v>2</v>
      </c>
      <c r="CK675">
        <v>6</v>
      </c>
      <c r="CL675">
        <v>3</v>
      </c>
      <c r="CM675">
        <v>3</v>
      </c>
      <c r="CN675">
        <v>1</v>
      </c>
      <c r="CO675">
        <v>5</v>
      </c>
      <c r="CP675">
        <v>5</v>
      </c>
    </row>
    <row r="676" spans="1:94" x14ac:dyDescent="0.3">
      <c r="A676">
        <v>9</v>
      </c>
      <c r="B676" t="s">
        <v>521</v>
      </c>
      <c r="C676">
        <v>270102015</v>
      </c>
      <c r="D676">
        <v>270102</v>
      </c>
      <c r="E676" t="s">
        <v>14075</v>
      </c>
      <c r="F676" t="s">
        <v>7306</v>
      </c>
      <c r="G676">
        <v>50</v>
      </c>
      <c r="H676" t="s">
        <v>10597</v>
      </c>
      <c r="I676" t="s">
        <v>10640</v>
      </c>
      <c r="J676">
        <v>477</v>
      </c>
      <c r="K676">
        <v>3</v>
      </c>
      <c r="L676">
        <v>2</v>
      </c>
      <c r="M676">
        <v>3</v>
      </c>
      <c r="N676">
        <v>0</v>
      </c>
      <c r="O676">
        <v>2</v>
      </c>
      <c r="P676">
        <v>1</v>
      </c>
      <c r="Q676">
        <v>1</v>
      </c>
      <c r="R676">
        <v>2</v>
      </c>
      <c r="S676">
        <v>2</v>
      </c>
      <c r="T676">
        <v>1</v>
      </c>
      <c r="U676">
        <v>5</v>
      </c>
      <c r="V676">
        <v>2</v>
      </c>
      <c r="W676">
        <v>3</v>
      </c>
      <c r="X676">
        <v>2</v>
      </c>
      <c r="Y676">
        <v>4</v>
      </c>
      <c r="Z676">
        <v>3</v>
      </c>
      <c r="AA676">
        <v>1</v>
      </c>
      <c r="AB676">
        <v>2</v>
      </c>
      <c r="AC676">
        <v>2</v>
      </c>
      <c r="AD676">
        <v>2</v>
      </c>
      <c r="AE676">
        <v>3</v>
      </c>
      <c r="AF676">
        <v>3</v>
      </c>
      <c r="AG676">
        <v>3</v>
      </c>
      <c r="AH676">
        <v>3</v>
      </c>
      <c r="AI676">
        <v>6</v>
      </c>
      <c r="AJ676">
        <v>3</v>
      </c>
      <c r="AK676">
        <v>3</v>
      </c>
      <c r="AL676">
        <v>2</v>
      </c>
      <c r="AM676">
        <v>1</v>
      </c>
      <c r="AN676">
        <v>0</v>
      </c>
      <c r="AO676">
        <v>3</v>
      </c>
      <c r="AP676">
        <v>5</v>
      </c>
      <c r="AQ676">
        <v>1</v>
      </c>
      <c r="AR676">
        <v>5</v>
      </c>
      <c r="AS676">
        <v>2</v>
      </c>
      <c r="AT676">
        <v>1</v>
      </c>
      <c r="AU676">
        <v>2</v>
      </c>
      <c r="AV676">
        <v>1</v>
      </c>
      <c r="AW676">
        <v>2</v>
      </c>
      <c r="AX676">
        <v>7</v>
      </c>
      <c r="AY676">
        <v>4</v>
      </c>
      <c r="AZ676">
        <v>4</v>
      </c>
      <c r="BA676">
        <v>3</v>
      </c>
      <c r="BB676">
        <v>5</v>
      </c>
      <c r="BC676">
        <v>1</v>
      </c>
      <c r="BD676">
        <v>4</v>
      </c>
      <c r="BE676">
        <v>2</v>
      </c>
      <c r="BF676">
        <v>0</v>
      </c>
      <c r="BG676">
        <v>5</v>
      </c>
      <c r="BH676">
        <v>3</v>
      </c>
      <c r="BI676">
        <v>0</v>
      </c>
      <c r="BJ676">
        <v>2</v>
      </c>
      <c r="BK676">
        <v>0</v>
      </c>
      <c r="BL676">
        <v>2</v>
      </c>
      <c r="BM676">
        <v>1</v>
      </c>
      <c r="BN676">
        <v>1</v>
      </c>
      <c r="BO676">
        <v>4</v>
      </c>
      <c r="BP676">
        <v>0</v>
      </c>
      <c r="BQ676">
        <v>5</v>
      </c>
      <c r="BR676">
        <v>0</v>
      </c>
      <c r="BS676">
        <v>3</v>
      </c>
      <c r="BT676">
        <v>2</v>
      </c>
      <c r="BU676">
        <v>3</v>
      </c>
      <c r="BV676">
        <v>1</v>
      </c>
      <c r="BW676">
        <v>1</v>
      </c>
      <c r="BX676">
        <v>4</v>
      </c>
      <c r="BY676">
        <v>3</v>
      </c>
      <c r="BZ676">
        <v>2</v>
      </c>
      <c r="CA676">
        <v>4</v>
      </c>
      <c r="CB676">
        <v>2</v>
      </c>
      <c r="CC676">
        <v>3</v>
      </c>
      <c r="CD676">
        <v>2</v>
      </c>
      <c r="CE676">
        <v>3</v>
      </c>
      <c r="CF676">
        <v>2</v>
      </c>
      <c r="CG676">
        <v>5</v>
      </c>
      <c r="CH676">
        <v>0</v>
      </c>
      <c r="CI676">
        <v>2</v>
      </c>
      <c r="CJ676">
        <v>5</v>
      </c>
      <c r="CK676">
        <v>2</v>
      </c>
      <c r="CL676">
        <v>2</v>
      </c>
      <c r="CM676">
        <v>3</v>
      </c>
      <c r="CN676">
        <v>2</v>
      </c>
      <c r="CO676">
        <v>2</v>
      </c>
      <c r="CP676">
        <v>3</v>
      </c>
    </row>
    <row r="677" spans="1:94" x14ac:dyDescent="0.3">
      <c r="A677">
        <v>9</v>
      </c>
      <c r="B677" t="s">
        <v>521</v>
      </c>
      <c r="C677">
        <v>270105001</v>
      </c>
      <c r="D677">
        <v>270105</v>
      </c>
      <c r="E677" t="s">
        <v>7310</v>
      </c>
      <c r="F677" t="s">
        <v>7311</v>
      </c>
      <c r="G677">
        <v>51</v>
      </c>
      <c r="H677" t="s">
        <v>10628</v>
      </c>
      <c r="I677" t="s">
        <v>7311</v>
      </c>
      <c r="J677">
        <v>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 x14ac:dyDescent="0.3">
      <c r="A678">
        <v>9</v>
      </c>
      <c r="B678" t="s">
        <v>521</v>
      </c>
      <c r="C678">
        <v>270105002</v>
      </c>
      <c r="D678">
        <v>270105</v>
      </c>
      <c r="E678" t="s">
        <v>7310</v>
      </c>
      <c r="F678" t="s">
        <v>7312</v>
      </c>
      <c r="G678">
        <v>51</v>
      </c>
      <c r="H678" t="s">
        <v>10628</v>
      </c>
      <c r="I678" t="s">
        <v>7312</v>
      </c>
      <c r="J678">
        <v>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</row>
    <row r="679" spans="1:94" x14ac:dyDescent="0.3">
      <c r="A679">
        <v>9</v>
      </c>
      <c r="B679" t="s">
        <v>521</v>
      </c>
      <c r="C679">
        <v>270105003</v>
      </c>
      <c r="D679">
        <v>270105</v>
      </c>
      <c r="E679" t="s">
        <v>7310</v>
      </c>
      <c r="F679" t="s">
        <v>7313</v>
      </c>
      <c r="G679">
        <v>51</v>
      </c>
      <c r="H679" t="s">
        <v>10628</v>
      </c>
      <c r="I679" t="s">
        <v>7313</v>
      </c>
      <c r="J679">
        <v>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1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 x14ac:dyDescent="0.3">
      <c r="A680">
        <v>9</v>
      </c>
      <c r="B680" t="s">
        <v>521</v>
      </c>
      <c r="C680">
        <v>270102005</v>
      </c>
      <c r="D680">
        <v>270102</v>
      </c>
      <c r="E680" t="s">
        <v>14075</v>
      </c>
      <c r="F680" t="s">
        <v>7296</v>
      </c>
      <c r="G680">
        <v>51</v>
      </c>
      <c r="H680" t="s">
        <v>10628</v>
      </c>
      <c r="I680" t="s">
        <v>7296</v>
      </c>
      <c r="J680">
        <v>14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 x14ac:dyDescent="0.3">
      <c r="A681">
        <v>9</v>
      </c>
      <c r="B681" t="s">
        <v>521</v>
      </c>
      <c r="C681">
        <v>270102006</v>
      </c>
      <c r="D681">
        <v>270102</v>
      </c>
      <c r="E681" t="s">
        <v>14075</v>
      </c>
      <c r="F681" t="s">
        <v>7297</v>
      </c>
      <c r="G681">
        <v>51</v>
      </c>
      <c r="H681" t="s">
        <v>10628</v>
      </c>
      <c r="I681" t="s">
        <v>14159</v>
      </c>
      <c r="J681">
        <v>15</v>
      </c>
      <c r="K681">
        <v>0</v>
      </c>
      <c r="L681">
        <v>0</v>
      </c>
      <c r="M681">
        <v>1</v>
      </c>
      <c r="N681">
        <v>0</v>
      </c>
      <c r="O681">
        <v>2</v>
      </c>
      <c r="P681">
        <v>1</v>
      </c>
      <c r="Q681">
        <v>0</v>
      </c>
      <c r="R681">
        <v>0</v>
      </c>
      <c r="S681">
        <v>2</v>
      </c>
      <c r="T681">
        <v>1</v>
      </c>
      <c r="U681">
        <v>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1</v>
      </c>
      <c r="AE681">
        <v>1</v>
      </c>
      <c r="AF681">
        <v>0</v>
      </c>
      <c r="AG681">
        <v>1</v>
      </c>
      <c r="AH681">
        <v>0</v>
      </c>
      <c r="AI681">
        <v>2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2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</v>
      </c>
      <c r="BN681">
        <v>0</v>
      </c>
      <c r="BO681">
        <v>0</v>
      </c>
      <c r="BP681">
        <v>1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1</v>
      </c>
      <c r="BY681">
        <v>1</v>
      </c>
      <c r="BZ681">
        <v>1</v>
      </c>
      <c r="CA681">
        <v>0</v>
      </c>
      <c r="CB681">
        <v>3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1</v>
      </c>
      <c r="CI681">
        <v>1</v>
      </c>
      <c r="CJ681">
        <v>1</v>
      </c>
      <c r="CK681">
        <v>0</v>
      </c>
      <c r="CL681">
        <v>0</v>
      </c>
      <c r="CM681">
        <v>1</v>
      </c>
      <c r="CN681">
        <v>1</v>
      </c>
      <c r="CO681">
        <v>1</v>
      </c>
      <c r="CP681">
        <v>1</v>
      </c>
    </row>
    <row r="682" spans="1:94" x14ac:dyDescent="0.3">
      <c r="A682">
        <v>9</v>
      </c>
      <c r="B682" t="s">
        <v>521</v>
      </c>
      <c r="C682">
        <v>270102007</v>
      </c>
      <c r="D682">
        <v>270102</v>
      </c>
      <c r="E682" t="s">
        <v>14075</v>
      </c>
      <c r="F682" t="s">
        <v>7298</v>
      </c>
      <c r="G682">
        <v>51</v>
      </c>
      <c r="H682" t="s">
        <v>10628</v>
      </c>
      <c r="I682" t="s">
        <v>14160</v>
      </c>
      <c r="J682">
        <v>16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2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1</v>
      </c>
      <c r="CN682">
        <v>0</v>
      </c>
      <c r="CO682">
        <v>0</v>
      </c>
      <c r="CP682">
        <v>0</v>
      </c>
    </row>
    <row r="683" spans="1:94" x14ac:dyDescent="0.3">
      <c r="A683">
        <v>9</v>
      </c>
      <c r="B683" t="s">
        <v>521</v>
      </c>
      <c r="C683">
        <v>270102008</v>
      </c>
      <c r="D683">
        <v>270102</v>
      </c>
      <c r="E683" t="s">
        <v>14075</v>
      </c>
      <c r="F683" t="s">
        <v>7299</v>
      </c>
      <c r="G683">
        <v>51</v>
      </c>
      <c r="H683" t="s">
        <v>10628</v>
      </c>
      <c r="I683" t="s">
        <v>14161</v>
      </c>
      <c r="J683">
        <v>17</v>
      </c>
      <c r="K683">
        <v>2</v>
      </c>
      <c r="L683">
        <v>1</v>
      </c>
      <c r="M683">
        <v>0</v>
      </c>
      <c r="N683">
        <v>2</v>
      </c>
      <c r="O683">
        <v>1</v>
      </c>
      <c r="P683">
        <v>0</v>
      </c>
      <c r="Q683">
        <v>0</v>
      </c>
      <c r="R683">
        <v>0</v>
      </c>
      <c r="S683">
        <v>2</v>
      </c>
      <c r="T683">
        <v>2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  <c r="AI683">
        <v>2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1</v>
      </c>
      <c r="BF683">
        <v>0</v>
      </c>
      <c r="BG683">
        <v>0</v>
      </c>
      <c r="BH683">
        <v>1</v>
      </c>
      <c r="BI683">
        <v>1</v>
      </c>
      <c r="BJ683">
        <v>2</v>
      </c>
      <c r="BK683">
        <v>0</v>
      </c>
      <c r="BL683">
        <v>0</v>
      </c>
      <c r="BM683">
        <v>1</v>
      </c>
      <c r="BN683">
        <v>1</v>
      </c>
      <c r="BO683">
        <v>3</v>
      </c>
      <c r="BP683">
        <v>0</v>
      </c>
      <c r="BQ683">
        <v>0</v>
      </c>
      <c r="BR683">
        <v>0</v>
      </c>
      <c r="BS683">
        <v>0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2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</row>
    <row r="684" spans="1:94" x14ac:dyDescent="0.3">
      <c r="A684">
        <v>9</v>
      </c>
      <c r="B684" t="s">
        <v>521</v>
      </c>
      <c r="C684">
        <v>270102010</v>
      </c>
      <c r="D684">
        <v>270102</v>
      </c>
      <c r="E684" t="s">
        <v>14075</v>
      </c>
      <c r="F684" t="s">
        <v>7301</v>
      </c>
      <c r="G684">
        <v>51</v>
      </c>
      <c r="H684" t="s">
        <v>10628</v>
      </c>
      <c r="I684" t="s">
        <v>7301</v>
      </c>
      <c r="J684">
        <v>19</v>
      </c>
      <c r="K684">
        <v>1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1</v>
      </c>
      <c r="AQ684">
        <v>0</v>
      </c>
      <c r="AR684">
        <v>1</v>
      </c>
      <c r="AS684">
        <v>2</v>
      </c>
      <c r="AT684">
        <v>0</v>
      </c>
      <c r="AU684">
        <v>0</v>
      </c>
      <c r="AV684">
        <v>1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1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1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1</v>
      </c>
      <c r="CP684">
        <v>0</v>
      </c>
    </row>
    <row r="685" spans="1:94" x14ac:dyDescent="0.3">
      <c r="A685">
        <v>9</v>
      </c>
      <c r="B685" t="s">
        <v>521</v>
      </c>
      <c r="C685">
        <v>270102001</v>
      </c>
      <c r="D685">
        <v>270102</v>
      </c>
      <c r="E685" t="s">
        <v>14075</v>
      </c>
      <c r="F685" t="s">
        <v>7292</v>
      </c>
      <c r="G685">
        <v>51</v>
      </c>
      <c r="H685" t="s">
        <v>10628</v>
      </c>
      <c r="I685" t="s">
        <v>7292</v>
      </c>
      <c r="J685">
        <v>176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 x14ac:dyDescent="0.3">
      <c r="A686">
        <v>9</v>
      </c>
      <c r="B686" t="s">
        <v>521</v>
      </c>
      <c r="C686">
        <v>270103002</v>
      </c>
      <c r="D686">
        <v>270103</v>
      </c>
      <c r="E686" t="s">
        <v>14076</v>
      </c>
      <c r="F686" t="s">
        <v>7287</v>
      </c>
      <c r="G686">
        <v>51</v>
      </c>
      <c r="H686" t="s">
        <v>10628</v>
      </c>
      <c r="I686" t="s">
        <v>7287</v>
      </c>
      <c r="J686">
        <v>204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</row>
    <row r="687" spans="1:94" x14ac:dyDescent="0.3">
      <c r="A687">
        <v>9</v>
      </c>
      <c r="B687" t="s">
        <v>521</v>
      </c>
      <c r="C687">
        <v>270104001</v>
      </c>
      <c r="D687">
        <v>270104</v>
      </c>
      <c r="E687" t="s">
        <v>7318</v>
      </c>
      <c r="F687" t="s">
        <v>7319</v>
      </c>
      <c r="G687">
        <v>51</v>
      </c>
      <c r="H687" t="s">
        <v>10628</v>
      </c>
      <c r="I687" t="s">
        <v>7319</v>
      </c>
      <c r="J687">
        <v>298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4</v>
      </c>
      <c r="T687">
        <v>0</v>
      </c>
      <c r="U687">
        <v>0</v>
      </c>
      <c r="V687">
        <v>1</v>
      </c>
      <c r="W687">
        <v>1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2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2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3</v>
      </c>
      <c r="AQ687">
        <v>0</v>
      </c>
      <c r="AR687">
        <v>1</v>
      </c>
      <c r="AS687">
        <v>2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2</v>
      </c>
      <c r="BA687">
        <v>0</v>
      </c>
      <c r="BB687">
        <v>0</v>
      </c>
      <c r="BC687">
        <v>4</v>
      </c>
      <c r="BD687">
        <v>0</v>
      </c>
      <c r="BE687">
        <v>0</v>
      </c>
      <c r="BF687">
        <v>3</v>
      </c>
      <c r="BG687">
        <v>1</v>
      </c>
      <c r="BH687">
        <v>0</v>
      </c>
      <c r="BI687">
        <v>2</v>
      </c>
      <c r="BJ687">
        <v>0</v>
      </c>
      <c r="BK687">
        <v>0</v>
      </c>
      <c r="BL687">
        <v>0</v>
      </c>
      <c r="BM687">
        <v>0</v>
      </c>
      <c r="BN687">
        <v>2</v>
      </c>
      <c r="BO687">
        <v>1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1</v>
      </c>
      <c r="BX687">
        <v>2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2</v>
      </c>
      <c r="CG687">
        <v>1</v>
      </c>
      <c r="CH687">
        <v>0</v>
      </c>
      <c r="CI687">
        <v>0</v>
      </c>
      <c r="CJ687">
        <v>0</v>
      </c>
      <c r="CK687">
        <v>2</v>
      </c>
      <c r="CL687">
        <v>0</v>
      </c>
      <c r="CM687">
        <v>1</v>
      </c>
      <c r="CN687">
        <v>0</v>
      </c>
      <c r="CO687">
        <v>0</v>
      </c>
      <c r="CP687">
        <v>0</v>
      </c>
    </row>
    <row r="688" spans="1:94" x14ac:dyDescent="0.3">
      <c r="A688">
        <v>9</v>
      </c>
      <c r="B688" t="s">
        <v>521</v>
      </c>
      <c r="C688">
        <v>270102014</v>
      </c>
      <c r="D688">
        <v>270102</v>
      </c>
      <c r="E688" t="s">
        <v>14075</v>
      </c>
      <c r="F688" t="s">
        <v>7305</v>
      </c>
      <c r="G688">
        <v>51</v>
      </c>
      <c r="H688" t="s">
        <v>10628</v>
      </c>
      <c r="I688" t="s">
        <v>10639</v>
      </c>
      <c r="J688">
        <v>476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</row>
    <row r="689" spans="1:94" x14ac:dyDescent="0.3">
      <c r="A689">
        <v>9</v>
      </c>
      <c r="B689" t="s">
        <v>521</v>
      </c>
      <c r="C689">
        <v>270102015</v>
      </c>
      <c r="D689">
        <v>270102</v>
      </c>
      <c r="E689" t="s">
        <v>14075</v>
      </c>
      <c r="F689" t="s">
        <v>7306</v>
      </c>
      <c r="G689">
        <v>51</v>
      </c>
      <c r="H689" t="s">
        <v>10628</v>
      </c>
      <c r="I689" t="s">
        <v>10640</v>
      </c>
      <c r="J689">
        <v>477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1</v>
      </c>
      <c r="AH689">
        <v>2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2</v>
      </c>
      <c r="AY689">
        <v>0</v>
      </c>
      <c r="AZ689">
        <v>1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2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</row>
    <row r="690" spans="1:94" x14ac:dyDescent="0.3">
      <c r="A690">
        <v>9</v>
      </c>
      <c r="B690" t="s">
        <v>521</v>
      </c>
      <c r="C690">
        <v>270105002</v>
      </c>
      <c r="D690">
        <v>270105</v>
      </c>
      <c r="E690" t="s">
        <v>7310</v>
      </c>
      <c r="F690" t="s">
        <v>7312</v>
      </c>
      <c r="G690">
        <v>52</v>
      </c>
      <c r="H690" t="s">
        <v>10629</v>
      </c>
      <c r="I690" t="s">
        <v>7312</v>
      </c>
      <c r="J690">
        <v>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</row>
    <row r="691" spans="1:94" x14ac:dyDescent="0.3">
      <c r="A691">
        <v>9</v>
      </c>
      <c r="B691" t="s">
        <v>521</v>
      </c>
      <c r="C691">
        <v>270102005</v>
      </c>
      <c r="D691">
        <v>270102</v>
      </c>
      <c r="E691" t="s">
        <v>14075</v>
      </c>
      <c r="F691" t="s">
        <v>7296</v>
      </c>
      <c r="G691">
        <v>52</v>
      </c>
      <c r="H691" t="s">
        <v>10629</v>
      </c>
      <c r="I691" t="s">
        <v>7296</v>
      </c>
      <c r="J691">
        <v>14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</row>
    <row r="692" spans="1:94" x14ac:dyDescent="0.3">
      <c r="A692">
        <v>9</v>
      </c>
      <c r="B692" t="s">
        <v>521</v>
      </c>
      <c r="C692">
        <v>270102006</v>
      </c>
      <c r="D692">
        <v>270102</v>
      </c>
      <c r="E692" t="s">
        <v>14075</v>
      </c>
      <c r="F692" t="s">
        <v>7297</v>
      </c>
      <c r="G692">
        <v>52</v>
      </c>
      <c r="H692" t="s">
        <v>10629</v>
      </c>
      <c r="I692" t="s">
        <v>14159</v>
      </c>
      <c r="J692">
        <v>15</v>
      </c>
      <c r="K692">
        <v>3</v>
      </c>
      <c r="L692">
        <v>3</v>
      </c>
      <c r="M692">
        <v>5</v>
      </c>
      <c r="N692">
        <v>2</v>
      </c>
      <c r="O692">
        <v>1</v>
      </c>
      <c r="P692">
        <v>1</v>
      </c>
      <c r="Q692">
        <v>2</v>
      </c>
      <c r="R692">
        <v>2</v>
      </c>
      <c r="S692">
        <v>0</v>
      </c>
      <c r="T692">
        <v>1</v>
      </c>
      <c r="U692">
        <v>2</v>
      </c>
      <c r="V692">
        <v>0</v>
      </c>
      <c r="W692">
        <v>2</v>
      </c>
      <c r="X692">
        <v>2</v>
      </c>
      <c r="Y692">
        <v>2</v>
      </c>
      <c r="Z692">
        <v>3</v>
      </c>
      <c r="AA692">
        <v>1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0</v>
      </c>
      <c r="AM692">
        <v>2</v>
      </c>
      <c r="AN692">
        <v>0</v>
      </c>
      <c r="AO692">
        <v>0</v>
      </c>
      <c r="AP692">
        <v>1</v>
      </c>
      <c r="AQ692">
        <v>1</v>
      </c>
      <c r="AR692">
        <v>2</v>
      </c>
      <c r="AS692">
        <v>4</v>
      </c>
      <c r="AT692">
        <v>2</v>
      </c>
      <c r="AU692">
        <v>0</v>
      </c>
      <c r="AV692">
        <v>5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1</v>
      </c>
      <c r="BD692">
        <v>2</v>
      </c>
      <c r="BE692">
        <v>0</v>
      </c>
      <c r="BF692">
        <v>2</v>
      </c>
      <c r="BG692">
        <v>1</v>
      </c>
      <c r="BH692">
        <v>2</v>
      </c>
      <c r="BI692">
        <v>1</v>
      </c>
      <c r="BJ692">
        <v>0</v>
      </c>
      <c r="BK692">
        <v>0</v>
      </c>
      <c r="BL692">
        <v>1</v>
      </c>
      <c r="BM692">
        <v>2</v>
      </c>
      <c r="BN692">
        <v>0</v>
      </c>
      <c r="BO692">
        <v>1</v>
      </c>
      <c r="BP692">
        <v>3</v>
      </c>
      <c r="BQ692">
        <v>1</v>
      </c>
      <c r="BR692">
        <v>1</v>
      </c>
      <c r="BS692">
        <v>0</v>
      </c>
      <c r="BT692">
        <v>0</v>
      </c>
      <c r="BU692">
        <v>2</v>
      </c>
      <c r="BV692">
        <v>0</v>
      </c>
      <c r="BW692">
        <v>1</v>
      </c>
      <c r="BX692">
        <v>2</v>
      </c>
      <c r="BY692">
        <v>3</v>
      </c>
      <c r="BZ692">
        <v>1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4</v>
      </c>
      <c r="CG692">
        <v>2</v>
      </c>
      <c r="CH692">
        <v>0</v>
      </c>
      <c r="CI692">
        <v>0</v>
      </c>
      <c r="CJ692">
        <v>1</v>
      </c>
      <c r="CK692">
        <v>1</v>
      </c>
      <c r="CL692">
        <v>1</v>
      </c>
      <c r="CM692">
        <v>3</v>
      </c>
      <c r="CN692">
        <v>1</v>
      </c>
      <c r="CO692">
        <v>2</v>
      </c>
      <c r="CP692">
        <v>2</v>
      </c>
    </row>
    <row r="693" spans="1:94" x14ac:dyDescent="0.3">
      <c r="A693">
        <v>9</v>
      </c>
      <c r="B693" t="s">
        <v>521</v>
      </c>
      <c r="C693">
        <v>270102007</v>
      </c>
      <c r="D693">
        <v>270102</v>
      </c>
      <c r="E693" t="s">
        <v>14075</v>
      </c>
      <c r="F693" t="s">
        <v>7298</v>
      </c>
      <c r="G693">
        <v>52</v>
      </c>
      <c r="H693" t="s">
        <v>10629</v>
      </c>
      <c r="I693" t="s">
        <v>14160</v>
      </c>
      <c r="J693">
        <v>16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 x14ac:dyDescent="0.3">
      <c r="A694">
        <v>9</v>
      </c>
      <c r="B694" t="s">
        <v>521</v>
      </c>
      <c r="C694">
        <v>270102008</v>
      </c>
      <c r="D694">
        <v>270102</v>
      </c>
      <c r="E694" t="s">
        <v>14075</v>
      </c>
      <c r="F694" t="s">
        <v>7299</v>
      </c>
      <c r="G694">
        <v>52</v>
      </c>
      <c r="H694" t="s">
        <v>10629</v>
      </c>
      <c r="I694" t="s">
        <v>14161</v>
      </c>
      <c r="J694">
        <v>17</v>
      </c>
      <c r="K694">
        <v>0</v>
      </c>
      <c r="L694">
        <v>0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1</v>
      </c>
      <c r="Y694">
        <v>0</v>
      </c>
      <c r="Z694">
        <v>2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1</v>
      </c>
      <c r="AW694">
        <v>1</v>
      </c>
      <c r="AX694">
        <v>0</v>
      </c>
      <c r="AY694">
        <v>0</v>
      </c>
      <c r="AZ694">
        <v>1</v>
      </c>
      <c r="BA694">
        <v>1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2</v>
      </c>
      <c r="BI694">
        <v>2</v>
      </c>
      <c r="BJ694">
        <v>0</v>
      </c>
      <c r="BK694">
        <v>0</v>
      </c>
      <c r="BL694">
        <v>2</v>
      </c>
      <c r="BM694">
        <v>0</v>
      </c>
      <c r="BN694">
        <v>1</v>
      </c>
      <c r="BO694">
        <v>2</v>
      </c>
      <c r="BP694">
        <v>0</v>
      </c>
      <c r="BQ694">
        <v>0</v>
      </c>
      <c r="BR694">
        <v>0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0</v>
      </c>
      <c r="BY694">
        <v>1</v>
      </c>
      <c r="BZ694">
        <v>0</v>
      </c>
      <c r="CA694">
        <v>0</v>
      </c>
      <c r="CB694">
        <v>0</v>
      </c>
      <c r="CC694">
        <v>2</v>
      </c>
      <c r="CD694">
        <v>1</v>
      </c>
      <c r="CE694">
        <v>0</v>
      </c>
      <c r="CF694">
        <v>2</v>
      </c>
      <c r="CG694">
        <v>1</v>
      </c>
      <c r="CH694">
        <v>1</v>
      </c>
      <c r="CI694">
        <v>0</v>
      </c>
      <c r="CJ694">
        <v>3</v>
      </c>
      <c r="CK694">
        <v>0</v>
      </c>
      <c r="CL694">
        <v>1</v>
      </c>
      <c r="CM694">
        <v>0</v>
      </c>
      <c r="CN694">
        <v>1</v>
      </c>
      <c r="CO694">
        <v>1</v>
      </c>
      <c r="CP694">
        <v>1</v>
      </c>
    </row>
    <row r="695" spans="1:94" x14ac:dyDescent="0.3">
      <c r="A695">
        <v>9</v>
      </c>
      <c r="B695" t="s">
        <v>521</v>
      </c>
      <c r="C695">
        <v>270102009</v>
      </c>
      <c r="D695">
        <v>270102</v>
      </c>
      <c r="E695" t="s">
        <v>14075</v>
      </c>
      <c r="F695" t="s">
        <v>7300</v>
      </c>
      <c r="G695">
        <v>52</v>
      </c>
      <c r="H695" t="s">
        <v>10629</v>
      </c>
      <c r="I695" t="s">
        <v>7300</v>
      </c>
      <c r="J695">
        <v>18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</row>
    <row r="696" spans="1:94" x14ac:dyDescent="0.3">
      <c r="A696">
        <v>9</v>
      </c>
      <c r="B696" t="s">
        <v>521</v>
      </c>
      <c r="C696">
        <v>270102010</v>
      </c>
      <c r="D696">
        <v>270102</v>
      </c>
      <c r="E696" t="s">
        <v>14075</v>
      </c>
      <c r="F696" t="s">
        <v>7301</v>
      </c>
      <c r="G696">
        <v>52</v>
      </c>
      <c r="H696" t="s">
        <v>10629</v>
      </c>
      <c r="I696" t="s">
        <v>7301</v>
      </c>
      <c r="J696">
        <v>19</v>
      </c>
      <c r="K696">
        <v>1</v>
      </c>
      <c r="L696">
        <v>0</v>
      </c>
      <c r="M696">
        <v>0</v>
      </c>
      <c r="N696">
        <v>9</v>
      </c>
      <c r="O696">
        <v>0</v>
      </c>
      <c r="P696">
        <v>0</v>
      </c>
      <c r="Q696">
        <v>2</v>
      </c>
      <c r="R696">
        <v>0</v>
      </c>
      <c r="S696">
        <v>1</v>
      </c>
      <c r="T696">
        <v>1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1</v>
      </c>
      <c r="AT696">
        <v>1</v>
      </c>
      <c r="AU696">
        <v>0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1</v>
      </c>
      <c r="BM696">
        <v>1</v>
      </c>
      <c r="BN696">
        <v>0</v>
      </c>
      <c r="BO696">
        <v>0</v>
      </c>
      <c r="BP696">
        <v>1</v>
      </c>
      <c r="BQ696">
        <v>0</v>
      </c>
      <c r="BR696">
        <v>2</v>
      </c>
      <c r="BS696">
        <v>1</v>
      </c>
      <c r="BT696">
        <v>0</v>
      </c>
      <c r="BU696">
        <v>1</v>
      </c>
      <c r="BV696">
        <v>0</v>
      </c>
      <c r="BW696">
        <v>1</v>
      </c>
      <c r="BX696">
        <v>1</v>
      </c>
      <c r="BY696">
        <v>0</v>
      </c>
      <c r="BZ696">
        <v>0</v>
      </c>
      <c r="CA696">
        <v>0</v>
      </c>
      <c r="CB696">
        <v>1</v>
      </c>
      <c r="CC696">
        <v>2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3</v>
      </c>
      <c r="CN696">
        <v>2</v>
      </c>
      <c r="CO696">
        <v>0</v>
      </c>
      <c r="CP696">
        <v>0</v>
      </c>
    </row>
    <row r="697" spans="1:94" x14ac:dyDescent="0.3">
      <c r="A697">
        <v>9</v>
      </c>
      <c r="B697" t="s">
        <v>521</v>
      </c>
      <c r="C697">
        <v>270102016</v>
      </c>
      <c r="D697">
        <v>270102</v>
      </c>
      <c r="E697" t="s">
        <v>14075</v>
      </c>
      <c r="F697" t="s">
        <v>7307</v>
      </c>
      <c r="G697">
        <v>52</v>
      </c>
      <c r="H697" t="s">
        <v>10629</v>
      </c>
      <c r="I697" t="s">
        <v>7307</v>
      </c>
      <c r="J697">
        <v>26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</row>
    <row r="698" spans="1:94" x14ac:dyDescent="0.3">
      <c r="A698">
        <v>9</v>
      </c>
      <c r="B698" t="s">
        <v>521</v>
      </c>
      <c r="C698">
        <v>270102001</v>
      </c>
      <c r="D698">
        <v>270102</v>
      </c>
      <c r="E698" t="s">
        <v>14075</v>
      </c>
      <c r="F698" t="s">
        <v>7292</v>
      </c>
      <c r="G698">
        <v>52</v>
      </c>
      <c r="H698" t="s">
        <v>10629</v>
      </c>
      <c r="I698" t="s">
        <v>7292</v>
      </c>
      <c r="J698">
        <v>176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1</v>
      </c>
      <c r="BO698">
        <v>0</v>
      </c>
      <c r="BP698">
        <v>0</v>
      </c>
      <c r="BQ698">
        <v>0</v>
      </c>
      <c r="BR698">
        <v>1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</row>
    <row r="699" spans="1:94" x14ac:dyDescent="0.3">
      <c r="A699">
        <v>9</v>
      </c>
      <c r="B699" t="s">
        <v>521</v>
      </c>
      <c r="C699">
        <v>270103002</v>
      </c>
      <c r="D699">
        <v>270103</v>
      </c>
      <c r="E699" t="s">
        <v>14076</v>
      </c>
      <c r="F699" t="s">
        <v>7287</v>
      </c>
      <c r="G699">
        <v>52</v>
      </c>
      <c r="H699" t="s">
        <v>10629</v>
      </c>
      <c r="I699" t="s">
        <v>7287</v>
      </c>
      <c r="J699">
        <v>204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</row>
    <row r="700" spans="1:94" x14ac:dyDescent="0.3">
      <c r="A700">
        <v>9</v>
      </c>
      <c r="B700" t="s">
        <v>521</v>
      </c>
      <c r="C700">
        <v>270104001</v>
      </c>
      <c r="D700">
        <v>270104</v>
      </c>
      <c r="E700" t="s">
        <v>7318</v>
      </c>
      <c r="F700" t="s">
        <v>7319</v>
      </c>
      <c r="G700">
        <v>52</v>
      </c>
      <c r="H700" t="s">
        <v>10629</v>
      </c>
      <c r="I700" t="s">
        <v>7319</v>
      </c>
      <c r="J700">
        <v>298</v>
      </c>
      <c r="K700">
        <v>0</v>
      </c>
      <c r="L700">
        <v>2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1</v>
      </c>
      <c r="BW700">
        <v>1</v>
      </c>
      <c r="BX700">
        <v>0</v>
      </c>
      <c r="BY700">
        <v>1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</row>
    <row r="701" spans="1:94" x14ac:dyDescent="0.3">
      <c r="A701">
        <v>9</v>
      </c>
      <c r="B701" t="s">
        <v>521</v>
      </c>
      <c r="C701">
        <v>270102014</v>
      </c>
      <c r="D701">
        <v>270102</v>
      </c>
      <c r="E701" t="s">
        <v>14075</v>
      </c>
      <c r="F701" t="s">
        <v>7305</v>
      </c>
      <c r="G701">
        <v>52</v>
      </c>
      <c r="H701" t="s">
        <v>10629</v>
      </c>
      <c r="I701" t="s">
        <v>10639</v>
      </c>
      <c r="J701">
        <v>476</v>
      </c>
      <c r="K701">
        <v>0</v>
      </c>
      <c r="L701">
        <v>0</v>
      </c>
      <c r="M701">
        <v>2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1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2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1</v>
      </c>
      <c r="BC701">
        <v>1</v>
      </c>
      <c r="BD701">
        <v>2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2</v>
      </c>
      <c r="BK701">
        <v>0</v>
      </c>
      <c r="BL701">
        <v>0</v>
      </c>
      <c r="BM701">
        <v>0</v>
      </c>
      <c r="BN701">
        <v>4</v>
      </c>
      <c r="BO701">
        <v>3</v>
      </c>
      <c r="BP701">
        <v>0</v>
      </c>
      <c r="BQ701">
        <v>0</v>
      </c>
      <c r="BR701">
        <v>0</v>
      </c>
      <c r="BS701">
        <v>1</v>
      </c>
      <c r="BT701">
        <v>0</v>
      </c>
      <c r="BU701">
        <v>1</v>
      </c>
      <c r="BV701">
        <v>1</v>
      </c>
      <c r="BW701">
        <v>0</v>
      </c>
      <c r="BX701">
        <v>1</v>
      </c>
      <c r="BY701">
        <v>0</v>
      </c>
      <c r="BZ701">
        <v>1</v>
      </c>
      <c r="CA701">
        <v>1</v>
      </c>
      <c r="CB701">
        <v>0</v>
      </c>
      <c r="CC701">
        <v>0</v>
      </c>
      <c r="CD701">
        <v>1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2</v>
      </c>
      <c r="CM701">
        <v>0</v>
      </c>
      <c r="CN701">
        <v>0</v>
      </c>
      <c r="CO701">
        <v>0</v>
      </c>
      <c r="CP701">
        <v>0</v>
      </c>
    </row>
    <row r="702" spans="1:94" x14ac:dyDescent="0.3">
      <c r="A702">
        <v>9</v>
      </c>
      <c r="B702" t="s">
        <v>521</v>
      </c>
      <c r="C702">
        <v>270102015</v>
      </c>
      <c r="D702">
        <v>270102</v>
      </c>
      <c r="E702" t="s">
        <v>14075</v>
      </c>
      <c r="F702" t="s">
        <v>7306</v>
      </c>
      <c r="G702">
        <v>52</v>
      </c>
      <c r="H702" t="s">
        <v>10629</v>
      </c>
      <c r="I702" t="s">
        <v>10640</v>
      </c>
      <c r="J702">
        <v>477</v>
      </c>
      <c r="K702">
        <v>1</v>
      </c>
      <c r="L702">
        <v>1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1</v>
      </c>
      <c r="W702">
        <v>1</v>
      </c>
      <c r="X702">
        <v>1</v>
      </c>
      <c r="Y702">
        <v>1</v>
      </c>
      <c r="Z702">
        <v>2</v>
      </c>
      <c r="AA702">
        <v>1</v>
      </c>
      <c r="AB702">
        <v>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2</v>
      </c>
      <c r="AR702">
        <v>0</v>
      </c>
      <c r="AS702">
        <v>4</v>
      </c>
      <c r="AT702">
        <v>1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1</v>
      </c>
      <c r="BC702">
        <v>2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1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1</v>
      </c>
      <c r="BS702">
        <v>0</v>
      </c>
      <c r="BT702">
        <v>0</v>
      </c>
      <c r="BU702">
        <v>1</v>
      </c>
      <c r="BV702">
        <v>0</v>
      </c>
      <c r="BW702">
        <v>1</v>
      </c>
      <c r="BX702">
        <v>0</v>
      </c>
      <c r="BY702">
        <v>2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3</v>
      </c>
      <c r="CP702">
        <v>0</v>
      </c>
    </row>
    <row r="703" spans="1:94" x14ac:dyDescent="0.3">
      <c r="A703">
        <v>10</v>
      </c>
      <c r="B703" t="s">
        <v>530</v>
      </c>
      <c r="C703">
        <v>270105002</v>
      </c>
      <c r="D703">
        <v>270105</v>
      </c>
      <c r="E703" t="s">
        <v>7310</v>
      </c>
      <c r="F703" t="s">
        <v>7312</v>
      </c>
      <c r="G703">
        <v>53</v>
      </c>
      <c r="H703" t="s">
        <v>10630</v>
      </c>
      <c r="I703" t="s">
        <v>7312</v>
      </c>
      <c r="J703">
        <v>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 x14ac:dyDescent="0.3">
      <c r="A704">
        <v>10</v>
      </c>
      <c r="B704" t="s">
        <v>530</v>
      </c>
      <c r="C704">
        <v>270105003</v>
      </c>
      <c r="D704">
        <v>270105</v>
      </c>
      <c r="E704" t="s">
        <v>7310</v>
      </c>
      <c r="F704" t="s">
        <v>7313</v>
      </c>
      <c r="G704">
        <v>53</v>
      </c>
      <c r="H704" t="s">
        <v>10630</v>
      </c>
      <c r="I704" t="s">
        <v>7313</v>
      </c>
      <c r="J704">
        <v>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</row>
    <row r="705" spans="1:94" x14ac:dyDescent="0.3">
      <c r="A705">
        <v>10</v>
      </c>
      <c r="B705" t="s">
        <v>530</v>
      </c>
      <c r="C705">
        <v>270102006</v>
      </c>
      <c r="D705">
        <v>270102</v>
      </c>
      <c r="E705" t="s">
        <v>14075</v>
      </c>
      <c r="F705" t="s">
        <v>7297</v>
      </c>
      <c r="G705">
        <v>53</v>
      </c>
      <c r="H705" t="s">
        <v>10630</v>
      </c>
      <c r="I705" t="s">
        <v>14159</v>
      </c>
      <c r="J705">
        <v>15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3</v>
      </c>
      <c r="Q705">
        <v>4</v>
      </c>
      <c r="R705">
        <v>0</v>
      </c>
      <c r="S705">
        <v>0</v>
      </c>
      <c r="T705">
        <v>6</v>
      </c>
      <c r="U705">
        <v>2</v>
      </c>
      <c r="V705">
        <v>1</v>
      </c>
      <c r="W705">
        <v>1</v>
      </c>
      <c r="X705">
        <v>1</v>
      </c>
      <c r="Y705">
        <v>3</v>
      </c>
      <c r="Z705">
        <v>1</v>
      </c>
      <c r="AA705">
        <v>0</v>
      </c>
      <c r="AB705">
        <v>2</v>
      </c>
      <c r="AC705">
        <v>0</v>
      </c>
      <c r="AD705">
        <v>0</v>
      </c>
      <c r="AE705">
        <v>1</v>
      </c>
      <c r="AF705">
        <v>2</v>
      </c>
      <c r="AG705">
        <v>2</v>
      </c>
      <c r="AH705">
        <v>0</v>
      </c>
      <c r="AI705">
        <v>1</v>
      </c>
      <c r="AJ705">
        <v>1</v>
      </c>
      <c r="AK705">
        <v>1</v>
      </c>
      <c r="AL705">
        <v>1</v>
      </c>
      <c r="AM705">
        <v>3</v>
      </c>
      <c r="AN705">
        <v>1</v>
      </c>
      <c r="AO705">
        <v>1</v>
      </c>
      <c r="AP705">
        <v>0</v>
      </c>
      <c r="AQ705">
        <v>2</v>
      </c>
      <c r="AR705">
        <v>2</v>
      </c>
      <c r="AS705">
        <v>0</v>
      </c>
      <c r="AT705">
        <v>1</v>
      </c>
      <c r="AU705">
        <v>2</v>
      </c>
      <c r="AV705">
        <v>0</v>
      </c>
      <c r="AW705">
        <v>0</v>
      </c>
      <c r="AX705">
        <v>1</v>
      </c>
      <c r="AY705">
        <v>2</v>
      </c>
      <c r="AZ705">
        <v>5</v>
      </c>
      <c r="BA705">
        <v>1</v>
      </c>
      <c r="BB705">
        <v>4</v>
      </c>
      <c r="BC705">
        <v>3</v>
      </c>
      <c r="BD705">
        <v>0</v>
      </c>
      <c r="BE705">
        <v>0</v>
      </c>
      <c r="BF705">
        <v>3</v>
      </c>
      <c r="BG705">
        <v>0</v>
      </c>
      <c r="BH705">
        <v>0</v>
      </c>
      <c r="BI705">
        <v>4</v>
      </c>
      <c r="BJ705">
        <v>3</v>
      </c>
      <c r="BK705">
        <v>3</v>
      </c>
      <c r="BL705">
        <v>0</v>
      </c>
      <c r="BM705">
        <v>7</v>
      </c>
      <c r="BN705">
        <v>4</v>
      </c>
      <c r="BO705">
        <v>2</v>
      </c>
      <c r="BP705">
        <v>2</v>
      </c>
      <c r="BQ705">
        <v>2</v>
      </c>
      <c r="BR705">
        <v>2</v>
      </c>
      <c r="BS705">
        <v>2</v>
      </c>
      <c r="BT705">
        <v>1</v>
      </c>
      <c r="BU705">
        <v>4</v>
      </c>
      <c r="BV705">
        <v>4</v>
      </c>
      <c r="BW705">
        <v>0</v>
      </c>
      <c r="BX705">
        <v>0</v>
      </c>
      <c r="BY705">
        <v>3</v>
      </c>
      <c r="BZ705">
        <v>2</v>
      </c>
      <c r="CA705">
        <v>1</v>
      </c>
      <c r="CB705">
        <v>1</v>
      </c>
      <c r="CC705">
        <v>0</v>
      </c>
      <c r="CD705">
        <v>4</v>
      </c>
      <c r="CE705">
        <v>4</v>
      </c>
      <c r="CF705">
        <v>3</v>
      </c>
      <c r="CG705">
        <v>1</v>
      </c>
      <c r="CH705">
        <v>0</v>
      </c>
      <c r="CI705">
        <v>4</v>
      </c>
      <c r="CJ705">
        <v>2</v>
      </c>
      <c r="CK705">
        <v>2</v>
      </c>
      <c r="CL705">
        <v>0</v>
      </c>
      <c r="CM705">
        <v>3</v>
      </c>
      <c r="CN705">
        <v>4</v>
      </c>
      <c r="CO705">
        <v>0</v>
      </c>
      <c r="CP705">
        <v>2</v>
      </c>
    </row>
    <row r="706" spans="1:94" x14ac:dyDescent="0.3">
      <c r="A706">
        <v>10</v>
      </c>
      <c r="B706" t="s">
        <v>530</v>
      </c>
      <c r="C706">
        <v>270102007</v>
      </c>
      <c r="D706">
        <v>270102</v>
      </c>
      <c r="E706" t="s">
        <v>14075</v>
      </c>
      <c r="F706" t="s">
        <v>7298</v>
      </c>
      <c r="G706">
        <v>53</v>
      </c>
      <c r="H706" t="s">
        <v>10630</v>
      </c>
      <c r="I706" t="s">
        <v>14160</v>
      </c>
      <c r="J706">
        <v>16</v>
      </c>
      <c r="K706">
        <v>0</v>
      </c>
      <c r="L706">
        <v>0</v>
      </c>
      <c r="M706">
        <v>0</v>
      </c>
      <c r="N706">
        <v>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1</v>
      </c>
      <c r="CI706">
        <v>1</v>
      </c>
      <c r="CJ706">
        <v>2</v>
      </c>
      <c r="CK706">
        <v>0</v>
      </c>
      <c r="CL706">
        <v>1</v>
      </c>
      <c r="CM706">
        <v>0</v>
      </c>
      <c r="CN706">
        <v>2</v>
      </c>
      <c r="CO706">
        <v>1</v>
      </c>
      <c r="CP706">
        <v>1</v>
      </c>
    </row>
    <row r="707" spans="1:94" x14ac:dyDescent="0.3">
      <c r="A707">
        <v>10</v>
      </c>
      <c r="B707" t="s">
        <v>530</v>
      </c>
      <c r="C707">
        <v>270102008</v>
      </c>
      <c r="D707">
        <v>270102</v>
      </c>
      <c r="E707" t="s">
        <v>14075</v>
      </c>
      <c r="F707" t="s">
        <v>7299</v>
      </c>
      <c r="G707">
        <v>53</v>
      </c>
      <c r="H707" t="s">
        <v>10630</v>
      </c>
      <c r="I707" t="s">
        <v>14161</v>
      </c>
      <c r="J707">
        <v>17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1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2</v>
      </c>
      <c r="AI707">
        <v>0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1</v>
      </c>
      <c r="BF707">
        <v>2</v>
      </c>
      <c r="BG707">
        <v>0</v>
      </c>
      <c r="BH707">
        <v>0</v>
      </c>
      <c r="BI707">
        <v>1</v>
      </c>
      <c r="BJ707">
        <v>0</v>
      </c>
      <c r="BK707">
        <v>0</v>
      </c>
      <c r="BL707">
        <v>0</v>
      </c>
      <c r="BM707">
        <v>2</v>
      </c>
      <c r="BN707">
        <v>1</v>
      </c>
      <c r="BO707">
        <v>1</v>
      </c>
      <c r="BP707">
        <v>0</v>
      </c>
      <c r="BQ707">
        <v>0</v>
      </c>
      <c r="BR707">
        <v>2</v>
      </c>
      <c r="BS707">
        <v>1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1</v>
      </c>
      <c r="CA707">
        <v>0</v>
      </c>
      <c r="CB707">
        <v>0</v>
      </c>
      <c r="CC707">
        <v>1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1</v>
      </c>
      <c r="CM707">
        <v>1</v>
      </c>
      <c r="CN707">
        <v>0</v>
      </c>
      <c r="CO707">
        <v>1</v>
      </c>
      <c r="CP707">
        <v>0</v>
      </c>
    </row>
    <row r="708" spans="1:94" x14ac:dyDescent="0.3">
      <c r="A708">
        <v>10</v>
      </c>
      <c r="B708" t="s">
        <v>530</v>
      </c>
      <c r="C708">
        <v>270102009</v>
      </c>
      <c r="D708">
        <v>270102</v>
      </c>
      <c r="E708" t="s">
        <v>14075</v>
      </c>
      <c r="F708" t="s">
        <v>7300</v>
      </c>
      <c r="G708">
        <v>53</v>
      </c>
      <c r="H708" t="s">
        <v>10630</v>
      </c>
      <c r="I708" t="s">
        <v>7300</v>
      </c>
      <c r="J708">
        <v>18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</row>
    <row r="709" spans="1:94" x14ac:dyDescent="0.3">
      <c r="A709">
        <v>10</v>
      </c>
      <c r="B709" t="s">
        <v>530</v>
      </c>
      <c r="C709">
        <v>270102010</v>
      </c>
      <c r="D709">
        <v>270102</v>
      </c>
      <c r="E709" t="s">
        <v>14075</v>
      </c>
      <c r="F709" t="s">
        <v>7301</v>
      </c>
      <c r="G709">
        <v>53</v>
      </c>
      <c r="H709" t="s">
        <v>10630</v>
      </c>
      <c r="I709" t="s">
        <v>7301</v>
      </c>
      <c r="J709">
        <v>19</v>
      </c>
      <c r="K709">
        <v>3</v>
      </c>
      <c r="L709">
        <v>0</v>
      </c>
      <c r="M709">
        <v>0</v>
      </c>
      <c r="N709">
        <v>5</v>
      </c>
      <c r="O709">
        <v>2</v>
      </c>
      <c r="P709">
        <v>1</v>
      </c>
      <c r="Q709">
        <v>1</v>
      </c>
      <c r="R709">
        <v>0</v>
      </c>
      <c r="S709">
        <v>0</v>
      </c>
      <c r="T709">
        <v>2</v>
      </c>
      <c r="U709">
        <v>1</v>
      </c>
      <c r="V709">
        <v>1</v>
      </c>
      <c r="W709">
        <v>0</v>
      </c>
      <c r="X709">
        <v>0</v>
      </c>
      <c r="Y709">
        <v>2</v>
      </c>
      <c r="Z709">
        <v>0</v>
      </c>
      <c r="AA709">
        <v>0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3</v>
      </c>
      <c r="AH709">
        <v>1</v>
      </c>
      <c r="AI709">
        <v>1</v>
      </c>
      <c r="AJ709">
        <v>1</v>
      </c>
      <c r="AK709">
        <v>0</v>
      </c>
      <c r="AL709">
        <v>0</v>
      </c>
      <c r="AM709">
        <v>3</v>
      </c>
      <c r="AN709">
        <v>0</v>
      </c>
      <c r="AO709">
        <v>1</v>
      </c>
      <c r="AP709">
        <v>0</v>
      </c>
      <c r="AQ709">
        <v>2</v>
      </c>
      <c r="AR709">
        <v>1</v>
      </c>
      <c r="AS709">
        <v>2</v>
      </c>
      <c r="AT709">
        <v>2</v>
      </c>
      <c r="AU709">
        <v>1</v>
      </c>
      <c r="AV709">
        <v>0</v>
      </c>
      <c r="AW709">
        <v>0</v>
      </c>
      <c r="AX709">
        <v>1</v>
      </c>
      <c r="AY709">
        <v>0</v>
      </c>
      <c r="AZ709">
        <v>1</v>
      </c>
      <c r="BA709">
        <v>1</v>
      </c>
      <c r="BB709">
        <v>2</v>
      </c>
      <c r="BC709">
        <v>0</v>
      </c>
      <c r="BD709">
        <v>2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1</v>
      </c>
      <c r="BK709">
        <v>2</v>
      </c>
      <c r="BL709">
        <v>2</v>
      </c>
      <c r="BM709">
        <v>1</v>
      </c>
      <c r="BN709">
        <v>3</v>
      </c>
      <c r="BO709">
        <v>0</v>
      </c>
      <c r="BP709">
        <v>0</v>
      </c>
      <c r="BQ709">
        <v>1</v>
      </c>
      <c r="BR709">
        <v>0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0</v>
      </c>
      <c r="BY709">
        <v>0</v>
      </c>
      <c r="BZ709">
        <v>1</v>
      </c>
      <c r="CA709">
        <v>0</v>
      </c>
      <c r="CB709">
        <v>2</v>
      </c>
      <c r="CC709">
        <v>1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2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</row>
    <row r="710" spans="1:94" x14ac:dyDescent="0.3">
      <c r="A710">
        <v>10</v>
      </c>
      <c r="B710" t="s">
        <v>530</v>
      </c>
      <c r="C710">
        <v>270102016</v>
      </c>
      <c r="D710">
        <v>270102</v>
      </c>
      <c r="E710" t="s">
        <v>14075</v>
      </c>
      <c r="F710" t="s">
        <v>7307</v>
      </c>
      <c r="G710">
        <v>53</v>
      </c>
      <c r="H710" t="s">
        <v>10630</v>
      </c>
      <c r="I710" t="s">
        <v>7307</v>
      </c>
      <c r="J710">
        <v>26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</row>
    <row r="711" spans="1:94" x14ac:dyDescent="0.3">
      <c r="A711">
        <v>10</v>
      </c>
      <c r="B711" t="s">
        <v>530</v>
      </c>
      <c r="C711">
        <v>270102001</v>
      </c>
      <c r="D711">
        <v>270102</v>
      </c>
      <c r="E711" t="s">
        <v>14075</v>
      </c>
      <c r="F711" t="s">
        <v>7292</v>
      </c>
      <c r="G711">
        <v>53</v>
      </c>
      <c r="H711" t="s">
        <v>10630</v>
      </c>
      <c r="I711" t="s">
        <v>7292</v>
      </c>
      <c r="J711">
        <v>176</v>
      </c>
      <c r="K711">
        <v>0</v>
      </c>
      <c r="L711">
        <v>2</v>
      </c>
      <c r="M711">
        <v>3</v>
      </c>
      <c r="N711">
        <v>0</v>
      </c>
      <c r="O711">
        <v>0</v>
      </c>
      <c r="P711">
        <v>2</v>
      </c>
      <c r="Q711">
        <v>1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2</v>
      </c>
      <c r="X711">
        <v>0</v>
      </c>
      <c r="Y711">
        <v>1</v>
      </c>
      <c r="Z711">
        <v>2</v>
      </c>
      <c r="AA711">
        <v>0</v>
      </c>
      <c r="AB711">
        <v>2</v>
      </c>
      <c r="AC711">
        <v>0</v>
      </c>
      <c r="AD711">
        <v>2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2</v>
      </c>
      <c r="AN711">
        <v>1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2</v>
      </c>
      <c r="BG711">
        <v>1</v>
      </c>
      <c r="BH711">
        <v>0</v>
      </c>
      <c r="BI711">
        <v>0</v>
      </c>
      <c r="BJ711">
        <v>1</v>
      </c>
      <c r="BK711">
        <v>2</v>
      </c>
      <c r="BL711">
        <v>1</v>
      </c>
      <c r="BM711">
        <v>0</v>
      </c>
      <c r="BN711">
        <v>0</v>
      </c>
      <c r="BO711">
        <v>0</v>
      </c>
      <c r="BP711">
        <v>2</v>
      </c>
      <c r="BQ711">
        <v>0</v>
      </c>
      <c r="BR711">
        <v>0</v>
      </c>
      <c r="BS711">
        <v>1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1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2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</row>
    <row r="712" spans="1:94" x14ac:dyDescent="0.3">
      <c r="A712">
        <v>10</v>
      </c>
      <c r="B712" t="s">
        <v>530</v>
      </c>
      <c r="C712">
        <v>270103002</v>
      </c>
      <c r="D712">
        <v>270103</v>
      </c>
      <c r="E712" t="s">
        <v>14076</v>
      </c>
      <c r="F712" t="s">
        <v>7287</v>
      </c>
      <c r="G712">
        <v>53</v>
      </c>
      <c r="H712" t="s">
        <v>10630</v>
      </c>
      <c r="I712" t="s">
        <v>7287</v>
      </c>
      <c r="J712">
        <v>204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2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</row>
    <row r="713" spans="1:94" x14ac:dyDescent="0.3">
      <c r="A713">
        <v>10</v>
      </c>
      <c r="B713" t="s">
        <v>530</v>
      </c>
      <c r="C713">
        <v>270104001</v>
      </c>
      <c r="D713">
        <v>270104</v>
      </c>
      <c r="E713" t="s">
        <v>7318</v>
      </c>
      <c r="F713" t="s">
        <v>7319</v>
      </c>
      <c r="G713">
        <v>53</v>
      </c>
      <c r="H713" t="s">
        <v>10630</v>
      </c>
      <c r="I713" t="s">
        <v>7319</v>
      </c>
      <c r="J713">
        <v>298</v>
      </c>
      <c r="K713">
        <v>9</v>
      </c>
      <c r="L713">
        <v>5</v>
      </c>
      <c r="M713">
        <v>6</v>
      </c>
      <c r="N713">
        <v>6</v>
      </c>
      <c r="O713">
        <v>9</v>
      </c>
      <c r="P713">
        <v>5</v>
      </c>
      <c r="Q713">
        <v>1</v>
      </c>
      <c r="R713">
        <v>5</v>
      </c>
      <c r="S713">
        <v>4</v>
      </c>
      <c r="T713">
        <v>6</v>
      </c>
      <c r="U713">
        <v>6</v>
      </c>
      <c r="V713">
        <v>4</v>
      </c>
      <c r="W713">
        <v>4</v>
      </c>
      <c r="X713">
        <v>4</v>
      </c>
      <c r="Y713">
        <v>1</v>
      </c>
      <c r="Z713">
        <v>10</v>
      </c>
      <c r="AA713">
        <v>4</v>
      </c>
      <c r="AB713">
        <v>17</v>
      </c>
      <c r="AC713">
        <v>5</v>
      </c>
      <c r="AD713">
        <v>8</v>
      </c>
      <c r="AE713">
        <v>3</v>
      </c>
      <c r="AF713">
        <v>1</v>
      </c>
      <c r="AG713">
        <v>1</v>
      </c>
      <c r="AH713">
        <v>3</v>
      </c>
      <c r="AI713">
        <v>0</v>
      </c>
      <c r="AJ713">
        <v>2</v>
      </c>
      <c r="AK713">
        <v>3</v>
      </c>
      <c r="AL713">
        <v>0</v>
      </c>
      <c r="AM713">
        <v>1</v>
      </c>
      <c r="AN713">
        <v>6</v>
      </c>
      <c r="AO713">
        <v>1</v>
      </c>
      <c r="AP713">
        <v>0</v>
      </c>
      <c r="AQ713">
        <v>1</v>
      </c>
      <c r="AR713">
        <v>2</v>
      </c>
      <c r="AS713">
        <v>1</v>
      </c>
      <c r="AT713">
        <v>1</v>
      </c>
      <c r="AU713">
        <v>0</v>
      </c>
      <c r="AV713">
        <v>2</v>
      </c>
      <c r="AW713">
        <v>0</v>
      </c>
      <c r="AX713">
        <v>1</v>
      </c>
      <c r="AY713">
        <v>3</v>
      </c>
      <c r="AZ713">
        <v>0</v>
      </c>
      <c r="BA713">
        <v>1</v>
      </c>
      <c r="BB713">
        <v>1</v>
      </c>
      <c r="BC713">
        <v>2</v>
      </c>
      <c r="BD713">
        <v>0</v>
      </c>
      <c r="BE713">
        <v>3</v>
      </c>
      <c r="BF713">
        <v>1</v>
      </c>
      <c r="BG713">
        <v>0</v>
      </c>
      <c r="BH713">
        <v>1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1</v>
      </c>
      <c r="BP713">
        <v>1</v>
      </c>
      <c r="BQ713">
        <v>0</v>
      </c>
      <c r="BR713">
        <v>0</v>
      </c>
      <c r="BS713">
        <v>2</v>
      </c>
      <c r="BT713">
        <v>0</v>
      </c>
      <c r="BU713">
        <v>1</v>
      </c>
      <c r="BV713">
        <v>0</v>
      </c>
      <c r="BW713">
        <v>1</v>
      </c>
      <c r="BX713">
        <v>0</v>
      </c>
      <c r="BY713">
        <v>1</v>
      </c>
      <c r="BZ713">
        <v>1</v>
      </c>
      <c r="CA713">
        <v>0</v>
      </c>
      <c r="CB713">
        <v>0</v>
      </c>
      <c r="CC713">
        <v>1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1</v>
      </c>
      <c r="CL713">
        <v>2</v>
      </c>
      <c r="CM713">
        <v>0</v>
      </c>
      <c r="CN713">
        <v>0</v>
      </c>
      <c r="CO713">
        <v>1</v>
      </c>
      <c r="CP713">
        <v>1</v>
      </c>
    </row>
    <row r="714" spans="1:94" x14ac:dyDescent="0.3">
      <c r="A714">
        <v>10</v>
      </c>
      <c r="B714" t="s">
        <v>530</v>
      </c>
      <c r="C714">
        <v>270102014</v>
      </c>
      <c r="D714">
        <v>270102</v>
      </c>
      <c r="E714" t="s">
        <v>14075</v>
      </c>
      <c r="F714" t="s">
        <v>7305</v>
      </c>
      <c r="G714">
        <v>53</v>
      </c>
      <c r="H714" t="s">
        <v>10630</v>
      </c>
      <c r="I714" t="s">
        <v>10639</v>
      </c>
      <c r="J714">
        <v>476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2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1</v>
      </c>
      <c r="AO714">
        <v>2</v>
      </c>
      <c r="AP714">
        <v>1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2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M714">
        <v>0</v>
      </c>
      <c r="BN714">
        <v>1</v>
      </c>
      <c r="BO714">
        <v>1</v>
      </c>
      <c r="BP714">
        <v>1</v>
      </c>
      <c r="BQ714">
        <v>0</v>
      </c>
      <c r="BR714">
        <v>1</v>
      </c>
      <c r="BS714">
        <v>0</v>
      </c>
      <c r="BT714">
        <v>2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0</v>
      </c>
      <c r="CN714">
        <v>1</v>
      </c>
      <c r="CO714">
        <v>0</v>
      </c>
      <c r="CP714">
        <v>2</v>
      </c>
    </row>
    <row r="715" spans="1:94" x14ac:dyDescent="0.3">
      <c r="A715">
        <v>10</v>
      </c>
      <c r="B715" t="s">
        <v>530</v>
      </c>
      <c r="C715">
        <v>270102015</v>
      </c>
      <c r="D715">
        <v>270102</v>
      </c>
      <c r="E715" t="s">
        <v>14075</v>
      </c>
      <c r="F715" t="s">
        <v>7306</v>
      </c>
      <c r="G715">
        <v>53</v>
      </c>
      <c r="H715" t="s">
        <v>10630</v>
      </c>
      <c r="I715" t="s">
        <v>10640</v>
      </c>
      <c r="J715">
        <v>477</v>
      </c>
      <c r="K715">
        <v>0</v>
      </c>
      <c r="L715">
        <v>0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2</v>
      </c>
      <c r="W715">
        <v>0</v>
      </c>
      <c r="X715">
        <v>1</v>
      </c>
      <c r="Y715">
        <v>2</v>
      </c>
      <c r="Z715">
        <v>0</v>
      </c>
      <c r="AA715">
        <v>1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1</v>
      </c>
      <c r="AK715">
        <v>0</v>
      </c>
      <c r="AL715">
        <v>1</v>
      </c>
      <c r="AM715">
        <v>0</v>
      </c>
      <c r="AN715">
        <v>2</v>
      </c>
      <c r="AO715">
        <v>0</v>
      </c>
      <c r="AP715">
        <v>0</v>
      </c>
      <c r="AQ715">
        <v>3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0</v>
      </c>
      <c r="BC715">
        <v>2</v>
      </c>
      <c r="BD715">
        <v>0</v>
      </c>
      <c r="BE715">
        <v>0</v>
      </c>
      <c r="BF715">
        <v>1</v>
      </c>
      <c r="BG715">
        <v>1</v>
      </c>
      <c r="BH715">
        <v>0</v>
      </c>
      <c r="BI715">
        <v>3</v>
      </c>
      <c r="BJ715">
        <v>0</v>
      </c>
      <c r="BK715">
        <v>0</v>
      </c>
      <c r="BL715">
        <v>0</v>
      </c>
      <c r="BM715">
        <v>2</v>
      </c>
      <c r="BN715">
        <v>0</v>
      </c>
      <c r="BO715">
        <v>0</v>
      </c>
      <c r="BP715">
        <v>0</v>
      </c>
      <c r="BQ715">
        <v>1</v>
      </c>
      <c r="BR715">
        <v>0</v>
      </c>
      <c r="BS715">
        <v>1</v>
      </c>
      <c r="BT715">
        <v>1</v>
      </c>
      <c r="BU715">
        <v>0</v>
      </c>
      <c r="BV715">
        <v>2</v>
      </c>
      <c r="BW715">
        <v>1</v>
      </c>
      <c r="BX715">
        <v>0</v>
      </c>
      <c r="BY715">
        <v>1</v>
      </c>
      <c r="BZ715">
        <v>2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</v>
      </c>
      <c r="CK715">
        <v>0</v>
      </c>
      <c r="CL715">
        <v>0</v>
      </c>
      <c r="CM715">
        <v>1</v>
      </c>
      <c r="CN715">
        <v>0</v>
      </c>
      <c r="CO715">
        <v>1</v>
      </c>
      <c r="CP715">
        <v>0</v>
      </c>
    </row>
    <row r="716" spans="1:94" x14ac:dyDescent="0.3">
      <c r="A716">
        <v>10</v>
      </c>
      <c r="B716" t="s">
        <v>530</v>
      </c>
      <c r="C716">
        <v>270102005</v>
      </c>
      <c r="D716">
        <v>270102</v>
      </c>
      <c r="E716" t="s">
        <v>14075</v>
      </c>
      <c r="F716" t="s">
        <v>7296</v>
      </c>
      <c r="G716">
        <v>54</v>
      </c>
      <c r="H716" t="s">
        <v>10598</v>
      </c>
      <c r="I716" t="s">
        <v>7296</v>
      </c>
      <c r="J716">
        <v>14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</row>
    <row r="717" spans="1:94" x14ac:dyDescent="0.3">
      <c r="A717">
        <v>10</v>
      </c>
      <c r="B717" t="s">
        <v>530</v>
      </c>
      <c r="C717">
        <v>270102006</v>
      </c>
      <c r="D717">
        <v>270102</v>
      </c>
      <c r="E717" t="s">
        <v>14075</v>
      </c>
      <c r="F717" t="s">
        <v>7297</v>
      </c>
      <c r="G717">
        <v>54</v>
      </c>
      <c r="H717" t="s">
        <v>10598</v>
      </c>
      <c r="I717" t="s">
        <v>14159</v>
      </c>
      <c r="J717">
        <v>15</v>
      </c>
      <c r="K717">
        <v>1</v>
      </c>
      <c r="L717">
        <v>2</v>
      </c>
      <c r="M717">
        <v>6</v>
      </c>
      <c r="N717">
        <v>4</v>
      </c>
      <c r="O717">
        <v>0</v>
      </c>
      <c r="P717">
        <v>2</v>
      </c>
      <c r="Q717">
        <v>0</v>
      </c>
      <c r="R717">
        <v>1</v>
      </c>
      <c r="S717">
        <v>1</v>
      </c>
      <c r="T717">
        <v>2</v>
      </c>
      <c r="U717">
        <v>1</v>
      </c>
      <c r="V717">
        <v>2</v>
      </c>
      <c r="W717">
        <v>4</v>
      </c>
      <c r="X717">
        <v>2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2</v>
      </c>
      <c r="AE717">
        <v>3</v>
      </c>
      <c r="AF717">
        <v>1</v>
      </c>
      <c r="AG717">
        <v>2</v>
      </c>
      <c r="AH717">
        <v>0</v>
      </c>
      <c r="AI717">
        <v>1</v>
      </c>
      <c r="AJ717">
        <v>2</v>
      </c>
      <c r="AK717">
        <v>1</v>
      </c>
      <c r="AL717">
        <v>2</v>
      </c>
      <c r="AM717">
        <v>1</v>
      </c>
      <c r="AN717">
        <v>2</v>
      </c>
      <c r="AO717">
        <v>3</v>
      </c>
      <c r="AP717">
        <v>1</v>
      </c>
      <c r="AQ717">
        <v>3</v>
      </c>
      <c r="AR717">
        <v>1</v>
      </c>
      <c r="AS717">
        <v>1</v>
      </c>
      <c r="AT717">
        <v>0</v>
      </c>
      <c r="AU717">
        <v>4</v>
      </c>
      <c r="AV717">
        <v>1</v>
      </c>
      <c r="AW717">
        <v>1</v>
      </c>
      <c r="AX717">
        <v>0</v>
      </c>
      <c r="AY717">
        <v>4</v>
      </c>
      <c r="AZ717">
        <v>2</v>
      </c>
      <c r="BA717">
        <v>1</v>
      </c>
      <c r="BB717">
        <v>2</v>
      </c>
      <c r="BC717">
        <v>4</v>
      </c>
      <c r="BD717">
        <v>0</v>
      </c>
      <c r="BE717">
        <v>2</v>
      </c>
      <c r="BF717">
        <v>5</v>
      </c>
      <c r="BG717">
        <v>0</v>
      </c>
      <c r="BH717">
        <v>0</v>
      </c>
      <c r="BI717">
        <v>1</v>
      </c>
      <c r="BJ717">
        <v>1</v>
      </c>
      <c r="BK717">
        <v>2</v>
      </c>
      <c r="BL717">
        <v>2</v>
      </c>
      <c r="BM717">
        <v>1</v>
      </c>
      <c r="BN717">
        <v>2</v>
      </c>
      <c r="BO717">
        <v>3</v>
      </c>
      <c r="BP717">
        <v>3</v>
      </c>
      <c r="BQ717">
        <v>1</v>
      </c>
      <c r="BR717">
        <v>0</v>
      </c>
      <c r="BS717">
        <v>1</v>
      </c>
      <c r="BT717">
        <v>3</v>
      </c>
      <c r="BU717">
        <v>2</v>
      </c>
      <c r="BV717">
        <v>3</v>
      </c>
      <c r="BW717">
        <v>2</v>
      </c>
      <c r="BX717">
        <v>2</v>
      </c>
      <c r="BY717">
        <v>2</v>
      </c>
      <c r="BZ717">
        <v>2</v>
      </c>
      <c r="CA717">
        <v>5</v>
      </c>
      <c r="CB717">
        <v>1</v>
      </c>
      <c r="CC717">
        <v>1</v>
      </c>
      <c r="CD717">
        <v>4</v>
      </c>
      <c r="CE717">
        <v>2</v>
      </c>
      <c r="CF717">
        <v>4</v>
      </c>
      <c r="CG717">
        <v>3</v>
      </c>
      <c r="CH717">
        <v>1</v>
      </c>
      <c r="CI717">
        <v>1</v>
      </c>
      <c r="CJ717">
        <v>1</v>
      </c>
      <c r="CK717">
        <v>5</v>
      </c>
      <c r="CL717">
        <v>0</v>
      </c>
      <c r="CM717">
        <v>2</v>
      </c>
      <c r="CN717">
        <v>4</v>
      </c>
      <c r="CO717">
        <v>0</v>
      </c>
      <c r="CP717">
        <v>0</v>
      </c>
    </row>
    <row r="718" spans="1:94" x14ac:dyDescent="0.3">
      <c r="A718">
        <v>10</v>
      </c>
      <c r="B718" t="s">
        <v>530</v>
      </c>
      <c r="C718">
        <v>270102007</v>
      </c>
      <c r="D718">
        <v>270102</v>
      </c>
      <c r="E718" t="s">
        <v>14075</v>
      </c>
      <c r="F718" t="s">
        <v>7298</v>
      </c>
      <c r="G718">
        <v>54</v>
      </c>
      <c r="H718" t="s">
        <v>10598</v>
      </c>
      <c r="I718" t="s">
        <v>14160</v>
      </c>
      <c r="J718">
        <v>16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1</v>
      </c>
      <c r="BI718">
        <v>0</v>
      </c>
      <c r="BJ718">
        <v>0</v>
      </c>
      <c r="BK718">
        <v>0</v>
      </c>
      <c r="BL718">
        <v>1</v>
      </c>
      <c r="BM718">
        <v>1</v>
      </c>
      <c r="BN718">
        <v>2</v>
      </c>
      <c r="BO718">
        <v>0</v>
      </c>
      <c r="BP718">
        <v>0</v>
      </c>
      <c r="BQ718">
        <v>0</v>
      </c>
      <c r="BR718">
        <v>0</v>
      </c>
      <c r="BS718">
        <v>2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1</v>
      </c>
      <c r="CI718">
        <v>0</v>
      </c>
      <c r="CJ718">
        <v>1</v>
      </c>
      <c r="CK718">
        <v>2</v>
      </c>
      <c r="CL718">
        <v>1</v>
      </c>
      <c r="CM718">
        <v>1</v>
      </c>
      <c r="CN718">
        <v>2</v>
      </c>
      <c r="CO718">
        <v>2</v>
      </c>
      <c r="CP718">
        <v>0</v>
      </c>
    </row>
    <row r="719" spans="1:94" x14ac:dyDescent="0.3">
      <c r="A719">
        <v>10</v>
      </c>
      <c r="B719" t="s">
        <v>530</v>
      </c>
      <c r="C719">
        <v>270102008</v>
      </c>
      <c r="D719">
        <v>270102</v>
      </c>
      <c r="E719" t="s">
        <v>14075</v>
      </c>
      <c r="F719" t="s">
        <v>7299</v>
      </c>
      <c r="G719">
        <v>54</v>
      </c>
      <c r="H719" t="s">
        <v>10598</v>
      </c>
      <c r="I719" t="s">
        <v>14161</v>
      </c>
      <c r="J719">
        <v>17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2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2</v>
      </c>
      <c r="AA719">
        <v>1</v>
      </c>
      <c r="AB719">
        <v>1</v>
      </c>
      <c r="AC719">
        <v>1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2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2</v>
      </c>
      <c r="AV719">
        <v>2</v>
      </c>
      <c r="AW719">
        <v>0</v>
      </c>
      <c r="AX719">
        <v>1</v>
      </c>
      <c r="AY719">
        <v>2</v>
      </c>
      <c r="AZ719">
        <v>1</v>
      </c>
      <c r="BA719">
        <v>0</v>
      </c>
      <c r="BB719">
        <v>1</v>
      </c>
      <c r="BC719">
        <v>0</v>
      </c>
      <c r="BD719">
        <v>1</v>
      </c>
      <c r="BE719">
        <v>0</v>
      </c>
      <c r="BF719">
        <v>2</v>
      </c>
      <c r="BG719">
        <v>0</v>
      </c>
      <c r="BH719">
        <v>1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1</v>
      </c>
      <c r="BP719">
        <v>1</v>
      </c>
      <c r="BQ719">
        <v>0</v>
      </c>
      <c r="BR719">
        <v>0</v>
      </c>
      <c r="BS719">
        <v>0</v>
      </c>
      <c r="BT719">
        <v>2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1</v>
      </c>
      <c r="CA719">
        <v>2</v>
      </c>
      <c r="CB719">
        <v>1</v>
      </c>
      <c r="CC719">
        <v>1</v>
      </c>
      <c r="CD719">
        <v>0</v>
      </c>
      <c r="CE719">
        <v>1</v>
      </c>
      <c r="CF719">
        <v>1</v>
      </c>
      <c r="CG719">
        <v>3</v>
      </c>
      <c r="CH719">
        <v>0</v>
      </c>
      <c r="CI719">
        <v>1</v>
      </c>
      <c r="CJ719">
        <v>1</v>
      </c>
      <c r="CK719">
        <v>1</v>
      </c>
      <c r="CL719">
        <v>2</v>
      </c>
      <c r="CM719">
        <v>1</v>
      </c>
      <c r="CN719">
        <v>1</v>
      </c>
      <c r="CO719">
        <v>1</v>
      </c>
      <c r="CP719">
        <v>1</v>
      </c>
    </row>
    <row r="720" spans="1:94" x14ac:dyDescent="0.3">
      <c r="A720">
        <v>10</v>
      </c>
      <c r="B720" t="s">
        <v>530</v>
      </c>
      <c r="C720">
        <v>270102009</v>
      </c>
      <c r="D720">
        <v>270102</v>
      </c>
      <c r="E720" t="s">
        <v>14075</v>
      </c>
      <c r="F720" t="s">
        <v>7300</v>
      </c>
      <c r="G720">
        <v>54</v>
      </c>
      <c r="H720" t="s">
        <v>10598</v>
      </c>
      <c r="I720" t="s">
        <v>7300</v>
      </c>
      <c r="J720">
        <v>18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1</v>
      </c>
      <c r="CO720">
        <v>0</v>
      </c>
      <c r="CP720">
        <v>0</v>
      </c>
    </row>
    <row r="721" spans="1:94" x14ac:dyDescent="0.3">
      <c r="A721">
        <v>10</v>
      </c>
      <c r="B721" t="s">
        <v>530</v>
      </c>
      <c r="C721">
        <v>270102010</v>
      </c>
      <c r="D721">
        <v>270102</v>
      </c>
      <c r="E721" t="s">
        <v>14075</v>
      </c>
      <c r="F721" t="s">
        <v>7301</v>
      </c>
      <c r="G721">
        <v>54</v>
      </c>
      <c r="H721" t="s">
        <v>10598</v>
      </c>
      <c r="I721" t="s">
        <v>7301</v>
      </c>
      <c r="J721">
        <v>19</v>
      </c>
      <c r="K721">
        <v>1</v>
      </c>
      <c r="L721">
        <v>0</v>
      </c>
      <c r="M721">
        <v>2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2</v>
      </c>
      <c r="V721">
        <v>0</v>
      </c>
      <c r="W721">
        <v>0</v>
      </c>
      <c r="X721">
        <v>2</v>
      </c>
      <c r="Y721">
        <v>1</v>
      </c>
      <c r="Z721">
        <v>1</v>
      </c>
      <c r="AA721">
        <v>2</v>
      </c>
      <c r="AB721">
        <v>3</v>
      </c>
      <c r="AC721">
        <v>0</v>
      </c>
      <c r="AD721">
        <v>0</v>
      </c>
      <c r="AE721">
        <v>2</v>
      </c>
      <c r="AF721">
        <v>1</v>
      </c>
      <c r="AG721">
        <v>1</v>
      </c>
      <c r="AH721">
        <v>0</v>
      </c>
      <c r="AI721">
        <v>1</v>
      </c>
      <c r="AJ721">
        <v>0</v>
      </c>
      <c r="AK721">
        <v>5</v>
      </c>
      <c r="AL721">
        <v>1</v>
      </c>
      <c r="AM721">
        <v>3</v>
      </c>
      <c r="AN721">
        <v>0</v>
      </c>
      <c r="AO721">
        <v>0</v>
      </c>
      <c r="AP721">
        <v>0</v>
      </c>
      <c r="AQ721">
        <v>3</v>
      </c>
      <c r="AR721">
        <v>0</v>
      </c>
      <c r="AS721">
        <v>0</v>
      </c>
      <c r="AT721">
        <v>0</v>
      </c>
      <c r="AU721">
        <v>6</v>
      </c>
      <c r="AV721">
        <v>0</v>
      </c>
      <c r="AW721">
        <v>1</v>
      </c>
      <c r="AX721">
        <v>0</v>
      </c>
      <c r="AY721">
        <v>5</v>
      </c>
      <c r="AZ721">
        <v>1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3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1</v>
      </c>
      <c r="BM721">
        <v>3</v>
      </c>
      <c r="BN721">
        <v>3</v>
      </c>
      <c r="BO721">
        <v>5</v>
      </c>
      <c r="BP721">
        <v>2</v>
      </c>
      <c r="BQ721">
        <v>0</v>
      </c>
      <c r="BR721">
        <v>0</v>
      </c>
      <c r="BS721">
        <v>2</v>
      </c>
      <c r="BT721">
        <v>3</v>
      </c>
      <c r="BU721">
        <v>2</v>
      </c>
      <c r="BV721">
        <v>3</v>
      </c>
      <c r="BW721">
        <v>0</v>
      </c>
      <c r="BX721">
        <v>0</v>
      </c>
      <c r="BY721">
        <v>2</v>
      </c>
      <c r="BZ721">
        <v>1</v>
      </c>
      <c r="CA721">
        <v>3</v>
      </c>
      <c r="CB721">
        <v>1</v>
      </c>
      <c r="CC721">
        <v>0</v>
      </c>
      <c r="CD721">
        <v>1</v>
      </c>
      <c r="CE721">
        <v>3</v>
      </c>
      <c r="CF721">
        <v>4</v>
      </c>
      <c r="CG721">
        <v>0</v>
      </c>
      <c r="CH721">
        <v>2</v>
      </c>
      <c r="CI721">
        <v>6</v>
      </c>
      <c r="CJ721">
        <v>4</v>
      </c>
      <c r="CK721">
        <v>9</v>
      </c>
      <c r="CL721">
        <v>4</v>
      </c>
      <c r="CM721">
        <v>1</v>
      </c>
      <c r="CN721">
        <v>7</v>
      </c>
      <c r="CO721">
        <v>1</v>
      </c>
      <c r="CP721">
        <v>3</v>
      </c>
    </row>
    <row r="722" spans="1:94" x14ac:dyDescent="0.3">
      <c r="A722">
        <v>10</v>
      </c>
      <c r="B722" t="s">
        <v>530</v>
      </c>
      <c r="C722">
        <v>270102001</v>
      </c>
      <c r="D722">
        <v>270102</v>
      </c>
      <c r="E722" t="s">
        <v>14075</v>
      </c>
      <c r="F722" t="s">
        <v>7292</v>
      </c>
      <c r="G722">
        <v>54</v>
      </c>
      <c r="H722" t="s">
        <v>10598</v>
      </c>
      <c r="I722" t="s">
        <v>7292</v>
      </c>
      <c r="J722">
        <v>176</v>
      </c>
      <c r="K722">
        <v>4</v>
      </c>
      <c r="L722">
        <v>1</v>
      </c>
      <c r="M722">
        <v>4</v>
      </c>
      <c r="N722">
        <v>2</v>
      </c>
      <c r="O722">
        <v>2</v>
      </c>
      <c r="P722">
        <v>1</v>
      </c>
      <c r="Q722">
        <v>1</v>
      </c>
      <c r="R722">
        <v>2</v>
      </c>
      <c r="S722">
        <v>0</v>
      </c>
      <c r="T722">
        <v>1</v>
      </c>
      <c r="U722">
        <v>1</v>
      </c>
      <c r="V722">
        <v>1</v>
      </c>
      <c r="W722">
        <v>2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2</v>
      </c>
      <c r="AE722">
        <v>1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</v>
      </c>
      <c r="BI722">
        <v>0</v>
      </c>
      <c r="BJ722">
        <v>1</v>
      </c>
      <c r="BK722">
        <v>2</v>
      </c>
      <c r="BL722">
        <v>0</v>
      </c>
      <c r="BM722">
        <v>0</v>
      </c>
      <c r="BN722">
        <v>0</v>
      </c>
      <c r="BO722">
        <v>1</v>
      </c>
      <c r="BP722">
        <v>1</v>
      </c>
      <c r="BQ722">
        <v>0</v>
      </c>
      <c r="BR722">
        <v>0</v>
      </c>
      <c r="BS722">
        <v>0</v>
      </c>
      <c r="BT722">
        <v>0</v>
      </c>
      <c r="BU722">
        <v>2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2</v>
      </c>
      <c r="CC722">
        <v>0</v>
      </c>
      <c r="CD722">
        <v>0</v>
      </c>
      <c r="CE722">
        <v>0</v>
      </c>
      <c r="CF722">
        <v>1</v>
      </c>
      <c r="CG722">
        <v>1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4</v>
      </c>
      <c r="CN722">
        <v>0</v>
      </c>
      <c r="CO722">
        <v>1</v>
      </c>
      <c r="CP722">
        <v>0</v>
      </c>
    </row>
    <row r="723" spans="1:94" x14ac:dyDescent="0.3">
      <c r="A723">
        <v>10</v>
      </c>
      <c r="B723" t="s">
        <v>530</v>
      </c>
      <c r="C723">
        <v>270103002</v>
      </c>
      <c r="D723">
        <v>270103</v>
      </c>
      <c r="E723" t="s">
        <v>14076</v>
      </c>
      <c r="F723" t="s">
        <v>7287</v>
      </c>
      <c r="G723">
        <v>54</v>
      </c>
      <c r="H723" t="s">
        <v>10598</v>
      </c>
      <c r="I723" t="s">
        <v>7287</v>
      </c>
      <c r="J723">
        <v>204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</row>
    <row r="724" spans="1:94" x14ac:dyDescent="0.3">
      <c r="A724">
        <v>10</v>
      </c>
      <c r="B724" t="s">
        <v>530</v>
      </c>
      <c r="C724">
        <v>270104001</v>
      </c>
      <c r="D724">
        <v>270104</v>
      </c>
      <c r="E724" t="s">
        <v>7318</v>
      </c>
      <c r="F724" t="s">
        <v>7319</v>
      </c>
      <c r="G724">
        <v>54</v>
      </c>
      <c r="H724" t="s">
        <v>10598</v>
      </c>
      <c r="I724" t="s">
        <v>7319</v>
      </c>
      <c r="J724">
        <v>298</v>
      </c>
      <c r="K724">
        <v>4</v>
      </c>
      <c r="L724">
        <v>2</v>
      </c>
      <c r="M724">
        <v>3</v>
      </c>
      <c r="N724">
        <v>0</v>
      </c>
      <c r="O724">
        <v>8</v>
      </c>
      <c r="P724">
        <v>3</v>
      </c>
      <c r="Q724">
        <v>3</v>
      </c>
      <c r="R724">
        <v>0</v>
      </c>
      <c r="S724">
        <v>1</v>
      </c>
      <c r="T724">
        <v>1</v>
      </c>
      <c r="U724">
        <v>4</v>
      </c>
      <c r="V724">
        <v>3</v>
      </c>
      <c r="W724">
        <v>5</v>
      </c>
      <c r="X724">
        <v>11</v>
      </c>
      <c r="Y724">
        <v>2</v>
      </c>
      <c r="Z724">
        <v>6</v>
      </c>
      <c r="AA724">
        <v>6</v>
      </c>
      <c r="AB724">
        <v>6</v>
      </c>
      <c r="AC724">
        <v>5</v>
      </c>
      <c r="AD724">
        <v>2</v>
      </c>
      <c r="AE724">
        <v>1</v>
      </c>
      <c r="AF724">
        <v>4</v>
      </c>
      <c r="AG724">
        <v>1</v>
      </c>
      <c r="AH724">
        <v>0</v>
      </c>
      <c r="AI724">
        <v>3</v>
      </c>
      <c r="AJ724">
        <v>1</v>
      </c>
      <c r="AK724">
        <v>2</v>
      </c>
      <c r="AL724">
        <v>2</v>
      </c>
      <c r="AM724">
        <v>1</v>
      </c>
      <c r="AN724">
        <v>0</v>
      </c>
      <c r="AO724">
        <v>0</v>
      </c>
      <c r="AP724">
        <v>0</v>
      </c>
      <c r="AQ724">
        <v>2</v>
      </c>
      <c r="AR724">
        <v>4</v>
      </c>
      <c r="AS724">
        <v>2</v>
      </c>
      <c r="AT724">
        <v>1</v>
      </c>
      <c r="AU724">
        <v>1</v>
      </c>
      <c r="AV724">
        <v>5</v>
      </c>
      <c r="AW724">
        <v>0</v>
      </c>
      <c r="AX724">
        <v>1</v>
      </c>
      <c r="AY724">
        <v>2</v>
      </c>
      <c r="AZ724">
        <v>1</v>
      </c>
      <c r="BA724">
        <v>3</v>
      </c>
      <c r="BB724">
        <v>2</v>
      </c>
      <c r="BC724">
        <v>2</v>
      </c>
      <c r="BD724">
        <v>1</v>
      </c>
      <c r="BE724">
        <v>2</v>
      </c>
      <c r="BF724">
        <v>6</v>
      </c>
      <c r="BG724">
        <v>1</v>
      </c>
      <c r="BH724">
        <v>1</v>
      </c>
      <c r="BI724">
        <v>1</v>
      </c>
      <c r="BJ724">
        <v>2</v>
      </c>
      <c r="BK724">
        <v>3</v>
      </c>
      <c r="BL724">
        <v>3</v>
      </c>
      <c r="BM724">
        <v>0</v>
      </c>
      <c r="BN724">
        <v>1</v>
      </c>
      <c r="BO724">
        <v>0</v>
      </c>
      <c r="BP724">
        <v>1</v>
      </c>
      <c r="BQ724">
        <v>0</v>
      </c>
      <c r="BR724">
        <v>0</v>
      </c>
      <c r="BS724">
        <v>2</v>
      </c>
      <c r="BT724">
        <v>3</v>
      </c>
      <c r="BU724">
        <v>2</v>
      </c>
      <c r="BV724">
        <v>0</v>
      </c>
      <c r="BW724">
        <v>0</v>
      </c>
      <c r="BX724">
        <v>5</v>
      </c>
      <c r="BY724">
        <v>1</v>
      </c>
      <c r="BZ724">
        <v>3</v>
      </c>
      <c r="CA724">
        <v>4</v>
      </c>
      <c r="CB724">
        <v>1</v>
      </c>
      <c r="CC724">
        <v>3</v>
      </c>
      <c r="CD724">
        <v>2</v>
      </c>
      <c r="CE724">
        <v>5</v>
      </c>
      <c r="CF724">
        <v>1</v>
      </c>
      <c r="CG724">
        <v>3</v>
      </c>
      <c r="CH724">
        <v>2</v>
      </c>
      <c r="CI724">
        <v>2</v>
      </c>
      <c r="CJ724">
        <v>7</v>
      </c>
      <c r="CK724">
        <v>0</v>
      </c>
      <c r="CL724">
        <v>5</v>
      </c>
      <c r="CM724">
        <v>2</v>
      </c>
      <c r="CN724">
        <v>1</v>
      </c>
      <c r="CO724">
        <v>2</v>
      </c>
      <c r="CP724">
        <v>1</v>
      </c>
    </row>
    <row r="725" spans="1:94" x14ac:dyDescent="0.3">
      <c r="A725">
        <v>10</v>
      </c>
      <c r="B725" t="s">
        <v>530</v>
      </c>
      <c r="C725">
        <v>270103003</v>
      </c>
      <c r="D725">
        <v>270103</v>
      </c>
      <c r="E725" t="s">
        <v>14076</v>
      </c>
      <c r="F725" t="s">
        <v>7288</v>
      </c>
      <c r="G725">
        <v>54</v>
      </c>
      <c r="H725" t="s">
        <v>10598</v>
      </c>
      <c r="I725" t="s">
        <v>7288</v>
      </c>
      <c r="J725">
        <v>419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 x14ac:dyDescent="0.3">
      <c r="A726">
        <v>10</v>
      </c>
      <c r="B726" t="s">
        <v>530</v>
      </c>
      <c r="C726">
        <v>270102017</v>
      </c>
      <c r="D726">
        <v>270102</v>
      </c>
      <c r="E726" t="s">
        <v>14075</v>
      </c>
      <c r="F726" t="s">
        <v>7308</v>
      </c>
      <c r="G726">
        <v>54</v>
      </c>
      <c r="H726" t="s">
        <v>10598</v>
      </c>
      <c r="I726" t="s">
        <v>7308</v>
      </c>
      <c r="J726">
        <v>475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 x14ac:dyDescent="0.3">
      <c r="A727">
        <v>10</v>
      </c>
      <c r="B727" t="s">
        <v>530</v>
      </c>
      <c r="C727">
        <v>270102014</v>
      </c>
      <c r="D727">
        <v>270102</v>
      </c>
      <c r="E727" t="s">
        <v>14075</v>
      </c>
      <c r="F727" t="s">
        <v>7305</v>
      </c>
      <c r="G727">
        <v>54</v>
      </c>
      <c r="H727" t="s">
        <v>10598</v>
      </c>
      <c r="I727" t="s">
        <v>10639</v>
      </c>
      <c r="J727">
        <v>476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2</v>
      </c>
      <c r="X727">
        <v>0</v>
      </c>
      <c r="Y727">
        <v>0</v>
      </c>
      <c r="Z727">
        <v>0</v>
      </c>
      <c r="AA727">
        <v>0</v>
      </c>
      <c r="AB727">
        <v>2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2</v>
      </c>
      <c r="AL727">
        <v>0</v>
      </c>
      <c r="AM727">
        <v>1</v>
      </c>
      <c r="AN727">
        <v>0</v>
      </c>
      <c r="AO727">
        <v>1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2</v>
      </c>
      <c r="AV727">
        <v>0</v>
      </c>
      <c r="AW727">
        <v>0</v>
      </c>
      <c r="AX727">
        <v>2</v>
      </c>
      <c r="AY727">
        <v>2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2</v>
      </c>
      <c r="BI727">
        <v>0</v>
      </c>
      <c r="BJ727">
        <v>2</v>
      </c>
      <c r="BK727">
        <v>0</v>
      </c>
      <c r="BL727">
        <v>1</v>
      </c>
      <c r="BM727">
        <v>2</v>
      </c>
      <c r="BN727">
        <v>1</v>
      </c>
      <c r="BO727">
        <v>2</v>
      </c>
      <c r="BP727">
        <v>0</v>
      </c>
      <c r="BQ727">
        <v>0</v>
      </c>
      <c r="BR727">
        <v>0</v>
      </c>
      <c r="BS727">
        <v>3</v>
      </c>
      <c r="BT727">
        <v>2</v>
      </c>
      <c r="BU727">
        <v>1</v>
      </c>
      <c r="BV727">
        <v>3</v>
      </c>
      <c r="BW727">
        <v>1</v>
      </c>
      <c r="BX727">
        <v>0</v>
      </c>
      <c r="BY727">
        <v>1</v>
      </c>
      <c r="BZ727">
        <v>1</v>
      </c>
      <c r="CA727">
        <v>1</v>
      </c>
      <c r="CB727">
        <v>1</v>
      </c>
      <c r="CC727">
        <v>0</v>
      </c>
      <c r="CD727">
        <v>1</v>
      </c>
      <c r="CE727">
        <v>3</v>
      </c>
      <c r="CF727">
        <v>2</v>
      </c>
      <c r="CG727">
        <v>1</v>
      </c>
      <c r="CH727">
        <v>2</v>
      </c>
      <c r="CI727">
        <v>1</v>
      </c>
      <c r="CJ727">
        <v>3</v>
      </c>
      <c r="CK727">
        <v>2</v>
      </c>
      <c r="CL727">
        <v>4</v>
      </c>
      <c r="CM727">
        <v>2</v>
      </c>
      <c r="CN727">
        <v>2</v>
      </c>
      <c r="CO727">
        <v>2</v>
      </c>
      <c r="CP727">
        <v>0</v>
      </c>
    </row>
    <row r="728" spans="1:94" x14ac:dyDescent="0.3">
      <c r="A728">
        <v>10</v>
      </c>
      <c r="B728" t="s">
        <v>530</v>
      </c>
      <c r="C728">
        <v>270102015</v>
      </c>
      <c r="D728">
        <v>270102</v>
      </c>
      <c r="E728" t="s">
        <v>14075</v>
      </c>
      <c r="F728" t="s">
        <v>7306</v>
      </c>
      <c r="G728">
        <v>54</v>
      </c>
      <c r="H728" t="s">
        <v>10598</v>
      </c>
      <c r="I728" t="s">
        <v>10640</v>
      </c>
      <c r="J728">
        <v>477</v>
      </c>
      <c r="K728">
        <v>1</v>
      </c>
      <c r="L728">
        <v>2</v>
      </c>
      <c r="M728">
        <v>2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2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0</v>
      </c>
      <c r="AG728">
        <v>0</v>
      </c>
      <c r="AH728">
        <v>1</v>
      </c>
      <c r="AI728">
        <v>1</v>
      </c>
      <c r="AJ728">
        <v>0</v>
      </c>
      <c r="AK728">
        <v>2</v>
      </c>
      <c r="AL728">
        <v>2</v>
      </c>
      <c r="AM728">
        <v>2</v>
      </c>
      <c r="AN728">
        <v>1</v>
      </c>
      <c r="AO728">
        <v>1</v>
      </c>
      <c r="AP728">
        <v>0</v>
      </c>
      <c r="AQ728">
        <v>1</v>
      </c>
      <c r="AR728">
        <v>0</v>
      </c>
      <c r="AS728">
        <v>2</v>
      </c>
      <c r="AT728">
        <v>0</v>
      </c>
      <c r="AU728">
        <v>1</v>
      </c>
      <c r="AV728">
        <v>0</v>
      </c>
      <c r="AW728">
        <v>1</v>
      </c>
      <c r="AX728">
        <v>1</v>
      </c>
      <c r="AY728">
        <v>0</v>
      </c>
      <c r="AZ728">
        <v>2</v>
      </c>
      <c r="BA728">
        <v>1</v>
      </c>
      <c r="BB728">
        <v>0</v>
      </c>
      <c r="BC728">
        <v>1</v>
      </c>
      <c r="BD728">
        <v>0</v>
      </c>
      <c r="BE728">
        <v>1</v>
      </c>
      <c r="BF728">
        <v>3</v>
      </c>
      <c r="BG728">
        <v>1</v>
      </c>
      <c r="BH728">
        <v>1</v>
      </c>
      <c r="BI728">
        <v>2</v>
      </c>
      <c r="BJ728">
        <v>0</v>
      </c>
      <c r="BK728">
        <v>0</v>
      </c>
      <c r="BL728">
        <v>1</v>
      </c>
      <c r="BM728">
        <v>0</v>
      </c>
      <c r="BN728">
        <v>2</v>
      </c>
      <c r="BO728">
        <v>1</v>
      </c>
      <c r="BP728">
        <v>1</v>
      </c>
      <c r="BQ728">
        <v>0</v>
      </c>
      <c r="BR728">
        <v>1</v>
      </c>
      <c r="BS728">
        <v>1</v>
      </c>
      <c r="BT728">
        <v>0</v>
      </c>
      <c r="BU728">
        <v>2</v>
      </c>
      <c r="BV728">
        <v>2</v>
      </c>
      <c r="BW728">
        <v>0</v>
      </c>
      <c r="BX728">
        <v>0</v>
      </c>
      <c r="BY728">
        <v>1</v>
      </c>
      <c r="BZ728">
        <v>2</v>
      </c>
      <c r="CA728">
        <v>2</v>
      </c>
      <c r="CB728">
        <v>0</v>
      </c>
      <c r="CC728">
        <v>0</v>
      </c>
      <c r="CD728">
        <v>0</v>
      </c>
      <c r="CE728">
        <v>3</v>
      </c>
      <c r="CF728">
        <v>1</v>
      </c>
      <c r="CG728">
        <v>1</v>
      </c>
      <c r="CH728">
        <v>0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0</v>
      </c>
    </row>
    <row r="729" spans="1:94" x14ac:dyDescent="0.3">
      <c r="A729">
        <v>10</v>
      </c>
      <c r="B729" t="s">
        <v>530</v>
      </c>
      <c r="C729">
        <v>270105002</v>
      </c>
      <c r="D729">
        <v>270105</v>
      </c>
      <c r="E729" t="s">
        <v>7310</v>
      </c>
      <c r="F729" t="s">
        <v>7312</v>
      </c>
      <c r="G729">
        <v>55</v>
      </c>
      <c r="H729" t="s">
        <v>10565</v>
      </c>
      <c r="I729" t="s">
        <v>7312</v>
      </c>
      <c r="J729">
        <v>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</row>
    <row r="730" spans="1:94" x14ac:dyDescent="0.3">
      <c r="A730">
        <v>10</v>
      </c>
      <c r="B730" t="s">
        <v>530</v>
      </c>
      <c r="C730">
        <v>270102005</v>
      </c>
      <c r="D730">
        <v>270102</v>
      </c>
      <c r="E730" t="s">
        <v>14075</v>
      </c>
      <c r="F730" t="s">
        <v>7296</v>
      </c>
      <c r="G730">
        <v>55</v>
      </c>
      <c r="H730" t="s">
        <v>10565</v>
      </c>
      <c r="I730" t="s">
        <v>7296</v>
      </c>
      <c r="J730">
        <v>14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</row>
    <row r="731" spans="1:94" x14ac:dyDescent="0.3">
      <c r="A731">
        <v>10</v>
      </c>
      <c r="B731" t="s">
        <v>530</v>
      </c>
      <c r="C731">
        <v>270102006</v>
      </c>
      <c r="D731">
        <v>270102</v>
      </c>
      <c r="E731" t="s">
        <v>14075</v>
      </c>
      <c r="F731" t="s">
        <v>7297</v>
      </c>
      <c r="G731">
        <v>55</v>
      </c>
      <c r="H731" t="s">
        <v>10565</v>
      </c>
      <c r="I731" t="s">
        <v>14159</v>
      </c>
      <c r="J731">
        <v>15</v>
      </c>
      <c r="K731">
        <v>3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1</v>
      </c>
      <c r="R731">
        <v>2</v>
      </c>
      <c r="S731">
        <v>1</v>
      </c>
      <c r="T731">
        <v>1</v>
      </c>
      <c r="U731">
        <v>0</v>
      </c>
      <c r="V731">
        <v>1</v>
      </c>
      <c r="W731">
        <v>1</v>
      </c>
      <c r="X731">
        <v>3</v>
      </c>
      <c r="Y731">
        <v>10</v>
      </c>
      <c r="Z731">
        <v>0</v>
      </c>
      <c r="AA731">
        <v>0</v>
      </c>
      <c r="AB731">
        <v>4</v>
      </c>
      <c r="AC731">
        <v>5</v>
      </c>
      <c r="AD731">
        <v>1</v>
      </c>
      <c r="AE731">
        <v>4</v>
      </c>
      <c r="AF731">
        <v>6</v>
      </c>
      <c r="AG731">
        <v>4</v>
      </c>
      <c r="AH731">
        <v>7</v>
      </c>
      <c r="AI731">
        <v>1</v>
      </c>
      <c r="AJ731">
        <v>2</v>
      </c>
      <c r="AK731">
        <v>2</v>
      </c>
      <c r="AL731">
        <v>3</v>
      </c>
      <c r="AM731">
        <v>3</v>
      </c>
      <c r="AN731">
        <v>1</v>
      </c>
      <c r="AO731">
        <v>2</v>
      </c>
      <c r="AP731">
        <v>3</v>
      </c>
      <c r="AQ731">
        <v>4</v>
      </c>
      <c r="AR731">
        <v>2</v>
      </c>
      <c r="AS731">
        <v>0</v>
      </c>
      <c r="AT731">
        <v>0</v>
      </c>
      <c r="AU731">
        <v>0</v>
      </c>
      <c r="AV731">
        <v>2</v>
      </c>
      <c r="AW731">
        <v>4</v>
      </c>
      <c r="AX731">
        <v>0</v>
      </c>
      <c r="AY731">
        <v>0</v>
      </c>
      <c r="AZ731">
        <v>2</v>
      </c>
      <c r="BA731">
        <v>0</v>
      </c>
      <c r="BB731">
        <v>1</v>
      </c>
      <c r="BC731">
        <v>5</v>
      </c>
      <c r="BD731">
        <v>2</v>
      </c>
      <c r="BE731">
        <v>3</v>
      </c>
      <c r="BF731">
        <v>1</v>
      </c>
      <c r="BG731">
        <v>2</v>
      </c>
      <c r="BH731">
        <v>2</v>
      </c>
      <c r="BI731">
        <v>3</v>
      </c>
      <c r="BJ731">
        <v>2</v>
      </c>
      <c r="BK731">
        <v>2</v>
      </c>
      <c r="BL731">
        <v>0</v>
      </c>
      <c r="BM731">
        <v>5</v>
      </c>
      <c r="BN731">
        <v>11</v>
      </c>
      <c r="BO731">
        <v>2</v>
      </c>
      <c r="BP731">
        <v>4</v>
      </c>
      <c r="BQ731">
        <v>5</v>
      </c>
      <c r="BR731">
        <v>6</v>
      </c>
      <c r="BS731">
        <v>8</v>
      </c>
      <c r="BT731">
        <v>3</v>
      </c>
      <c r="BU731">
        <v>1</v>
      </c>
      <c r="BV731">
        <v>5</v>
      </c>
      <c r="BW731">
        <v>2</v>
      </c>
      <c r="BX731">
        <v>2</v>
      </c>
      <c r="BY731">
        <v>7</v>
      </c>
      <c r="BZ731">
        <v>2</v>
      </c>
      <c r="CA731">
        <v>5</v>
      </c>
      <c r="CB731">
        <v>14</v>
      </c>
      <c r="CC731">
        <v>9</v>
      </c>
      <c r="CD731">
        <v>4</v>
      </c>
      <c r="CE731">
        <v>7</v>
      </c>
      <c r="CF731">
        <v>3</v>
      </c>
      <c r="CG731">
        <v>5</v>
      </c>
      <c r="CH731">
        <v>6</v>
      </c>
      <c r="CI731">
        <v>10</v>
      </c>
      <c r="CJ731">
        <v>13</v>
      </c>
      <c r="CK731">
        <v>11</v>
      </c>
      <c r="CL731">
        <v>3</v>
      </c>
      <c r="CM731">
        <v>4</v>
      </c>
      <c r="CN731">
        <v>2</v>
      </c>
      <c r="CO731">
        <v>4</v>
      </c>
      <c r="CP731">
        <v>1</v>
      </c>
    </row>
    <row r="732" spans="1:94" x14ac:dyDescent="0.3">
      <c r="A732">
        <v>10</v>
      </c>
      <c r="B732" t="s">
        <v>530</v>
      </c>
      <c r="C732">
        <v>270102007</v>
      </c>
      <c r="D732">
        <v>270102</v>
      </c>
      <c r="E732" t="s">
        <v>14075</v>
      </c>
      <c r="F732" t="s">
        <v>7298</v>
      </c>
      <c r="G732">
        <v>55</v>
      </c>
      <c r="H732" t="s">
        <v>10565</v>
      </c>
      <c r="I732" t="s">
        <v>14160</v>
      </c>
      <c r="J732">
        <v>16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2</v>
      </c>
      <c r="AD732">
        <v>0</v>
      </c>
      <c r="AE732">
        <v>0</v>
      </c>
      <c r="AF732">
        <v>3</v>
      </c>
      <c r="AG732">
        <v>2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2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1</v>
      </c>
      <c r="CA732">
        <v>0</v>
      </c>
      <c r="CB732">
        <v>1</v>
      </c>
      <c r="CC732">
        <v>0</v>
      </c>
      <c r="CD732">
        <v>0</v>
      </c>
      <c r="CE732">
        <v>3</v>
      </c>
      <c r="CF732">
        <v>2</v>
      </c>
      <c r="CG732">
        <v>1</v>
      </c>
      <c r="CH732">
        <v>2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3</v>
      </c>
      <c r="CO732">
        <v>0</v>
      </c>
      <c r="CP732">
        <v>0</v>
      </c>
    </row>
    <row r="733" spans="1:94" x14ac:dyDescent="0.3">
      <c r="A733">
        <v>10</v>
      </c>
      <c r="B733" t="s">
        <v>530</v>
      </c>
      <c r="C733">
        <v>270102008</v>
      </c>
      <c r="D733">
        <v>270102</v>
      </c>
      <c r="E733" t="s">
        <v>14075</v>
      </c>
      <c r="F733" t="s">
        <v>7299</v>
      </c>
      <c r="G733">
        <v>55</v>
      </c>
      <c r="H733" t="s">
        <v>10565</v>
      </c>
      <c r="I733" t="s">
        <v>14161</v>
      </c>
      <c r="J733">
        <v>17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1</v>
      </c>
      <c r="T733">
        <v>1</v>
      </c>
      <c r="U733">
        <v>1</v>
      </c>
      <c r="V733">
        <v>0</v>
      </c>
      <c r="W733">
        <v>1</v>
      </c>
      <c r="X733">
        <v>3</v>
      </c>
      <c r="Y733">
        <v>1</v>
      </c>
      <c r="Z733">
        <v>1</v>
      </c>
      <c r="AA733">
        <v>0</v>
      </c>
      <c r="AB733">
        <v>3</v>
      </c>
      <c r="AC733">
        <v>0</v>
      </c>
      <c r="AD733">
        <v>0</v>
      </c>
      <c r="AE733">
        <v>0</v>
      </c>
      <c r="AF733">
        <v>3</v>
      </c>
      <c r="AG733">
        <v>2</v>
      </c>
      <c r="AH733">
        <v>2</v>
      </c>
      <c r="AI733">
        <v>3</v>
      </c>
      <c r="AJ733">
        <v>1</v>
      </c>
      <c r="AK733">
        <v>1</v>
      </c>
      <c r="AL733">
        <v>1</v>
      </c>
      <c r="AM733">
        <v>0</v>
      </c>
      <c r="AN733">
        <v>3</v>
      </c>
      <c r="AO733">
        <v>1</v>
      </c>
      <c r="AP733">
        <v>0</v>
      </c>
      <c r="AQ733">
        <v>2</v>
      </c>
      <c r="AR733">
        <v>1</v>
      </c>
      <c r="AS733">
        <v>1</v>
      </c>
      <c r="AT733">
        <v>0</v>
      </c>
      <c r="AU733">
        <v>1</v>
      </c>
      <c r="AV733">
        <v>1</v>
      </c>
      <c r="AW733">
        <v>0</v>
      </c>
      <c r="AX733">
        <v>0</v>
      </c>
      <c r="AY733">
        <v>3</v>
      </c>
      <c r="AZ733">
        <v>0</v>
      </c>
      <c r="BA733">
        <v>2</v>
      </c>
      <c r="BB733">
        <v>5</v>
      </c>
      <c r="BC733">
        <v>0</v>
      </c>
      <c r="BD733">
        <v>1</v>
      </c>
      <c r="BE733">
        <v>0</v>
      </c>
      <c r="BF733">
        <v>2</v>
      </c>
      <c r="BG733">
        <v>1</v>
      </c>
      <c r="BH733">
        <v>0</v>
      </c>
      <c r="BI733">
        <v>1</v>
      </c>
      <c r="BJ733">
        <v>0</v>
      </c>
      <c r="BK733">
        <v>2</v>
      </c>
      <c r="BL733">
        <v>2</v>
      </c>
      <c r="BM733">
        <v>1</v>
      </c>
      <c r="BN733">
        <v>3</v>
      </c>
      <c r="BO733">
        <v>0</v>
      </c>
      <c r="BP733">
        <v>0</v>
      </c>
      <c r="BQ733">
        <v>4</v>
      </c>
      <c r="BR733">
        <v>0</v>
      </c>
      <c r="BS733">
        <v>2</v>
      </c>
      <c r="BT733">
        <v>0</v>
      </c>
      <c r="BU733">
        <v>1</v>
      </c>
      <c r="BV733">
        <v>3</v>
      </c>
      <c r="BW733">
        <v>1</v>
      </c>
      <c r="BX733">
        <v>0</v>
      </c>
      <c r="BY733">
        <v>2</v>
      </c>
      <c r="BZ733">
        <v>1</v>
      </c>
      <c r="CA733">
        <v>0</v>
      </c>
      <c r="CB733">
        <v>2</v>
      </c>
      <c r="CC733">
        <v>2</v>
      </c>
      <c r="CD733">
        <v>1</v>
      </c>
      <c r="CE733">
        <v>2</v>
      </c>
      <c r="CF733">
        <v>4</v>
      </c>
      <c r="CG733">
        <v>0</v>
      </c>
      <c r="CH733">
        <v>0</v>
      </c>
      <c r="CI733">
        <v>2</v>
      </c>
      <c r="CJ733">
        <v>0</v>
      </c>
      <c r="CK733">
        <v>1</v>
      </c>
      <c r="CL733">
        <v>2</v>
      </c>
      <c r="CM733">
        <v>2</v>
      </c>
      <c r="CN733">
        <v>6</v>
      </c>
      <c r="CO733">
        <v>0</v>
      </c>
      <c r="CP733">
        <v>0</v>
      </c>
    </row>
    <row r="734" spans="1:94" x14ac:dyDescent="0.3">
      <c r="A734">
        <v>10</v>
      </c>
      <c r="B734" t="s">
        <v>530</v>
      </c>
      <c r="C734">
        <v>270102009</v>
      </c>
      <c r="D734">
        <v>270102</v>
      </c>
      <c r="E734" t="s">
        <v>14075</v>
      </c>
      <c r="F734" t="s">
        <v>7300</v>
      </c>
      <c r="G734">
        <v>55</v>
      </c>
      <c r="H734" t="s">
        <v>10565</v>
      </c>
      <c r="I734" t="s">
        <v>7300</v>
      </c>
      <c r="J734">
        <v>18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</row>
    <row r="735" spans="1:94" x14ac:dyDescent="0.3">
      <c r="A735">
        <v>10</v>
      </c>
      <c r="B735" t="s">
        <v>530</v>
      </c>
      <c r="C735">
        <v>270102010</v>
      </c>
      <c r="D735">
        <v>270102</v>
      </c>
      <c r="E735" t="s">
        <v>14075</v>
      </c>
      <c r="F735" t="s">
        <v>7301</v>
      </c>
      <c r="G735">
        <v>55</v>
      </c>
      <c r="H735" t="s">
        <v>10565</v>
      </c>
      <c r="I735" t="s">
        <v>7301</v>
      </c>
      <c r="J735">
        <v>19</v>
      </c>
      <c r="K735">
        <v>1</v>
      </c>
      <c r="L735">
        <v>1</v>
      </c>
      <c r="M735">
        <v>1</v>
      </c>
      <c r="N735">
        <v>2</v>
      </c>
      <c r="O735">
        <v>2</v>
      </c>
      <c r="P735">
        <v>2</v>
      </c>
      <c r="Q735">
        <v>1</v>
      </c>
      <c r="R735">
        <v>1</v>
      </c>
      <c r="S735">
        <v>5</v>
      </c>
      <c r="T735">
        <v>3</v>
      </c>
      <c r="U735">
        <v>4</v>
      </c>
      <c r="V735">
        <v>3</v>
      </c>
      <c r="W735">
        <v>1</v>
      </c>
      <c r="X735">
        <v>11</v>
      </c>
      <c r="Y735">
        <v>14</v>
      </c>
      <c r="Z735">
        <v>0</v>
      </c>
      <c r="AA735">
        <v>1</v>
      </c>
      <c r="AB735">
        <v>15</v>
      </c>
      <c r="AC735">
        <v>3</v>
      </c>
      <c r="AD735">
        <v>2</v>
      </c>
      <c r="AE735">
        <v>2</v>
      </c>
      <c r="AF735">
        <v>13</v>
      </c>
      <c r="AG735">
        <v>4</v>
      </c>
      <c r="AH735">
        <v>6</v>
      </c>
      <c r="AI735">
        <v>2</v>
      </c>
      <c r="AJ735">
        <v>6</v>
      </c>
      <c r="AK735">
        <v>6</v>
      </c>
      <c r="AL735">
        <v>3</v>
      </c>
      <c r="AM735">
        <v>3</v>
      </c>
      <c r="AN735">
        <v>1</v>
      </c>
      <c r="AO735">
        <v>5</v>
      </c>
      <c r="AP735">
        <v>3</v>
      </c>
      <c r="AQ735">
        <v>4</v>
      </c>
      <c r="AR735">
        <v>6</v>
      </c>
      <c r="AS735">
        <v>3</v>
      </c>
      <c r="AT735">
        <v>1</v>
      </c>
      <c r="AU735">
        <v>1</v>
      </c>
      <c r="AV735">
        <v>2</v>
      </c>
      <c r="AW735">
        <v>3</v>
      </c>
      <c r="AX735">
        <v>1</v>
      </c>
      <c r="AY735">
        <v>2</v>
      </c>
      <c r="AZ735">
        <v>1</v>
      </c>
      <c r="BA735">
        <v>1</v>
      </c>
      <c r="BB735">
        <v>0</v>
      </c>
      <c r="BC735">
        <v>5</v>
      </c>
      <c r="BD735">
        <v>7</v>
      </c>
      <c r="BE735">
        <v>6</v>
      </c>
      <c r="BF735">
        <v>6</v>
      </c>
      <c r="BG735">
        <v>3</v>
      </c>
      <c r="BH735">
        <v>2</v>
      </c>
      <c r="BI735">
        <v>1</v>
      </c>
      <c r="BJ735">
        <v>2</v>
      </c>
      <c r="BK735">
        <v>3</v>
      </c>
      <c r="BL735">
        <v>2</v>
      </c>
      <c r="BM735">
        <v>4</v>
      </c>
      <c r="BN735">
        <v>6</v>
      </c>
      <c r="BO735">
        <v>0</v>
      </c>
      <c r="BP735">
        <v>1</v>
      </c>
      <c r="BQ735">
        <v>6</v>
      </c>
      <c r="BR735">
        <v>2</v>
      </c>
      <c r="BS735">
        <v>3</v>
      </c>
      <c r="BT735">
        <v>3</v>
      </c>
      <c r="BU735">
        <v>0</v>
      </c>
      <c r="BV735">
        <v>6</v>
      </c>
      <c r="BW735">
        <v>0</v>
      </c>
      <c r="BX735">
        <v>3</v>
      </c>
      <c r="BY735">
        <v>0</v>
      </c>
      <c r="BZ735">
        <v>1</v>
      </c>
      <c r="CA735">
        <v>3</v>
      </c>
      <c r="CB735">
        <v>2</v>
      </c>
      <c r="CC735">
        <v>6</v>
      </c>
      <c r="CD735">
        <v>2</v>
      </c>
      <c r="CE735">
        <v>2</v>
      </c>
      <c r="CF735">
        <v>3</v>
      </c>
      <c r="CG735">
        <v>0</v>
      </c>
      <c r="CH735">
        <v>0</v>
      </c>
      <c r="CI735">
        <v>3</v>
      </c>
      <c r="CJ735">
        <v>6</v>
      </c>
      <c r="CK735">
        <v>3</v>
      </c>
      <c r="CL735">
        <v>1</v>
      </c>
      <c r="CM735">
        <v>3</v>
      </c>
      <c r="CN735">
        <v>3</v>
      </c>
      <c r="CO735">
        <v>3</v>
      </c>
      <c r="CP735">
        <v>0</v>
      </c>
    </row>
    <row r="736" spans="1:94" x14ac:dyDescent="0.3">
      <c r="A736">
        <v>10</v>
      </c>
      <c r="B736" t="s">
        <v>530</v>
      </c>
      <c r="C736">
        <v>270102016</v>
      </c>
      <c r="D736">
        <v>270102</v>
      </c>
      <c r="E736" t="s">
        <v>14075</v>
      </c>
      <c r="F736" t="s">
        <v>7307</v>
      </c>
      <c r="G736">
        <v>55</v>
      </c>
      <c r="H736" t="s">
        <v>10565</v>
      </c>
      <c r="I736" t="s">
        <v>7307</v>
      </c>
      <c r="J736">
        <v>26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</row>
    <row r="737" spans="1:94" x14ac:dyDescent="0.3">
      <c r="A737">
        <v>10</v>
      </c>
      <c r="B737" t="s">
        <v>530</v>
      </c>
      <c r="C737">
        <v>270101001</v>
      </c>
      <c r="D737">
        <v>270101</v>
      </c>
      <c r="E737" t="s">
        <v>7315</v>
      </c>
      <c r="F737" t="s">
        <v>10554</v>
      </c>
      <c r="G737">
        <v>55</v>
      </c>
      <c r="H737" t="s">
        <v>10565</v>
      </c>
      <c r="I737" t="s">
        <v>10554</v>
      </c>
      <c r="J737">
        <v>46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 x14ac:dyDescent="0.3">
      <c r="A738">
        <v>10</v>
      </c>
      <c r="B738" t="s">
        <v>530</v>
      </c>
      <c r="C738">
        <v>270102001</v>
      </c>
      <c r="D738">
        <v>270102</v>
      </c>
      <c r="E738" t="s">
        <v>14075</v>
      </c>
      <c r="F738" t="s">
        <v>7292</v>
      </c>
      <c r="G738">
        <v>55</v>
      </c>
      <c r="H738" t="s">
        <v>10565</v>
      </c>
      <c r="I738" t="s">
        <v>7292</v>
      </c>
      <c r="J738">
        <v>176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0</v>
      </c>
      <c r="AK738">
        <v>3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1</v>
      </c>
      <c r="BA738">
        <v>0</v>
      </c>
      <c r="BB738">
        <v>1</v>
      </c>
      <c r="BC738">
        <v>0</v>
      </c>
      <c r="BD738">
        <v>1</v>
      </c>
      <c r="BE738">
        <v>1</v>
      </c>
      <c r="BF738">
        <v>2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1</v>
      </c>
      <c r="BO738">
        <v>0</v>
      </c>
      <c r="BP738">
        <v>1</v>
      </c>
      <c r="BQ738">
        <v>0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</v>
      </c>
      <c r="BY738">
        <v>0</v>
      </c>
      <c r="BZ738">
        <v>1</v>
      </c>
      <c r="CA738">
        <v>0</v>
      </c>
      <c r="CB738">
        <v>2</v>
      </c>
      <c r="CC738">
        <v>0</v>
      </c>
      <c r="CD738">
        <v>0</v>
      </c>
      <c r="CE738">
        <v>2</v>
      </c>
      <c r="CF738">
        <v>0</v>
      </c>
      <c r="CG738">
        <v>0</v>
      </c>
      <c r="CH738">
        <v>0</v>
      </c>
      <c r="CI738">
        <v>1</v>
      </c>
      <c r="CJ738">
        <v>3</v>
      </c>
      <c r="CK738">
        <v>2</v>
      </c>
      <c r="CL738">
        <v>0</v>
      </c>
      <c r="CM738">
        <v>0</v>
      </c>
      <c r="CN738">
        <v>0</v>
      </c>
      <c r="CO738">
        <v>0</v>
      </c>
      <c r="CP738">
        <v>0</v>
      </c>
    </row>
    <row r="739" spans="1:94" x14ac:dyDescent="0.3">
      <c r="A739">
        <v>10</v>
      </c>
      <c r="B739" t="s">
        <v>530</v>
      </c>
      <c r="C739">
        <v>270103002</v>
      </c>
      <c r="D739">
        <v>270103</v>
      </c>
      <c r="E739" t="s">
        <v>14076</v>
      </c>
      <c r="F739" t="s">
        <v>7287</v>
      </c>
      <c r="G739">
        <v>55</v>
      </c>
      <c r="H739" t="s">
        <v>10565</v>
      </c>
      <c r="I739" t="s">
        <v>7287</v>
      </c>
      <c r="J739">
        <v>204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0</v>
      </c>
      <c r="CO739">
        <v>0</v>
      </c>
      <c r="CP739">
        <v>0</v>
      </c>
    </row>
    <row r="740" spans="1:94" x14ac:dyDescent="0.3">
      <c r="A740">
        <v>10</v>
      </c>
      <c r="B740" t="s">
        <v>530</v>
      </c>
      <c r="C740">
        <v>270104001</v>
      </c>
      <c r="D740">
        <v>270104</v>
      </c>
      <c r="E740" t="s">
        <v>7318</v>
      </c>
      <c r="F740" t="s">
        <v>7319</v>
      </c>
      <c r="G740">
        <v>55</v>
      </c>
      <c r="H740" t="s">
        <v>10565</v>
      </c>
      <c r="I740" t="s">
        <v>7319</v>
      </c>
      <c r="J740">
        <v>298</v>
      </c>
      <c r="K740">
        <v>4</v>
      </c>
      <c r="L740">
        <v>2</v>
      </c>
      <c r="M740">
        <v>5</v>
      </c>
      <c r="N740">
        <v>8</v>
      </c>
      <c r="O740">
        <v>0</v>
      </c>
      <c r="P740">
        <v>6</v>
      </c>
      <c r="Q740">
        <v>4</v>
      </c>
      <c r="R740">
        <v>6</v>
      </c>
      <c r="S740">
        <v>5</v>
      </c>
      <c r="T740">
        <v>2</v>
      </c>
      <c r="U740">
        <v>2</v>
      </c>
      <c r="V740">
        <v>4</v>
      </c>
      <c r="W740">
        <v>2</v>
      </c>
      <c r="X740">
        <v>3</v>
      </c>
      <c r="Y740">
        <v>3</v>
      </c>
      <c r="Z740">
        <v>2</v>
      </c>
      <c r="AA740">
        <v>2</v>
      </c>
      <c r="AB740">
        <v>3</v>
      </c>
      <c r="AC740">
        <v>5</v>
      </c>
      <c r="AD740">
        <v>4</v>
      </c>
      <c r="AE740">
        <v>5</v>
      </c>
      <c r="AF740">
        <v>2</v>
      </c>
      <c r="AG740">
        <v>2</v>
      </c>
      <c r="AH740">
        <v>3</v>
      </c>
      <c r="AI740">
        <v>2</v>
      </c>
      <c r="AJ740">
        <v>3</v>
      </c>
      <c r="AK740">
        <v>0</v>
      </c>
      <c r="AL740">
        <v>2</v>
      </c>
      <c r="AM740">
        <v>0</v>
      </c>
      <c r="AN740">
        <v>2</v>
      </c>
      <c r="AO740">
        <v>6</v>
      </c>
      <c r="AP740">
        <v>2</v>
      </c>
      <c r="AQ740">
        <v>5</v>
      </c>
      <c r="AR740">
        <v>1</v>
      </c>
      <c r="AS740">
        <v>2</v>
      </c>
      <c r="AT740">
        <v>2</v>
      </c>
      <c r="AU740">
        <v>7</v>
      </c>
      <c r="AV740">
        <v>1</v>
      </c>
      <c r="AW740">
        <v>0</v>
      </c>
      <c r="AX740">
        <v>0</v>
      </c>
      <c r="AY740">
        <v>2</v>
      </c>
      <c r="AZ740">
        <v>5</v>
      </c>
      <c r="BA740">
        <v>4</v>
      </c>
      <c r="BB740">
        <v>0</v>
      </c>
      <c r="BC740">
        <v>3</v>
      </c>
      <c r="BD740">
        <v>2</v>
      </c>
      <c r="BE740">
        <v>6</v>
      </c>
      <c r="BF740">
        <v>2</v>
      </c>
      <c r="BG740">
        <v>1</v>
      </c>
      <c r="BH740">
        <v>1</v>
      </c>
      <c r="BI740">
        <v>3</v>
      </c>
      <c r="BJ740">
        <v>6</v>
      </c>
      <c r="BK740">
        <v>1</v>
      </c>
      <c r="BL740">
        <v>5</v>
      </c>
      <c r="BM740">
        <v>7</v>
      </c>
      <c r="BN740">
        <v>6</v>
      </c>
      <c r="BO740">
        <v>3</v>
      </c>
      <c r="BP740">
        <v>13</v>
      </c>
      <c r="BQ740">
        <v>5</v>
      </c>
      <c r="BR740">
        <v>10</v>
      </c>
      <c r="BS740">
        <v>13</v>
      </c>
      <c r="BT740">
        <v>5</v>
      </c>
      <c r="BU740">
        <v>10</v>
      </c>
      <c r="BV740">
        <v>3</v>
      </c>
      <c r="BW740">
        <v>6</v>
      </c>
      <c r="BX740">
        <v>2</v>
      </c>
      <c r="BY740">
        <v>4</v>
      </c>
      <c r="BZ740">
        <v>11</v>
      </c>
      <c r="CA740">
        <v>14</v>
      </c>
      <c r="CB740">
        <v>6</v>
      </c>
      <c r="CC740">
        <v>2</v>
      </c>
      <c r="CD740">
        <v>0</v>
      </c>
      <c r="CE740">
        <v>14</v>
      </c>
      <c r="CF740">
        <v>14</v>
      </c>
      <c r="CG740">
        <v>13</v>
      </c>
      <c r="CH740">
        <v>12</v>
      </c>
      <c r="CI740">
        <v>5</v>
      </c>
      <c r="CJ740">
        <v>14</v>
      </c>
      <c r="CK740">
        <v>11</v>
      </c>
      <c r="CL740">
        <v>8</v>
      </c>
      <c r="CM740">
        <v>14</v>
      </c>
      <c r="CN740">
        <v>5</v>
      </c>
      <c r="CO740">
        <v>9</v>
      </c>
      <c r="CP740">
        <v>9</v>
      </c>
    </row>
    <row r="741" spans="1:94" x14ac:dyDescent="0.3">
      <c r="A741">
        <v>10</v>
      </c>
      <c r="B741" t="s">
        <v>530</v>
      </c>
      <c r="C741">
        <v>270103004</v>
      </c>
      <c r="D741">
        <v>270103</v>
      </c>
      <c r="E741" t="s">
        <v>14076</v>
      </c>
      <c r="F741" t="s">
        <v>7289</v>
      </c>
      <c r="G741">
        <v>55</v>
      </c>
      <c r="H741" t="s">
        <v>10565</v>
      </c>
      <c r="I741" t="s">
        <v>7289</v>
      </c>
      <c r="J741">
        <v>417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 x14ac:dyDescent="0.3">
      <c r="A742">
        <v>10</v>
      </c>
      <c r="B742" t="s">
        <v>530</v>
      </c>
      <c r="C742">
        <v>270102014</v>
      </c>
      <c r="D742">
        <v>270102</v>
      </c>
      <c r="E742" t="s">
        <v>14075</v>
      </c>
      <c r="F742" t="s">
        <v>7305</v>
      </c>
      <c r="G742">
        <v>55</v>
      </c>
      <c r="H742" t="s">
        <v>10565</v>
      </c>
      <c r="I742" t="s">
        <v>10639</v>
      </c>
      <c r="J742">
        <v>476</v>
      </c>
      <c r="K742">
        <v>1</v>
      </c>
      <c r="L742">
        <v>0</v>
      </c>
      <c r="M742">
        <v>2</v>
      </c>
      <c r="N742">
        <v>2</v>
      </c>
      <c r="O742">
        <v>0</v>
      </c>
      <c r="P742">
        <v>0</v>
      </c>
      <c r="Q742">
        <v>1</v>
      </c>
      <c r="R742">
        <v>1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2</v>
      </c>
      <c r="AC742">
        <v>2</v>
      </c>
      <c r="AD742">
        <v>0</v>
      </c>
      <c r="AE742">
        <v>1</v>
      </c>
      <c r="AF742">
        <v>3</v>
      </c>
      <c r="AG742">
        <v>0</v>
      </c>
      <c r="AH742">
        <v>3</v>
      </c>
      <c r="AI742">
        <v>1</v>
      </c>
      <c r="AJ742">
        <v>1</v>
      </c>
      <c r="AK742">
        <v>0</v>
      </c>
      <c r="AL742">
        <v>0</v>
      </c>
      <c r="AM742">
        <v>1</v>
      </c>
      <c r="AN742">
        <v>3</v>
      </c>
      <c r="AO742">
        <v>1</v>
      </c>
      <c r="AP742">
        <v>2</v>
      </c>
      <c r="AQ742">
        <v>2</v>
      </c>
      <c r="AR742">
        <v>1</v>
      </c>
      <c r="AS742">
        <v>0</v>
      </c>
      <c r="AT742">
        <v>1</v>
      </c>
      <c r="AU742">
        <v>3</v>
      </c>
      <c r="AV742">
        <v>0</v>
      </c>
      <c r="AW742">
        <v>1</v>
      </c>
      <c r="AX742">
        <v>0</v>
      </c>
      <c r="AY742">
        <v>1</v>
      </c>
      <c r="AZ742">
        <v>1</v>
      </c>
      <c r="BA742">
        <v>0</v>
      </c>
      <c r="BB742">
        <v>3</v>
      </c>
      <c r="BC742">
        <v>1</v>
      </c>
      <c r="BD742">
        <v>0</v>
      </c>
      <c r="BE742">
        <v>0</v>
      </c>
      <c r="BF742">
        <v>0</v>
      </c>
      <c r="BG742">
        <v>1</v>
      </c>
      <c r="BH742">
        <v>1</v>
      </c>
      <c r="BI742">
        <v>3</v>
      </c>
      <c r="BJ742">
        <v>1</v>
      </c>
      <c r="BK742">
        <v>0</v>
      </c>
      <c r="BL742">
        <v>0</v>
      </c>
      <c r="BM742">
        <v>2</v>
      </c>
      <c r="BN742">
        <v>1</v>
      </c>
      <c r="BO742">
        <v>1</v>
      </c>
      <c r="BP742">
        <v>2</v>
      </c>
      <c r="BQ742">
        <v>0</v>
      </c>
      <c r="BR742">
        <v>3</v>
      </c>
      <c r="BS742">
        <v>1</v>
      </c>
      <c r="BT742">
        <v>0</v>
      </c>
      <c r="BU742">
        <v>0</v>
      </c>
      <c r="BV742">
        <v>0</v>
      </c>
      <c r="BW742">
        <v>2</v>
      </c>
      <c r="BX742">
        <v>0</v>
      </c>
      <c r="BY742">
        <v>3</v>
      </c>
      <c r="BZ742">
        <v>3</v>
      </c>
      <c r="CA742">
        <v>0</v>
      </c>
      <c r="CB742">
        <v>1</v>
      </c>
      <c r="CC742">
        <v>3</v>
      </c>
      <c r="CD742">
        <v>1</v>
      </c>
      <c r="CE742">
        <v>2</v>
      </c>
      <c r="CF742">
        <v>1</v>
      </c>
      <c r="CG742">
        <v>1</v>
      </c>
      <c r="CH742">
        <v>0</v>
      </c>
      <c r="CI742">
        <v>2</v>
      </c>
      <c r="CJ742">
        <v>1</v>
      </c>
      <c r="CK742">
        <v>2</v>
      </c>
      <c r="CL742">
        <v>1</v>
      </c>
      <c r="CM742">
        <v>2</v>
      </c>
      <c r="CN742">
        <v>1</v>
      </c>
      <c r="CO742">
        <v>2</v>
      </c>
      <c r="CP742">
        <v>0</v>
      </c>
    </row>
    <row r="743" spans="1:94" x14ac:dyDescent="0.3">
      <c r="A743">
        <v>10</v>
      </c>
      <c r="B743" t="s">
        <v>530</v>
      </c>
      <c r="C743">
        <v>270102015</v>
      </c>
      <c r="D743">
        <v>270102</v>
      </c>
      <c r="E743" t="s">
        <v>14075</v>
      </c>
      <c r="F743" t="s">
        <v>7306</v>
      </c>
      <c r="G743">
        <v>55</v>
      </c>
      <c r="H743" t="s">
        <v>10565</v>
      </c>
      <c r="I743" t="s">
        <v>10640</v>
      </c>
      <c r="J743">
        <v>477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1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5</v>
      </c>
      <c r="Z743">
        <v>0</v>
      </c>
      <c r="AA743">
        <v>0</v>
      </c>
      <c r="AB743">
        <v>2</v>
      </c>
      <c r="AC743">
        <v>1</v>
      </c>
      <c r="AD743">
        <v>0</v>
      </c>
      <c r="AE743">
        <v>2</v>
      </c>
      <c r="AF743">
        <v>5</v>
      </c>
      <c r="AG743">
        <v>2</v>
      </c>
      <c r="AH743">
        <v>4</v>
      </c>
      <c r="AI743">
        <v>1</v>
      </c>
      <c r="AJ743">
        <v>1</v>
      </c>
      <c r="AK743">
        <v>2</v>
      </c>
      <c r="AL743">
        <v>0</v>
      </c>
      <c r="AM743">
        <v>3</v>
      </c>
      <c r="AN743">
        <v>1</v>
      </c>
      <c r="AO743">
        <v>2</v>
      </c>
      <c r="AP743">
        <v>1</v>
      </c>
      <c r="AQ743">
        <v>4</v>
      </c>
      <c r="AR743">
        <v>0</v>
      </c>
      <c r="AS743">
        <v>3</v>
      </c>
      <c r="AT743">
        <v>0</v>
      </c>
      <c r="AU743">
        <v>3</v>
      </c>
      <c r="AV743">
        <v>0</v>
      </c>
      <c r="AW743">
        <v>0</v>
      </c>
      <c r="AX743">
        <v>1</v>
      </c>
      <c r="AY743">
        <v>1</v>
      </c>
      <c r="AZ743">
        <v>2</v>
      </c>
      <c r="BA743">
        <v>0</v>
      </c>
      <c r="BB743">
        <v>4</v>
      </c>
      <c r="BC743">
        <v>3</v>
      </c>
      <c r="BD743">
        <v>4</v>
      </c>
      <c r="BE743">
        <v>2</v>
      </c>
      <c r="BF743">
        <v>3</v>
      </c>
      <c r="BG743">
        <v>1</v>
      </c>
      <c r="BH743">
        <v>2</v>
      </c>
      <c r="BI743">
        <v>2</v>
      </c>
      <c r="BJ743">
        <v>1</v>
      </c>
      <c r="BK743">
        <v>1</v>
      </c>
      <c r="BL743">
        <v>1</v>
      </c>
      <c r="BM743">
        <v>2</v>
      </c>
      <c r="BN743">
        <v>4</v>
      </c>
      <c r="BO743">
        <v>1</v>
      </c>
      <c r="BP743">
        <v>1</v>
      </c>
      <c r="BQ743">
        <v>1</v>
      </c>
      <c r="BR743">
        <v>0</v>
      </c>
      <c r="BS743">
        <v>1</v>
      </c>
      <c r="BT743">
        <v>1</v>
      </c>
      <c r="BU743">
        <v>0</v>
      </c>
      <c r="BV743">
        <v>2</v>
      </c>
      <c r="BW743">
        <v>1</v>
      </c>
      <c r="BX743">
        <v>1</v>
      </c>
      <c r="BY743">
        <v>0</v>
      </c>
      <c r="BZ743">
        <v>2</v>
      </c>
      <c r="CA743">
        <v>0</v>
      </c>
      <c r="CB743">
        <v>3</v>
      </c>
      <c r="CC743">
        <v>1</v>
      </c>
      <c r="CD743">
        <v>0</v>
      </c>
      <c r="CE743">
        <v>0</v>
      </c>
      <c r="CF743">
        <v>1</v>
      </c>
      <c r="CG743">
        <v>2</v>
      </c>
      <c r="CH743">
        <v>2</v>
      </c>
      <c r="CI743">
        <v>4</v>
      </c>
      <c r="CJ743">
        <v>5</v>
      </c>
      <c r="CK743">
        <v>3</v>
      </c>
      <c r="CL743">
        <v>1</v>
      </c>
      <c r="CM743">
        <v>1</v>
      </c>
      <c r="CN743">
        <v>3</v>
      </c>
      <c r="CO743">
        <v>0</v>
      </c>
      <c r="CP743">
        <v>0</v>
      </c>
    </row>
    <row r="744" spans="1:94" x14ac:dyDescent="0.3">
      <c r="A744">
        <v>10</v>
      </c>
      <c r="B744" t="s">
        <v>530</v>
      </c>
      <c r="C744">
        <v>270105001</v>
      </c>
      <c r="D744">
        <v>270105</v>
      </c>
      <c r="E744" t="s">
        <v>7310</v>
      </c>
      <c r="F744" t="s">
        <v>7311</v>
      </c>
      <c r="G744">
        <v>56</v>
      </c>
      <c r="H744" t="s">
        <v>10566</v>
      </c>
      <c r="I744" t="s">
        <v>7311</v>
      </c>
      <c r="J744">
        <v>7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 x14ac:dyDescent="0.3">
      <c r="A745">
        <v>10</v>
      </c>
      <c r="B745" t="s">
        <v>530</v>
      </c>
      <c r="C745">
        <v>270105002</v>
      </c>
      <c r="D745">
        <v>270105</v>
      </c>
      <c r="E745" t="s">
        <v>7310</v>
      </c>
      <c r="F745" t="s">
        <v>7312</v>
      </c>
      <c r="G745">
        <v>56</v>
      </c>
      <c r="H745" t="s">
        <v>10566</v>
      </c>
      <c r="I745" t="s">
        <v>7312</v>
      </c>
      <c r="J745">
        <v>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</row>
    <row r="746" spans="1:94" x14ac:dyDescent="0.3">
      <c r="A746">
        <v>10</v>
      </c>
      <c r="B746" t="s">
        <v>530</v>
      </c>
      <c r="C746">
        <v>270105003</v>
      </c>
      <c r="D746">
        <v>270105</v>
      </c>
      <c r="E746" t="s">
        <v>7310</v>
      </c>
      <c r="F746" t="s">
        <v>7313</v>
      </c>
      <c r="G746">
        <v>56</v>
      </c>
      <c r="H746" t="s">
        <v>10566</v>
      </c>
      <c r="I746" t="s">
        <v>7313</v>
      </c>
      <c r="J746">
        <v>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</row>
    <row r="747" spans="1:94" x14ac:dyDescent="0.3">
      <c r="A747">
        <v>10</v>
      </c>
      <c r="B747" t="s">
        <v>530</v>
      </c>
      <c r="C747">
        <v>270102004</v>
      </c>
      <c r="D747">
        <v>270102</v>
      </c>
      <c r="E747" t="s">
        <v>14075</v>
      </c>
      <c r="F747" t="s">
        <v>7295</v>
      </c>
      <c r="G747">
        <v>56</v>
      </c>
      <c r="H747" t="s">
        <v>10566</v>
      </c>
      <c r="I747" t="s">
        <v>7295</v>
      </c>
      <c r="J747">
        <v>13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</row>
    <row r="748" spans="1:94" x14ac:dyDescent="0.3">
      <c r="A748">
        <v>10</v>
      </c>
      <c r="B748" t="s">
        <v>530</v>
      </c>
      <c r="C748">
        <v>270102005</v>
      </c>
      <c r="D748">
        <v>270102</v>
      </c>
      <c r="E748" t="s">
        <v>14075</v>
      </c>
      <c r="F748" t="s">
        <v>7296</v>
      </c>
      <c r="G748">
        <v>56</v>
      </c>
      <c r="H748" t="s">
        <v>10566</v>
      </c>
      <c r="I748" t="s">
        <v>7296</v>
      </c>
      <c r="J748">
        <v>14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</row>
    <row r="749" spans="1:94" x14ac:dyDescent="0.3">
      <c r="A749">
        <v>10</v>
      </c>
      <c r="B749" t="s">
        <v>530</v>
      </c>
      <c r="C749">
        <v>270102006</v>
      </c>
      <c r="D749">
        <v>270102</v>
      </c>
      <c r="E749" t="s">
        <v>14075</v>
      </c>
      <c r="F749" t="s">
        <v>7297</v>
      </c>
      <c r="G749">
        <v>56</v>
      </c>
      <c r="H749" t="s">
        <v>10566</v>
      </c>
      <c r="I749" t="s">
        <v>14159</v>
      </c>
      <c r="J749">
        <v>15</v>
      </c>
      <c r="K749">
        <v>1</v>
      </c>
      <c r="L749">
        <v>6</v>
      </c>
      <c r="M749">
        <v>3</v>
      </c>
      <c r="N749">
        <v>3</v>
      </c>
      <c r="O749">
        <v>6</v>
      </c>
      <c r="P749">
        <v>0</v>
      </c>
      <c r="Q749">
        <v>5</v>
      </c>
      <c r="R749">
        <v>5</v>
      </c>
      <c r="S749">
        <v>7</v>
      </c>
      <c r="T749">
        <v>6</v>
      </c>
      <c r="U749">
        <v>8</v>
      </c>
      <c r="V749">
        <v>2</v>
      </c>
      <c r="W749">
        <v>2</v>
      </c>
      <c r="X749">
        <v>12</v>
      </c>
      <c r="Y749">
        <v>5</v>
      </c>
      <c r="Z749">
        <v>4</v>
      </c>
      <c r="AA749">
        <v>4</v>
      </c>
      <c r="AB749">
        <v>3</v>
      </c>
      <c r="AC749">
        <v>3</v>
      </c>
      <c r="AD749">
        <v>7</v>
      </c>
      <c r="AE749">
        <v>2</v>
      </c>
      <c r="AF749">
        <v>8</v>
      </c>
      <c r="AG749">
        <v>5</v>
      </c>
      <c r="AH749">
        <v>11</v>
      </c>
      <c r="AI749">
        <v>4</v>
      </c>
      <c r="AJ749">
        <v>2</v>
      </c>
      <c r="AK749">
        <v>8</v>
      </c>
      <c r="AL749">
        <v>3</v>
      </c>
      <c r="AM749">
        <v>3</v>
      </c>
      <c r="AN749">
        <v>7</v>
      </c>
      <c r="AO749">
        <v>3</v>
      </c>
      <c r="AP749">
        <v>6</v>
      </c>
      <c r="AQ749">
        <v>5</v>
      </c>
      <c r="AR749">
        <v>10</v>
      </c>
      <c r="AS749">
        <v>7</v>
      </c>
      <c r="AT749">
        <v>0</v>
      </c>
      <c r="AU749">
        <v>5</v>
      </c>
      <c r="AV749">
        <v>3</v>
      </c>
      <c r="AW749">
        <v>12</v>
      </c>
      <c r="AX749">
        <v>0</v>
      </c>
      <c r="AY749">
        <v>7</v>
      </c>
      <c r="AZ749">
        <v>1</v>
      </c>
      <c r="BA749">
        <v>5</v>
      </c>
      <c r="BB749">
        <v>9</v>
      </c>
      <c r="BC749">
        <v>6</v>
      </c>
      <c r="BD749">
        <v>6</v>
      </c>
      <c r="BE749">
        <v>2</v>
      </c>
      <c r="BF749">
        <v>4</v>
      </c>
      <c r="BG749">
        <v>4</v>
      </c>
      <c r="BH749">
        <v>13</v>
      </c>
      <c r="BI749">
        <v>17</v>
      </c>
      <c r="BJ749">
        <v>3</v>
      </c>
      <c r="BK749">
        <v>3</v>
      </c>
      <c r="BL749">
        <v>8</v>
      </c>
      <c r="BM749">
        <v>11</v>
      </c>
      <c r="BN749">
        <v>2</v>
      </c>
      <c r="BO749">
        <v>8</v>
      </c>
      <c r="BP749">
        <v>6</v>
      </c>
      <c r="BQ749">
        <v>14</v>
      </c>
      <c r="BR749">
        <v>17</v>
      </c>
      <c r="BS749">
        <v>6</v>
      </c>
      <c r="BT749">
        <v>10</v>
      </c>
      <c r="BU749">
        <v>8</v>
      </c>
      <c r="BV749">
        <v>6</v>
      </c>
      <c r="BW749">
        <v>4</v>
      </c>
      <c r="BX749">
        <v>9</v>
      </c>
      <c r="BY749">
        <v>5</v>
      </c>
      <c r="BZ749">
        <v>11</v>
      </c>
      <c r="CA749">
        <v>9</v>
      </c>
      <c r="CB749">
        <v>9</v>
      </c>
      <c r="CC749">
        <v>6</v>
      </c>
      <c r="CD749">
        <v>5</v>
      </c>
      <c r="CE749">
        <v>10</v>
      </c>
      <c r="CF749">
        <v>10</v>
      </c>
      <c r="CG749">
        <v>9</v>
      </c>
      <c r="CH749">
        <v>17</v>
      </c>
      <c r="CI749">
        <v>7</v>
      </c>
      <c r="CJ749">
        <v>18</v>
      </c>
      <c r="CK749">
        <v>14</v>
      </c>
      <c r="CL749">
        <v>7</v>
      </c>
      <c r="CM749">
        <v>15</v>
      </c>
      <c r="CN749">
        <v>9</v>
      </c>
      <c r="CO749">
        <v>4</v>
      </c>
      <c r="CP749">
        <v>10</v>
      </c>
    </row>
    <row r="750" spans="1:94" x14ac:dyDescent="0.3">
      <c r="A750">
        <v>10</v>
      </c>
      <c r="B750" t="s">
        <v>530</v>
      </c>
      <c r="C750">
        <v>270102007</v>
      </c>
      <c r="D750">
        <v>270102</v>
      </c>
      <c r="E750" t="s">
        <v>14075</v>
      </c>
      <c r="F750" t="s">
        <v>7298</v>
      </c>
      <c r="G750">
        <v>56</v>
      </c>
      <c r="H750" t="s">
        <v>10566</v>
      </c>
      <c r="I750" t="s">
        <v>14160</v>
      </c>
      <c r="J750">
        <v>16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2</v>
      </c>
      <c r="AI750">
        <v>0</v>
      </c>
      <c r="AJ750">
        <v>1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1</v>
      </c>
      <c r="AQ750">
        <v>1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2</v>
      </c>
      <c r="AZ750">
        <v>0</v>
      </c>
      <c r="BA750">
        <v>0</v>
      </c>
      <c r="BB750">
        <v>1</v>
      </c>
      <c r="BC750">
        <v>1</v>
      </c>
      <c r="BD750">
        <v>0</v>
      </c>
      <c r="BE750">
        <v>1</v>
      </c>
      <c r="BF750">
        <v>1</v>
      </c>
      <c r="BG750">
        <v>1</v>
      </c>
      <c r="BH750">
        <v>0</v>
      </c>
      <c r="BI750">
        <v>0</v>
      </c>
      <c r="BJ750">
        <v>1</v>
      </c>
      <c r="BK750">
        <v>1</v>
      </c>
      <c r="BL750">
        <v>1</v>
      </c>
      <c r="BM750">
        <v>0</v>
      </c>
      <c r="BN750">
        <v>3</v>
      </c>
      <c r="BO750">
        <v>1</v>
      </c>
      <c r="BP750">
        <v>0</v>
      </c>
      <c r="BQ750">
        <v>3</v>
      </c>
      <c r="BR750">
        <v>1</v>
      </c>
      <c r="BS750">
        <v>3</v>
      </c>
      <c r="BT750">
        <v>2</v>
      </c>
      <c r="BU750">
        <v>2</v>
      </c>
      <c r="BV750">
        <v>1</v>
      </c>
      <c r="BW750">
        <v>0</v>
      </c>
      <c r="BX750">
        <v>2</v>
      </c>
      <c r="BY750">
        <v>1</v>
      </c>
      <c r="BZ750">
        <v>1</v>
      </c>
      <c r="CA750">
        <v>1</v>
      </c>
      <c r="CB750">
        <v>1</v>
      </c>
      <c r="CC750">
        <v>4</v>
      </c>
      <c r="CD750">
        <v>0</v>
      </c>
      <c r="CE750">
        <v>2</v>
      </c>
      <c r="CF750">
        <v>2</v>
      </c>
      <c r="CG750">
        <v>0</v>
      </c>
      <c r="CH750">
        <v>0</v>
      </c>
      <c r="CI750">
        <v>0</v>
      </c>
      <c r="CJ750">
        <v>3</v>
      </c>
      <c r="CK750">
        <v>4</v>
      </c>
      <c r="CL750">
        <v>1</v>
      </c>
      <c r="CM750">
        <v>5</v>
      </c>
      <c r="CN750">
        <v>2</v>
      </c>
      <c r="CO750">
        <v>3</v>
      </c>
      <c r="CP750">
        <v>2</v>
      </c>
    </row>
    <row r="751" spans="1:94" x14ac:dyDescent="0.3">
      <c r="A751">
        <v>10</v>
      </c>
      <c r="B751" t="s">
        <v>530</v>
      </c>
      <c r="C751">
        <v>270102008</v>
      </c>
      <c r="D751">
        <v>270102</v>
      </c>
      <c r="E751" t="s">
        <v>14075</v>
      </c>
      <c r="F751" t="s">
        <v>7299</v>
      </c>
      <c r="G751">
        <v>56</v>
      </c>
      <c r="H751" t="s">
        <v>10566</v>
      </c>
      <c r="I751" t="s">
        <v>14161</v>
      </c>
      <c r="J751">
        <v>17</v>
      </c>
      <c r="K751">
        <v>1</v>
      </c>
      <c r="L751">
        <v>3</v>
      </c>
      <c r="M751">
        <v>1</v>
      </c>
      <c r="N751">
        <v>1</v>
      </c>
      <c r="O751">
        <v>2</v>
      </c>
      <c r="P751">
        <v>0</v>
      </c>
      <c r="Q751">
        <v>1</v>
      </c>
      <c r="R751">
        <v>3</v>
      </c>
      <c r="S751">
        <v>1</v>
      </c>
      <c r="T751">
        <v>1</v>
      </c>
      <c r="U751">
        <v>3</v>
      </c>
      <c r="V751">
        <v>3</v>
      </c>
      <c r="W751">
        <v>0</v>
      </c>
      <c r="X751">
        <v>4</v>
      </c>
      <c r="Y751">
        <v>2</v>
      </c>
      <c r="Z751">
        <v>0</v>
      </c>
      <c r="AA751">
        <v>1</v>
      </c>
      <c r="AB751">
        <v>1</v>
      </c>
      <c r="AC751">
        <v>0</v>
      </c>
      <c r="AD751">
        <v>1</v>
      </c>
      <c r="AE751">
        <v>0</v>
      </c>
      <c r="AF751">
        <v>1</v>
      </c>
      <c r="AG751">
        <v>1</v>
      </c>
      <c r="AH751">
        <v>3</v>
      </c>
      <c r="AI751">
        <v>1</v>
      </c>
      <c r="AJ751">
        <v>0</v>
      </c>
      <c r="AK751">
        <v>1</v>
      </c>
      <c r="AL751">
        <v>2</v>
      </c>
      <c r="AM751">
        <v>0</v>
      </c>
      <c r="AN751">
        <v>0</v>
      </c>
      <c r="AO751">
        <v>1</v>
      </c>
      <c r="AP751">
        <v>1</v>
      </c>
      <c r="AQ751">
        <v>1</v>
      </c>
      <c r="AR751">
        <v>6</v>
      </c>
      <c r="AS751">
        <v>1</v>
      </c>
      <c r="AT751">
        <v>0</v>
      </c>
      <c r="AU751">
        <v>3</v>
      </c>
      <c r="AV751">
        <v>3</v>
      </c>
      <c r="AW751">
        <v>6</v>
      </c>
      <c r="AX751">
        <v>0</v>
      </c>
      <c r="AY751">
        <v>0</v>
      </c>
      <c r="AZ751">
        <v>1</v>
      </c>
      <c r="BA751">
        <v>2</v>
      </c>
      <c r="BB751">
        <v>2</v>
      </c>
      <c r="BC751">
        <v>2</v>
      </c>
      <c r="BD751">
        <v>1</v>
      </c>
      <c r="BE751">
        <v>1</v>
      </c>
      <c r="BF751">
        <v>0</v>
      </c>
      <c r="BG751">
        <v>1</v>
      </c>
      <c r="BH751">
        <v>1</v>
      </c>
      <c r="BI751">
        <v>1</v>
      </c>
      <c r="BJ751">
        <v>2</v>
      </c>
      <c r="BK751">
        <v>2</v>
      </c>
      <c r="BL751">
        <v>3</v>
      </c>
      <c r="BM751">
        <v>0</v>
      </c>
      <c r="BN751">
        <v>2</v>
      </c>
      <c r="BO751">
        <v>0</v>
      </c>
      <c r="BP751">
        <v>2</v>
      </c>
      <c r="BQ751">
        <v>0</v>
      </c>
      <c r="BR751">
        <v>1</v>
      </c>
      <c r="BS751">
        <v>0</v>
      </c>
      <c r="BT751">
        <v>1</v>
      </c>
      <c r="BU751">
        <v>2</v>
      </c>
      <c r="BV751">
        <v>3</v>
      </c>
      <c r="BW751">
        <v>1</v>
      </c>
      <c r="BX751">
        <v>0</v>
      </c>
      <c r="BY751">
        <v>0</v>
      </c>
      <c r="BZ751">
        <v>3</v>
      </c>
      <c r="CA751">
        <v>4</v>
      </c>
      <c r="CB751">
        <v>1</v>
      </c>
      <c r="CC751">
        <v>0</v>
      </c>
      <c r="CD751">
        <v>4</v>
      </c>
      <c r="CE751">
        <v>5</v>
      </c>
      <c r="CF751">
        <v>3</v>
      </c>
      <c r="CG751">
        <v>3</v>
      </c>
      <c r="CH751">
        <v>3</v>
      </c>
      <c r="CI751">
        <v>0</v>
      </c>
      <c r="CJ751">
        <v>1</v>
      </c>
      <c r="CK751">
        <v>3</v>
      </c>
      <c r="CL751">
        <v>3</v>
      </c>
      <c r="CM751">
        <v>3</v>
      </c>
      <c r="CN751">
        <v>2</v>
      </c>
      <c r="CO751">
        <v>1</v>
      </c>
      <c r="CP751">
        <v>4</v>
      </c>
    </row>
    <row r="752" spans="1:94" x14ac:dyDescent="0.3">
      <c r="A752">
        <v>10</v>
      </c>
      <c r="B752" t="s">
        <v>530</v>
      </c>
      <c r="C752">
        <v>270102009</v>
      </c>
      <c r="D752">
        <v>270102</v>
      </c>
      <c r="E752" t="s">
        <v>14075</v>
      </c>
      <c r="F752" t="s">
        <v>7300</v>
      </c>
      <c r="G752">
        <v>56</v>
      </c>
      <c r="H752" t="s">
        <v>10566</v>
      </c>
      <c r="I752" t="s">
        <v>7300</v>
      </c>
      <c r="J752">
        <v>18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2</v>
      </c>
      <c r="CP752">
        <v>1</v>
      </c>
    </row>
    <row r="753" spans="1:94" x14ac:dyDescent="0.3">
      <c r="A753">
        <v>10</v>
      </c>
      <c r="B753" t="s">
        <v>530</v>
      </c>
      <c r="C753">
        <v>270102010</v>
      </c>
      <c r="D753">
        <v>270102</v>
      </c>
      <c r="E753" t="s">
        <v>14075</v>
      </c>
      <c r="F753" t="s">
        <v>7301</v>
      </c>
      <c r="G753">
        <v>56</v>
      </c>
      <c r="H753" t="s">
        <v>10566</v>
      </c>
      <c r="I753" t="s">
        <v>7301</v>
      </c>
      <c r="J753">
        <v>19</v>
      </c>
      <c r="K753">
        <v>1</v>
      </c>
      <c r="L753">
        <v>6</v>
      </c>
      <c r="M753">
        <v>0</v>
      </c>
      <c r="N753">
        <v>4</v>
      </c>
      <c r="O753">
        <v>4</v>
      </c>
      <c r="P753">
        <v>4</v>
      </c>
      <c r="Q753">
        <v>1</v>
      </c>
      <c r="R753">
        <v>5</v>
      </c>
      <c r="S753">
        <v>1</v>
      </c>
      <c r="T753">
        <v>9</v>
      </c>
      <c r="U753">
        <v>6</v>
      </c>
      <c r="V753">
        <v>3</v>
      </c>
      <c r="W753">
        <v>5</v>
      </c>
      <c r="X753">
        <v>2</v>
      </c>
      <c r="Y753">
        <v>4</v>
      </c>
      <c r="Z753">
        <v>2</v>
      </c>
      <c r="AA753">
        <v>1</v>
      </c>
      <c r="AB753">
        <v>3</v>
      </c>
      <c r="AC753">
        <v>0</v>
      </c>
      <c r="AD753">
        <v>8</v>
      </c>
      <c r="AE753">
        <v>0</v>
      </c>
      <c r="AF753">
        <v>7</v>
      </c>
      <c r="AG753">
        <v>2</v>
      </c>
      <c r="AH753">
        <v>4</v>
      </c>
      <c r="AI753">
        <v>3</v>
      </c>
      <c r="AJ753">
        <v>1</v>
      </c>
      <c r="AK753">
        <v>2</v>
      </c>
      <c r="AL753">
        <v>2</v>
      </c>
      <c r="AM753">
        <v>2</v>
      </c>
      <c r="AN753">
        <v>2</v>
      </c>
      <c r="AO753">
        <v>2</v>
      </c>
      <c r="AP753">
        <v>4</v>
      </c>
      <c r="AQ753">
        <v>1</v>
      </c>
      <c r="AR753">
        <v>3</v>
      </c>
      <c r="AS753">
        <v>3</v>
      </c>
      <c r="AT753">
        <v>1</v>
      </c>
      <c r="AU753">
        <v>3</v>
      </c>
      <c r="AV753">
        <v>1</v>
      </c>
      <c r="AW753">
        <v>7</v>
      </c>
      <c r="AX753">
        <v>1</v>
      </c>
      <c r="AY753">
        <v>2</v>
      </c>
      <c r="AZ753">
        <v>1</v>
      </c>
      <c r="BA753">
        <v>1</v>
      </c>
      <c r="BB753">
        <v>4</v>
      </c>
      <c r="BC753">
        <v>2</v>
      </c>
      <c r="BD753">
        <v>6</v>
      </c>
      <c r="BE753">
        <v>7</v>
      </c>
      <c r="BF753">
        <v>0</v>
      </c>
      <c r="BG753">
        <v>3</v>
      </c>
      <c r="BH753">
        <v>3</v>
      </c>
      <c r="BI753">
        <v>2</v>
      </c>
      <c r="BJ753">
        <v>1</v>
      </c>
      <c r="BK753">
        <v>0</v>
      </c>
      <c r="BL753">
        <v>3</v>
      </c>
      <c r="BM753">
        <v>3</v>
      </c>
      <c r="BN753">
        <v>4</v>
      </c>
      <c r="BO753">
        <v>6</v>
      </c>
      <c r="BP753">
        <v>2</v>
      </c>
      <c r="BQ753">
        <v>7</v>
      </c>
      <c r="BR753">
        <v>11</v>
      </c>
      <c r="BS753">
        <v>1</v>
      </c>
      <c r="BT753">
        <v>1</v>
      </c>
      <c r="BU753">
        <v>3</v>
      </c>
      <c r="BV753">
        <v>0</v>
      </c>
      <c r="BW753">
        <v>1</v>
      </c>
      <c r="BX753">
        <v>1</v>
      </c>
      <c r="BY753">
        <v>2</v>
      </c>
      <c r="BZ753">
        <v>3</v>
      </c>
      <c r="CA753">
        <v>4</v>
      </c>
      <c r="CB753">
        <v>5</v>
      </c>
      <c r="CC753">
        <v>0</v>
      </c>
      <c r="CD753">
        <v>4</v>
      </c>
      <c r="CE753">
        <v>3</v>
      </c>
      <c r="CF753">
        <v>6</v>
      </c>
      <c r="CG753">
        <v>9</v>
      </c>
      <c r="CH753">
        <v>6</v>
      </c>
      <c r="CI753">
        <v>3</v>
      </c>
      <c r="CJ753">
        <v>2</v>
      </c>
      <c r="CK753">
        <v>9</v>
      </c>
      <c r="CL753">
        <v>5</v>
      </c>
      <c r="CM753">
        <v>5</v>
      </c>
      <c r="CN753">
        <v>4</v>
      </c>
      <c r="CO753">
        <v>2</v>
      </c>
      <c r="CP753">
        <v>1</v>
      </c>
    </row>
    <row r="754" spans="1:94" x14ac:dyDescent="0.3">
      <c r="A754">
        <v>10</v>
      </c>
      <c r="B754" t="s">
        <v>530</v>
      </c>
      <c r="C754">
        <v>270102016</v>
      </c>
      <c r="D754">
        <v>270102</v>
      </c>
      <c r="E754" t="s">
        <v>14075</v>
      </c>
      <c r="F754" t="s">
        <v>7307</v>
      </c>
      <c r="G754">
        <v>56</v>
      </c>
      <c r="H754" t="s">
        <v>10566</v>
      </c>
      <c r="I754" t="s">
        <v>7307</v>
      </c>
      <c r="J754">
        <v>26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2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1</v>
      </c>
    </row>
    <row r="755" spans="1:94" x14ac:dyDescent="0.3">
      <c r="A755">
        <v>10</v>
      </c>
      <c r="B755" t="s">
        <v>530</v>
      </c>
      <c r="C755">
        <v>270101001</v>
      </c>
      <c r="D755">
        <v>270101</v>
      </c>
      <c r="E755" t="s">
        <v>7315</v>
      </c>
      <c r="F755" t="s">
        <v>10554</v>
      </c>
      <c r="G755">
        <v>56</v>
      </c>
      <c r="H755" t="s">
        <v>10566</v>
      </c>
      <c r="I755" t="s">
        <v>10554</v>
      </c>
      <c r="J755">
        <v>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2</v>
      </c>
      <c r="CO755">
        <v>0</v>
      </c>
      <c r="CP755">
        <v>0</v>
      </c>
    </row>
    <row r="756" spans="1:94" x14ac:dyDescent="0.3">
      <c r="A756">
        <v>10</v>
      </c>
      <c r="B756" t="s">
        <v>530</v>
      </c>
      <c r="C756">
        <v>270102001</v>
      </c>
      <c r="D756">
        <v>270102</v>
      </c>
      <c r="E756" t="s">
        <v>14075</v>
      </c>
      <c r="F756" t="s">
        <v>7292</v>
      </c>
      <c r="G756">
        <v>56</v>
      </c>
      <c r="H756" t="s">
        <v>10566</v>
      </c>
      <c r="I756" t="s">
        <v>7292</v>
      </c>
      <c r="J756">
        <v>176</v>
      </c>
      <c r="K756">
        <v>3</v>
      </c>
      <c r="L756">
        <v>1</v>
      </c>
      <c r="M756">
        <v>0</v>
      </c>
      <c r="N756">
        <v>2</v>
      </c>
      <c r="O756">
        <v>4</v>
      </c>
      <c r="P756">
        <v>1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2</v>
      </c>
      <c r="AI756">
        <v>0</v>
      </c>
      <c r="AJ756">
        <v>2</v>
      </c>
      <c r="AK756">
        <v>2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1</v>
      </c>
      <c r="BB756">
        <v>3</v>
      </c>
      <c r="BC756">
        <v>0</v>
      </c>
      <c r="BD756">
        <v>0</v>
      </c>
      <c r="BE756">
        <v>1</v>
      </c>
      <c r="BF756">
        <v>0</v>
      </c>
      <c r="BG756">
        <v>1</v>
      </c>
      <c r="BH756">
        <v>1</v>
      </c>
      <c r="BI756">
        <v>0</v>
      </c>
      <c r="BJ756">
        <v>0</v>
      </c>
      <c r="BK756">
        <v>0</v>
      </c>
      <c r="BL756">
        <v>1</v>
      </c>
      <c r="BM756">
        <v>1</v>
      </c>
      <c r="BN756">
        <v>0</v>
      </c>
      <c r="BO756">
        <v>1</v>
      </c>
      <c r="BP756">
        <v>1</v>
      </c>
      <c r="BQ756">
        <v>0</v>
      </c>
      <c r="BR756">
        <v>0</v>
      </c>
      <c r="BS756">
        <v>1</v>
      </c>
      <c r="BT756">
        <v>0</v>
      </c>
      <c r="BU756">
        <v>1</v>
      </c>
      <c r="BV756">
        <v>2</v>
      </c>
      <c r="BW756">
        <v>0</v>
      </c>
      <c r="BX756">
        <v>0</v>
      </c>
      <c r="BY756">
        <v>0</v>
      </c>
      <c r="BZ756">
        <v>2</v>
      </c>
      <c r="CA756">
        <v>1</v>
      </c>
      <c r="CB756">
        <v>3</v>
      </c>
      <c r="CC756">
        <v>0</v>
      </c>
      <c r="CD756">
        <v>0</v>
      </c>
      <c r="CE756">
        <v>2</v>
      </c>
      <c r="CF756">
        <v>1</v>
      </c>
      <c r="CG756">
        <v>3</v>
      </c>
      <c r="CH756">
        <v>2</v>
      </c>
      <c r="CI756">
        <v>0</v>
      </c>
      <c r="CJ756">
        <v>1</v>
      </c>
      <c r="CK756">
        <v>2</v>
      </c>
      <c r="CL756">
        <v>2</v>
      </c>
      <c r="CM756">
        <v>2</v>
      </c>
      <c r="CN756">
        <v>0</v>
      </c>
      <c r="CO756">
        <v>2</v>
      </c>
      <c r="CP756">
        <v>2</v>
      </c>
    </row>
    <row r="757" spans="1:94" x14ac:dyDescent="0.3">
      <c r="A757">
        <v>10</v>
      </c>
      <c r="B757" t="s">
        <v>530</v>
      </c>
      <c r="C757">
        <v>270103002</v>
      </c>
      <c r="D757">
        <v>270103</v>
      </c>
      <c r="E757" t="s">
        <v>14076</v>
      </c>
      <c r="F757" t="s">
        <v>7287</v>
      </c>
      <c r="G757">
        <v>56</v>
      </c>
      <c r="H757" t="s">
        <v>10566</v>
      </c>
      <c r="I757" t="s">
        <v>7287</v>
      </c>
      <c r="J757">
        <v>204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</v>
      </c>
      <c r="AU757">
        <v>2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1</v>
      </c>
      <c r="BD757">
        <v>1</v>
      </c>
      <c r="BE757">
        <v>2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1</v>
      </c>
      <c r="BS757">
        <v>0</v>
      </c>
      <c r="BT757">
        <v>0</v>
      </c>
      <c r="BU757">
        <v>0</v>
      </c>
      <c r="BV757">
        <v>1</v>
      </c>
      <c r="BW757">
        <v>0</v>
      </c>
      <c r="BX757">
        <v>1</v>
      </c>
      <c r="BY757">
        <v>1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2</v>
      </c>
      <c r="CP757">
        <v>0</v>
      </c>
    </row>
    <row r="758" spans="1:94" x14ac:dyDescent="0.3">
      <c r="A758">
        <v>10</v>
      </c>
      <c r="B758" t="s">
        <v>530</v>
      </c>
      <c r="C758">
        <v>270104001</v>
      </c>
      <c r="D758">
        <v>270104</v>
      </c>
      <c r="E758" t="s">
        <v>7318</v>
      </c>
      <c r="F758" t="s">
        <v>7319</v>
      </c>
      <c r="G758">
        <v>56</v>
      </c>
      <c r="H758" t="s">
        <v>10566</v>
      </c>
      <c r="I758" t="s">
        <v>7319</v>
      </c>
      <c r="J758">
        <v>298</v>
      </c>
      <c r="K758">
        <v>23</v>
      </c>
      <c r="L758">
        <v>6</v>
      </c>
      <c r="M758">
        <v>5</v>
      </c>
      <c r="N758">
        <v>8</v>
      </c>
      <c r="O758">
        <v>16</v>
      </c>
      <c r="P758">
        <v>4</v>
      </c>
      <c r="Q758">
        <v>4</v>
      </c>
      <c r="R758">
        <v>11</v>
      </c>
      <c r="S758">
        <v>9</v>
      </c>
      <c r="T758">
        <v>1</v>
      </c>
      <c r="U758">
        <v>10</v>
      </c>
      <c r="V758">
        <v>7</v>
      </c>
      <c r="W758">
        <v>10</v>
      </c>
      <c r="X758">
        <v>18</v>
      </c>
      <c r="Y758">
        <v>6</v>
      </c>
      <c r="Z758">
        <v>8</v>
      </c>
      <c r="AA758">
        <v>7</v>
      </c>
      <c r="AB758">
        <v>2</v>
      </c>
      <c r="AC758">
        <v>1</v>
      </c>
      <c r="AD758">
        <v>4</v>
      </c>
      <c r="AE758">
        <v>9</v>
      </c>
      <c r="AF758">
        <v>7</v>
      </c>
      <c r="AG758">
        <v>8</v>
      </c>
      <c r="AH758">
        <v>5</v>
      </c>
      <c r="AI758">
        <v>6</v>
      </c>
      <c r="AJ758">
        <v>11</v>
      </c>
      <c r="AK758">
        <v>5</v>
      </c>
      <c r="AL758">
        <v>2</v>
      </c>
      <c r="AM758">
        <v>5</v>
      </c>
      <c r="AN758">
        <v>3</v>
      </c>
      <c r="AO758">
        <v>13</v>
      </c>
      <c r="AP758">
        <v>14</v>
      </c>
      <c r="AQ758">
        <v>9</v>
      </c>
      <c r="AR758">
        <v>14</v>
      </c>
      <c r="AS758">
        <v>6</v>
      </c>
      <c r="AT758">
        <v>4</v>
      </c>
      <c r="AU758">
        <v>23</v>
      </c>
      <c r="AV758">
        <v>7</v>
      </c>
      <c r="AW758">
        <v>6</v>
      </c>
      <c r="AX758">
        <v>8</v>
      </c>
      <c r="AY758">
        <v>0</v>
      </c>
      <c r="AZ758">
        <v>7</v>
      </c>
      <c r="BA758">
        <v>6</v>
      </c>
      <c r="BB758">
        <v>10</v>
      </c>
      <c r="BC758">
        <v>24</v>
      </c>
      <c r="BD758">
        <v>5</v>
      </c>
      <c r="BE758">
        <v>8</v>
      </c>
      <c r="BF758">
        <v>4</v>
      </c>
      <c r="BG758">
        <v>2</v>
      </c>
      <c r="BH758">
        <v>1</v>
      </c>
      <c r="BI758">
        <v>2</v>
      </c>
      <c r="BJ758">
        <v>4</v>
      </c>
      <c r="BK758">
        <v>5</v>
      </c>
      <c r="BL758">
        <v>1</v>
      </c>
      <c r="BM758">
        <v>2</v>
      </c>
      <c r="BN758">
        <v>5</v>
      </c>
      <c r="BO758">
        <v>4</v>
      </c>
      <c r="BP758">
        <v>6</v>
      </c>
      <c r="BQ758">
        <v>6</v>
      </c>
      <c r="BR758">
        <v>1</v>
      </c>
      <c r="BS758">
        <v>6</v>
      </c>
      <c r="BT758">
        <v>1</v>
      </c>
      <c r="BU758">
        <v>5</v>
      </c>
      <c r="BV758">
        <v>4</v>
      </c>
      <c r="BW758">
        <v>1</v>
      </c>
      <c r="BX758">
        <v>4</v>
      </c>
      <c r="BY758">
        <v>6</v>
      </c>
      <c r="BZ758">
        <v>1</v>
      </c>
      <c r="CA758">
        <v>3</v>
      </c>
      <c r="CB758">
        <v>2</v>
      </c>
      <c r="CC758">
        <v>5</v>
      </c>
      <c r="CD758">
        <v>7</v>
      </c>
      <c r="CE758">
        <v>8</v>
      </c>
      <c r="CF758">
        <v>3</v>
      </c>
      <c r="CG758">
        <v>4</v>
      </c>
      <c r="CH758">
        <v>7</v>
      </c>
      <c r="CI758">
        <v>3</v>
      </c>
      <c r="CJ758">
        <v>22</v>
      </c>
      <c r="CK758">
        <v>7</v>
      </c>
      <c r="CL758">
        <v>10</v>
      </c>
      <c r="CM758">
        <v>5</v>
      </c>
      <c r="CN758">
        <v>4</v>
      </c>
      <c r="CO758">
        <v>3</v>
      </c>
      <c r="CP758">
        <v>5</v>
      </c>
    </row>
    <row r="759" spans="1:94" x14ac:dyDescent="0.3">
      <c r="A759">
        <v>10</v>
      </c>
      <c r="B759" t="s">
        <v>530</v>
      </c>
      <c r="C759">
        <v>270103003</v>
      </c>
      <c r="D759">
        <v>270103</v>
      </c>
      <c r="E759" t="s">
        <v>14076</v>
      </c>
      <c r="F759" t="s">
        <v>7288</v>
      </c>
      <c r="G759">
        <v>56</v>
      </c>
      <c r="H759" t="s">
        <v>10566</v>
      </c>
      <c r="I759" t="s">
        <v>7288</v>
      </c>
      <c r="J759">
        <v>419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</row>
    <row r="760" spans="1:94" x14ac:dyDescent="0.3">
      <c r="A760">
        <v>10</v>
      </c>
      <c r="B760" t="s">
        <v>530</v>
      </c>
      <c r="C760">
        <v>270102017</v>
      </c>
      <c r="D760">
        <v>270102</v>
      </c>
      <c r="E760" t="s">
        <v>14075</v>
      </c>
      <c r="F760" t="s">
        <v>7308</v>
      </c>
      <c r="G760">
        <v>56</v>
      </c>
      <c r="H760" t="s">
        <v>10566</v>
      </c>
      <c r="I760" t="s">
        <v>7308</v>
      </c>
      <c r="J760">
        <v>475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</row>
    <row r="761" spans="1:94" x14ac:dyDescent="0.3">
      <c r="A761">
        <v>10</v>
      </c>
      <c r="B761" t="s">
        <v>530</v>
      </c>
      <c r="C761">
        <v>270102014</v>
      </c>
      <c r="D761">
        <v>270102</v>
      </c>
      <c r="E761" t="s">
        <v>14075</v>
      </c>
      <c r="F761" t="s">
        <v>7305</v>
      </c>
      <c r="G761">
        <v>56</v>
      </c>
      <c r="H761" t="s">
        <v>10566</v>
      </c>
      <c r="I761" t="s">
        <v>10639</v>
      </c>
      <c r="J761">
        <v>476</v>
      </c>
      <c r="K761">
        <v>2</v>
      </c>
      <c r="L761">
        <v>3</v>
      </c>
      <c r="M761">
        <v>1</v>
      </c>
      <c r="N761">
        <v>3</v>
      </c>
      <c r="O761">
        <v>0</v>
      </c>
      <c r="P761">
        <v>0</v>
      </c>
      <c r="Q761">
        <v>2</v>
      </c>
      <c r="R761">
        <v>4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5</v>
      </c>
      <c r="Y761">
        <v>5</v>
      </c>
      <c r="Z761">
        <v>1</v>
      </c>
      <c r="AA761">
        <v>1</v>
      </c>
      <c r="AB761">
        <v>1</v>
      </c>
      <c r="AC761">
        <v>3</v>
      </c>
      <c r="AD761">
        <v>2</v>
      </c>
      <c r="AE761">
        <v>0</v>
      </c>
      <c r="AF761">
        <v>3</v>
      </c>
      <c r="AG761">
        <v>1</v>
      </c>
      <c r="AH761">
        <v>2</v>
      </c>
      <c r="AI761">
        <v>1</v>
      </c>
      <c r="AJ761">
        <v>1</v>
      </c>
      <c r="AK761">
        <v>3</v>
      </c>
      <c r="AL761">
        <v>0</v>
      </c>
      <c r="AM761">
        <v>1</v>
      </c>
      <c r="AN761">
        <v>1</v>
      </c>
      <c r="AO761">
        <v>4</v>
      </c>
      <c r="AP761">
        <v>1</v>
      </c>
      <c r="AQ761">
        <v>2</v>
      </c>
      <c r="AR761">
        <v>0</v>
      </c>
      <c r="AS761">
        <v>1</v>
      </c>
      <c r="AT761">
        <v>1</v>
      </c>
      <c r="AU761">
        <v>0</v>
      </c>
      <c r="AV761">
        <v>1</v>
      </c>
      <c r="AW761">
        <v>0</v>
      </c>
      <c r="AX761">
        <v>2</v>
      </c>
      <c r="AY761">
        <v>0</v>
      </c>
      <c r="AZ761">
        <v>0</v>
      </c>
      <c r="BA761">
        <v>3</v>
      </c>
      <c r="BB761">
        <v>0</v>
      </c>
      <c r="BC761">
        <v>0</v>
      </c>
      <c r="BD761">
        <v>1</v>
      </c>
      <c r="BE761">
        <v>1</v>
      </c>
      <c r="BF761">
        <v>2</v>
      </c>
      <c r="BG761">
        <v>4</v>
      </c>
      <c r="BH761">
        <v>0</v>
      </c>
      <c r="BI761">
        <v>4</v>
      </c>
      <c r="BJ761">
        <v>4</v>
      </c>
      <c r="BK761">
        <v>1</v>
      </c>
      <c r="BL761">
        <v>1</v>
      </c>
      <c r="BM761">
        <v>3</v>
      </c>
      <c r="BN761">
        <v>3</v>
      </c>
      <c r="BO761">
        <v>2</v>
      </c>
      <c r="BP761">
        <v>1</v>
      </c>
      <c r="BQ761">
        <v>1</v>
      </c>
      <c r="BR761">
        <v>2</v>
      </c>
      <c r="BS761">
        <v>1</v>
      </c>
      <c r="BT761">
        <v>0</v>
      </c>
      <c r="BU761">
        <v>4</v>
      </c>
      <c r="BV761">
        <v>2</v>
      </c>
      <c r="BW761">
        <v>1</v>
      </c>
      <c r="BX761">
        <v>1</v>
      </c>
      <c r="BY761">
        <v>2</v>
      </c>
      <c r="BZ761">
        <v>2</v>
      </c>
      <c r="CA761">
        <v>1</v>
      </c>
      <c r="CB761">
        <v>3</v>
      </c>
      <c r="CC761">
        <v>1</v>
      </c>
      <c r="CD761">
        <v>2</v>
      </c>
      <c r="CE761">
        <v>5</v>
      </c>
      <c r="CF761">
        <v>1</v>
      </c>
      <c r="CG761">
        <v>3</v>
      </c>
      <c r="CH761">
        <v>3</v>
      </c>
      <c r="CI761">
        <v>2</v>
      </c>
      <c r="CJ761">
        <v>2</v>
      </c>
      <c r="CK761">
        <v>1</v>
      </c>
      <c r="CL761">
        <v>3</v>
      </c>
      <c r="CM761">
        <v>2</v>
      </c>
      <c r="CN761">
        <v>1</v>
      </c>
      <c r="CO761">
        <v>2</v>
      </c>
      <c r="CP761">
        <v>4</v>
      </c>
    </row>
    <row r="762" spans="1:94" x14ac:dyDescent="0.3">
      <c r="A762">
        <v>10</v>
      </c>
      <c r="B762" t="s">
        <v>530</v>
      </c>
      <c r="C762">
        <v>270102015</v>
      </c>
      <c r="D762">
        <v>270102</v>
      </c>
      <c r="E762" t="s">
        <v>14075</v>
      </c>
      <c r="F762" t="s">
        <v>7306</v>
      </c>
      <c r="G762">
        <v>56</v>
      </c>
      <c r="H762" t="s">
        <v>10566</v>
      </c>
      <c r="I762" t="s">
        <v>10640</v>
      </c>
      <c r="J762">
        <v>477</v>
      </c>
      <c r="K762">
        <v>2</v>
      </c>
      <c r="L762">
        <v>3</v>
      </c>
      <c r="M762">
        <v>2</v>
      </c>
      <c r="N762">
        <v>1</v>
      </c>
      <c r="O762">
        <v>1</v>
      </c>
      <c r="P762">
        <v>2</v>
      </c>
      <c r="Q762">
        <v>1</v>
      </c>
      <c r="R762">
        <v>4</v>
      </c>
      <c r="S762">
        <v>3</v>
      </c>
      <c r="T762">
        <v>3</v>
      </c>
      <c r="U762">
        <v>1</v>
      </c>
      <c r="V762">
        <v>0</v>
      </c>
      <c r="W762">
        <v>2</v>
      </c>
      <c r="X762">
        <v>2</v>
      </c>
      <c r="Y762">
        <v>1</v>
      </c>
      <c r="Z762">
        <v>0</v>
      </c>
      <c r="AA762">
        <v>3</v>
      </c>
      <c r="AB762">
        <v>0</v>
      </c>
      <c r="AC762">
        <v>1</v>
      </c>
      <c r="AD762">
        <v>3</v>
      </c>
      <c r="AE762">
        <v>1</v>
      </c>
      <c r="AF762">
        <v>1</v>
      </c>
      <c r="AG762">
        <v>2</v>
      </c>
      <c r="AH762">
        <v>5</v>
      </c>
      <c r="AI762">
        <v>0</v>
      </c>
      <c r="AJ762">
        <v>1</v>
      </c>
      <c r="AK762">
        <v>1</v>
      </c>
      <c r="AL762">
        <v>1</v>
      </c>
      <c r="AM762">
        <v>2</v>
      </c>
      <c r="AN762">
        <v>1</v>
      </c>
      <c r="AO762">
        <v>3</v>
      </c>
      <c r="AP762">
        <v>2</v>
      </c>
      <c r="AQ762">
        <v>2</v>
      </c>
      <c r="AR762">
        <v>4</v>
      </c>
      <c r="AS762">
        <v>1</v>
      </c>
      <c r="AT762">
        <v>0</v>
      </c>
      <c r="AU762">
        <v>1</v>
      </c>
      <c r="AV762">
        <v>3</v>
      </c>
      <c r="AW762">
        <v>3</v>
      </c>
      <c r="AX762">
        <v>1</v>
      </c>
      <c r="AY762">
        <v>5</v>
      </c>
      <c r="AZ762">
        <v>2</v>
      </c>
      <c r="BA762">
        <v>2</v>
      </c>
      <c r="BB762">
        <v>4</v>
      </c>
      <c r="BC762">
        <v>1</v>
      </c>
      <c r="BD762">
        <v>3</v>
      </c>
      <c r="BE762">
        <v>5</v>
      </c>
      <c r="BF762">
        <v>2</v>
      </c>
      <c r="BG762">
        <v>5</v>
      </c>
      <c r="BH762">
        <v>3</v>
      </c>
      <c r="BI762">
        <v>5</v>
      </c>
      <c r="BJ762">
        <v>1</v>
      </c>
      <c r="BK762">
        <v>4</v>
      </c>
      <c r="BL762">
        <v>3</v>
      </c>
      <c r="BM762">
        <v>3</v>
      </c>
      <c r="BN762">
        <v>2</v>
      </c>
      <c r="BO762">
        <v>5</v>
      </c>
      <c r="BP762">
        <v>2</v>
      </c>
      <c r="BQ762">
        <v>4</v>
      </c>
      <c r="BR762">
        <v>6</v>
      </c>
      <c r="BS762">
        <v>5</v>
      </c>
      <c r="BT762">
        <v>3</v>
      </c>
      <c r="BU762">
        <v>1</v>
      </c>
      <c r="BV762">
        <v>1</v>
      </c>
      <c r="BW762">
        <v>3</v>
      </c>
      <c r="BX762">
        <v>1</v>
      </c>
      <c r="BY762">
        <v>1</v>
      </c>
      <c r="BZ762">
        <v>2</v>
      </c>
      <c r="CA762">
        <v>4</v>
      </c>
      <c r="CB762">
        <v>10</v>
      </c>
      <c r="CC762">
        <v>5</v>
      </c>
      <c r="CD762">
        <v>5</v>
      </c>
      <c r="CE762">
        <v>2</v>
      </c>
      <c r="CF762">
        <v>1</v>
      </c>
      <c r="CG762">
        <v>5</v>
      </c>
      <c r="CH762">
        <v>6</v>
      </c>
      <c r="CI762">
        <v>2</v>
      </c>
      <c r="CJ762">
        <v>2</v>
      </c>
      <c r="CK762">
        <v>3</v>
      </c>
      <c r="CL762">
        <v>8</v>
      </c>
      <c r="CM762">
        <v>3</v>
      </c>
      <c r="CN762">
        <v>4</v>
      </c>
      <c r="CO762">
        <v>3</v>
      </c>
      <c r="CP762">
        <v>6</v>
      </c>
    </row>
    <row r="763" spans="1:94" x14ac:dyDescent="0.3">
      <c r="A763">
        <v>10</v>
      </c>
      <c r="B763" t="s">
        <v>530</v>
      </c>
      <c r="C763">
        <v>270105001</v>
      </c>
      <c r="D763">
        <v>270105</v>
      </c>
      <c r="E763" t="s">
        <v>7310</v>
      </c>
      <c r="F763" t="s">
        <v>7311</v>
      </c>
      <c r="G763">
        <v>57</v>
      </c>
      <c r="H763" t="s">
        <v>10631</v>
      </c>
      <c r="I763" t="s">
        <v>7311</v>
      </c>
      <c r="J763">
        <v>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</row>
    <row r="764" spans="1:94" x14ac:dyDescent="0.3">
      <c r="A764">
        <v>10</v>
      </c>
      <c r="B764" t="s">
        <v>530</v>
      </c>
      <c r="C764">
        <v>270105003</v>
      </c>
      <c r="D764">
        <v>270105</v>
      </c>
      <c r="E764" t="s">
        <v>7310</v>
      </c>
      <c r="F764" t="s">
        <v>7313</v>
      </c>
      <c r="G764">
        <v>57</v>
      </c>
      <c r="H764" t="s">
        <v>10631</v>
      </c>
      <c r="I764" t="s">
        <v>7313</v>
      </c>
      <c r="J764">
        <v>9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</row>
    <row r="765" spans="1:94" x14ac:dyDescent="0.3">
      <c r="A765">
        <v>10</v>
      </c>
      <c r="B765" t="s">
        <v>530</v>
      </c>
      <c r="C765">
        <v>270102005</v>
      </c>
      <c r="D765">
        <v>270102</v>
      </c>
      <c r="E765" t="s">
        <v>14075</v>
      </c>
      <c r="F765" t="s">
        <v>7296</v>
      </c>
      <c r="G765">
        <v>57</v>
      </c>
      <c r="H765" t="s">
        <v>10631</v>
      </c>
      <c r="I765" t="s">
        <v>7296</v>
      </c>
      <c r="J765">
        <v>14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</row>
    <row r="766" spans="1:94" x14ac:dyDescent="0.3">
      <c r="A766">
        <v>10</v>
      </c>
      <c r="B766" t="s">
        <v>530</v>
      </c>
      <c r="C766">
        <v>270102006</v>
      </c>
      <c r="D766">
        <v>270102</v>
      </c>
      <c r="E766" t="s">
        <v>14075</v>
      </c>
      <c r="F766" t="s">
        <v>7297</v>
      </c>
      <c r="G766">
        <v>57</v>
      </c>
      <c r="H766" t="s">
        <v>10631</v>
      </c>
      <c r="I766" t="s">
        <v>14159</v>
      </c>
      <c r="J766">
        <v>15</v>
      </c>
      <c r="K766">
        <v>0</v>
      </c>
      <c r="L766">
        <v>4</v>
      </c>
      <c r="M766">
        <v>4</v>
      </c>
      <c r="N766">
        <v>1</v>
      </c>
      <c r="O766">
        <v>8</v>
      </c>
      <c r="P766">
        <v>0</v>
      </c>
      <c r="Q766">
        <v>1</v>
      </c>
      <c r="R766">
        <v>4</v>
      </c>
      <c r="S766">
        <v>0</v>
      </c>
      <c r="T766">
        <v>1</v>
      </c>
      <c r="U766">
        <v>6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2</v>
      </c>
      <c r="AB766">
        <v>0</v>
      </c>
      <c r="AC766">
        <v>0</v>
      </c>
      <c r="AD766">
        <v>2</v>
      </c>
      <c r="AE766">
        <v>1</v>
      </c>
      <c r="AF766">
        <v>3</v>
      </c>
      <c r="AG766">
        <v>1</v>
      </c>
      <c r="AH766">
        <v>3</v>
      </c>
      <c r="AI766">
        <v>0</v>
      </c>
      <c r="AJ766">
        <v>0</v>
      </c>
      <c r="AK766">
        <v>1</v>
      </c>
      <c r="AL766">
        <v>2</v>
      </c>
      <c r="AM766">
        <v>0</v>
      </c>
      <c r="AN766">
        <v>3</v>
      </c>
      <c r="AO766">
        <v>0</v>
      </c>
      <c r="AP766">
        <v>1</v>
      </c>
      <c r="AQ766">
        <v>0</v>
      </c>
      <c r="AR766">
        <v>2</v>
      </c>
      <c r="AS766">
        <v>0</v>
      </c>
      <c r="AT766">
        <v>1</v>
      </c>
      <c r="AU766">
        <v>1</v>
      </c>
      <c r="AV766">
        <v>1</v>
      </c>
      <c r="AW766">
        <v>2</v>
      </c>
      <c r="AX766">
        <v>3</v>
      </c>
      <c r="AY766">
        <v>3</v>
      </c>
      <c r="AZ766">
        <v>1</v>
      </c>
      <c r="BA766">
        <v>0</v>
      </c>
      <c r="BB766">
        <v>0</v>
      </c>
      <c r="BC766">
        <v>2</v>
      </c>
      <c r="BD766">
        <v>2</v>
      </c>
      <c r="BE766">
        <v>2</v>
      </c>
      <c r="BF766">
        <v>3</v>
      </c>
      <c r="BG766">
        <v>1</v>
      </c>
      <c r="BH766">
        <v>2</v>
      </c>
      <c r="BI766">
        <v>3</v>
      </c>
      <c r="BJ766">
        <v>2</v>
      </c>
      <c r="BK766">
        <v>1</v>
      </c>
      <c r="BL766">
        <v>0</v>
      </c>
      <c r="BM766">
        <v>2</v>
      </c>
      <c r="BN766">
        <v>1</v>
      </c>
      <c r="BO766">
        <v>3</v>
      </c>
      <c r="BP766">
        <v>4</v>
      </c>
      <c r="BQ766">
        <v>0</v>
      </c>
      <c r="BR766">
        <v>1</v>
      </c>
      <c r="BS766">
        <v>1</v>
      </c>
      <c r="BT766">
        <v>7</v>
      </c>
      <c r="BU766">
        <v>0</v>
      </c>
      <c r="BV766">
        <v>2</v>
      </c>
      <c r="BW766">
        <v>11</v>
      </c>
      <c r="BX766">
        <v>1</v>
      </c>
      <c r="BY766">
        <v>4</v>
      </c>
      <c r="BZ766">
        <v>1</v>
      </c>
      <c r="CA766">
        <v>0</v>
      </c>
      <c r="CB766">
        <v>4</v>
      </c>
      <c r="CC766">
        <v>2</v>
      </c>
      <c r="CD766">
        <v>2</v>
      </c>
      <c r="CE766">
        <v>2</v>
      </c>
      <c r="CF766">
        <v>0</v>
      </c>
      <c r="CG766">
        <v>0</v>
      </c>
      <c r="CH766">
        <v>4</v>
      </c>
      <c r="CI766">
        <v>4</v>
      </c>
      <c r="CJ766">
        <v>2</v>
      </c>
      <c r="CK766">
        <v>2</v>
      </c>
      <c r="CL766">
        <v>4</v>
      </c>
      <c r="CM766">
        <v>2</v>
      </c>
      <c r="CN766">
        <v>0</v>
      </c>
      <c r="CO766">
        <v>0</v>
      </c>
      <c r="CP766">
        <v>0</v>
      </c>
    </row>
    <row r="767" spans="1:94" x14ac:dyDescent="0.3">
      <c r="A767">
        <v>10</v>
      </c>
      <c r="B767" t="s">
        <v>530</v>
      </c>
      <c r="C767">
        <v>270102007</v>
      </c>
      <c r="D767">
        <v>270102</v>
      </c>
      <c r="E767" t="s">
        <v>14075</v>
      </c>
      <c r="F767" t="s">
        <v>7298</v>
      </c>
      <c r="G767">
        <v>57</v>
      </c>
      <c r="H767" t="s">
        <v>10631</v>
      </c>
      <c r="I767" t="s">
        <v>14160</v>
      </c>
      <c r="J767">
        <v>16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1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1</v>
      </c>
      <c r="CM767">
        <v>1</v>
      </c>
      <c r="CN767">
        <v>0</v>
      </c>
      <c r="CO767">
        <v>0</v>
      </c>
      <c r="CP767">
        <v>0</v>
      </c>
    </row>
    <row r="768" spans="1:94" x14ac:dyDescent="0.3">
      <c r="A768">
        <v>10</v>
      </c>
      <c r="B768" t="s">
        <v>530</v>
      </c>
      <c r="C768">
        <v>270102008</v>
      </c>
      <c r="D768">
        <v>270102</v>
      </c>
      <c r="E768" t="s">
        <v>14075</v>
      </c>
      <c r="F768" t="s">
        <v>7299</v>
      </c>
      <c r="G768">
        <v>57</v>
      </c>
      <c r="H768" t="s">
        <v>10631</v>
      </c>
      <c r="I768" t="s">
        <v>14161</v>
      </c>
      <c r="J768">
        <v>17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3</v>
      </c>
      <c r="AI768">
        <v>0</v>
      </c>
      <c r="AJ768">
        <v>0</v>
      </c>
      <c r="AK768">
        <v>1</v>
      </c>
      <c r="AL768">
        <v>3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1</v>
      </c>
      <c r="BG768">
        <v>1</v>
      </c>
      <c r="BH768">
        <v>2</v>
      </c>
      <c r="BI768">
        <v>0</v>
      </c>
      <c r="BJ768">
        <v>1</v>
      </c>
      <c r="BK768">
        <v>2</v>
      </c>
      <c r="BL768">
        <v>1</v>
      </c>
      <c r="BM768">
        <v>1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2</v>
      </c>
      <c r="BT768">
        <v>1</v>
      </c>
      <c r="BU768">
        <v>0</v>
      </c>
      <c r="BV768">
        <v>0</v>
      </c>
      <c r="BW768">
        <v>2</v>
      </c>
      <c r="BX768">
        <v>1</v>
      </c>
      <c r="BY768">
        <v>1</v>
      </c>
      <c r="BZ768">
        <v>0</v>
      </c>
      <c r="CA768">
        <v>1</v>
      </c>
      <c r="CB768">
        <v>2</v>
      </c>
      <c r="CC768">
        <v>0</v>
      </c>
      <c r="CD768">
        <v>1</v>
      </c>
      <c r="CE768">
        <v>2</v>
      </c>
      <c r="CF768">
        <v>0</v>
      </c>
      <c r="CG768">
        <v>0</v>
      </c>
      <c r="CH768">
        <v>0</v>
      </c>
      <c r="CI768">
        <v>1</v>
      </c>
      <c r="CJ768">
        <v>1</v>
      </c>
      <c r="CK768">
        <v>1</v>
      </c>
      <c r="CL768">
        <v>2</v>
      </c>
      <c r="CM768">
        <v>1</v>
      </c>
      <c r="CN768">
        <v>0</v>
      </c>
      <c r="CO768">
        <v>0</v>
      </c>
      <c r="CP768">
        <v>0</v>
      </c>
    </row>
    <row r="769" spans="1:94" x14ac:dyDescent="0.3">
      <c r="A769">
        <v>10</v>
      </c>
      <c r="B769" t="s">
        <v>530</v>
      </c>
      <c r="C769">
        <v>270102010</v>
      </c>
      <c r="D769">
        <v>270102</v>
      </c>
      <c r="E769" t="s">
        <v>14075</v>
      </c>
      <c r="F769" t="s">
        <v>7301</v>
      </c>
      <c r="G769">
        <v>57</v>
      </c>
      <c r="H769" t="s">
        <v>10631</v>
      </c>
      <c r="I769" t="s">
        <v>7301</v>
      </c>
      <c r="J769">
        <v>19</v>
      </c>
      <c r="K769">
        <v>1</v>
      </c>
      <c r="L769">
        <v>1</v>
      </c>
      <c r="M769">
        <v>1</v>
      </c>
      <c r="N769">
        <v>2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2</v>
      </c>
      <c r="V769">
        <v>0</v>
      </c>
      <c r="W769">
        <v>1</v>
      </c>
      <c r="X769">
        <v>2</v>
      </c>
      <c r="Y769">
        <v>0</v>
      </c>
      <c r="Z769">
        <v>1</v>
      </c>
      <c r="AA769">
        <v>0</v>
      </c>
      <c r="AB769">
        <v>1</v>
      </c>
      <c r="AC769">
        <v>0</v>
      </c>
      <c r="AD769">
        <v>3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2</v>
      </c>
      <c r="AL769">
        <v>3</v>
      </c>
      <c r="AM769">
        <v>1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0</v>
      </c>
      <c r="AT769">
        <v>1</v>
      </c>
      <c r="AU769">
        <v>2</v>
      </c>
      <c r="AV769">
        <v>0</v>
      </c>
      <c r="AW769">
        <v>0</v>
      </c>
      <c r="AX769">
        <v>1</v>
      </c>
      <c r="AY769">
        <v>1</v>
      </c>
      <c r="AZ769">
        <v>1</v>
      </c>
      <c r="BA769">
        <v>0</v>
      </c>
      <c r="BB769">
        <v>1</v>
      </c>
      <c r="BC769">
        <v>5</v>
      </c>
      <c r="BD769">
        <v>0</v>
      </c>
      <c r="BE769">
        <v>3</v>
      </c>
      <c r="BF769">
        <v>3</v>
      </c>
      <c r="BG769">
        <v>2</v>
      </c>
      <c r="BH769">
        <v>0</v>
      </c>
      <c r="BI769">
        <v>2</v>
      </c>
      <c r="BJ769">
        <v>1</v>
      </c>
      <c r="BK769">
        <v>0</v>
      </c>
      <c r="BL769">
        <v>1</v>
      </c>
      <c r="BM769">
        <v>0</v>
      </c>
      <c r="BN769">
        <v>2</v>
      </c>
      <c r="BO769">
        <v>0</v>
      </c>
      <c r="BP769">
        <v>2</v>
      </c>
      <c r="BQ769">
        <v>0</v>
      </c>
      <c r="BR769">
        <v>0</v>
      </c>
      <c r="BS769">
        <v>2</v>
      </c>
      <c r="BT769">
        <v>3</v>
      </c>
      <c r="BU769">
        <v>2</v>
      </c>
      <c r="BV769">
        <v>3</v>
      </c>
      <c r="BW769">
        <v>5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1</v>
      </c>
      <c r="CD769">
        <v>0</v>
      </c>
      <c r="CE769">
        <v>1</v>
      </c>
      <c r="CF769">
        <v>0</v>
      </c>
      <c r="CG769">
        <v>0</v>
      </c>
      <c r="CH769">
        <v>1</v>
      </c>
      <c r="CI769">
        <v>3</v>
      </c>
      <c r="CJ769">
        <v>4</v>
      </c>
      <c r="CK769">
        <v>0</v>
      </c>
      <c r="CL769">
        <v>2</v>
      </c>
      <c r="CM769">
        <v>2</v>
      </c>
      <c r="CN769">
        <v>0</v>
      </c>
      <c r="CO769">
        <v>0</v>
      </c>
      <c r="CP769">
        <v>0</v>
      </c>
    </row>
    <row r="770" spans="1:94" x14ac:dyDescent="0.3">
      <c r="A770">
        <v>10</v>
      </c>
      <c r="B770" t="s">
        <v>530</v>
      </c>
      <c r="C770">
        <v>270102001</v>
      </c>
      <c r="D770">
        <v>270102</v>
      </c>
      <c r="E770" t="s">
        <v>14075</v>
      </c>
      <c r="F770" t="s">
        <v>7292</v>
      </c>
      <c r="G770">
        <v>57</v>
      </c>
      <c r="H770" t="s">
        <v>10631</v>
      </c>
      <c r="I770" t="s">
        <v>7292</v>
      </c>
      <c r="J770">
        <v>176</v>
      </c>
      <c r="K770">
        <v>1</v>
      </c>
      <c r="L770">
        <v>0</v>
      </c>
      <c r="M770">
        <v>1</v>
      </c>
      <c r="N770">
        <v>1</v>
      </c>
      <c r="O770">
        <v>0</v>
      </c>
      <c r="P770">
        <v>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2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2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2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1</v>
      </c>
      <c r="BJ770">
        <v>0</v>
      </c>
      <c r="BK770">
        <v>0</v>
      </c>
      <c r="BL770">
        <v>2</v>
      </c>
      <c r="BM770">
        <v>1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0</v>
      </c>
    </row>
    <row r="771" spans="1:94" x14ac:dyDescent="0.3">
      <c r="A771">
        <v>10</v>
      </c>
      <c r="B771" t="s">
        <v>530</v>
      </c>
      <c r="C771">
        <v>270103002</v>
      </c>
      <c r="D771">
        <v>270103</v>
      </c>
      <c r="E771" t="s">
        <v>14076</v>
      </c>
      <c r="F771" t="s">
        <v>7287</v>
      </c>
      <c r="G771">
        <v>57</v>
      </c>
      <c r="H771" t="s">
        <v>10631</v>
      </c>
      <c r="I771" t="s">
        <v>7287</v>
      </c>
      <c r="J771">
        <v>204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 x14ac:dyDescent="0.3">
      <c r="A772">
        <v>10</v>
      </c>
      <c r="B772" t="s">
        <v>530</v>
      </c>
      <c r="C772">
        <v>270104001</v>
      </c>
      <c r="D772">
        <v>270104</v>
      </c>
      <c r="E772" t="s">
        <v>7318</v>
      </c>
      <c r="F772" t="s">
        <v>7319</v>
      </c>
      <c r="G772">
        <v>57</v>
      </c>
      <c r="H772" t="s">
        <v>10631</v>
      </c>
      <c r="I772" t="s">
        <v>7319</v>
      </c>
      <c r="J772">
        <v>298</v>
      </c>
      <c r="K772">
        <v>16</v>
      </c>
      <c r="L772">
        <v>5</v>
      </c>
      <c r="M772">
        <v>4</v>
      </c>
      <c r="N772">
        <v>13</v>
      </c>
      <c r="O772">
        <v>4</v>
      </c>
      <c r="P772">
        <v>6</v>
      </c>
      <c r="Q772">
        <v>8</v>
      </c>
      <c r="R772">
        <v>4</v>
      </c>
      <c r="S772">
        <v>2</v>
      </c>
      <c r="T772">
        <v>7</v>
      </c>
      <c r="U772">
        <v>31</v>
      </c>
      <c r="V772">
        <v>5</v>
      </c>
      <c r="W772">
        <v>4</v>
      </c>
      <c r="X772">
        <v>1</v>
      </c>
      <c r="Y772">
        <v>5</v>
      </c>
      <c r="Z772">
        <v>2</v>
      </c>
      <c r="AA772">
        <v>11</v>
      </c>
      <c r="AB772">
        <v>10</v>
      </c>
      <c r="AC772">
        <v>1</v>
      </c>
      <c r="AD772">
        <v>10</v>
      </c>
      <c r="AE772">
        <v>7</v>
      </c>
      <c r="AF772">
        <v>6</v>
      </c>
      <c r="AG772">
        <v>2</v>
      </c>
      <c r="AH772">
        <v>7</v>
      </c>
      <c r="AI772">
        <v>6</v>
      </c>
      <c r="AJ772">
        <v>2</v>
      </c>
      <c r="AK772">
        <v>4</v>
      </c>
      <c r="AL772">
        <v>2</v>
      </c>
      <c r="AM772">
        <v>23</v>
      </c>
      <c r="AN772">
        <v>11</v>
      </c>
      <c r="AO772">
        <v>6</v>
      </c>
      <c r="AP772">
        <v>2</v>
      </c>
      <c r="AQ772">
        <v>5</v>
      </c>
      <c r="AR772">
        <v>3</v>
      </c>
      <c r="AS772">
        <v>2</v>
      </c>
      <c r="AT772">
        <v>3</v>
      </c>
      <c r="AU772">
        <v>20</v>
      </c>
      <c r="AV772">
        <v>4</v>
      </c>
      <c r="AW772">
        <v>3</v>
      </c>
      <c r="AX772">
        <v>1</v>
      </c>
      <c r="AY772">
        <v>15</v>
      </c>
      <c r="AZ772">
        <v>11</v>
      </c>
      <c r="BA772">
        <v>12</v>
      </c>
      <c r="BB772">
        <v>15</v>
      </c>
      <c r="BC772">
        <v>15</v>
      </c>
      <c r="BD772">
        <v>2</v>
      </c>
      <c r="BE772">
        <v>3</v>
      </c>
      <c r="BF772">
        <v>22</v>
      </c>
      <c r="BG772">
        <v>1</v>
      </c>
      <c r="BH772">
        <v>8</v>
      </c>
      <c r="BI772">
        <v>2</v>
      </c>
      <c r="BJ772">
        <v>2</v>
      </c>
      <c r="BK772">
        <v>9</v>
      </c>
      <c r="BL772">
        <v>11</v>
      </c>
      <c r="BM772">
        <v>13</v>
      </c>
      <c r="BN772">
        <v>7</v>
      </c>
      <c r="BO772">
        <v>9</v>
      </c>
      <c r="BP772">
        <v>10</v>
      </c>
      <c r="BQ772">
        <v>6</v>
      </c>
      <c r="BR772">
        <v>1</v>
      </c>
      <c r="BS772">
        <v>11</v>
      </c>
      <c r="BT772">
        <v>8</v>
      </c>
      <c r="BU772">
        <v>1</v>
      </c>
      <c r="BV772">
        <v>7</v>
      </c>
      <c r="BW772">
        <v>2</v>
      </c>
      <c r="BX772">
        <v>13</v>
      </c>
      <c r="BY772">
        <v>8</v>
      </c>
      <c r="BZ772">
        <v>28</v>
      </c>
      <c r="CA772">
        <v>8</v>
      </c>
      <c r="CB772">
        <v>7</v>
      </c>
      <c r="CC772">
        <v>9</v>
      </c>
      <c r="CD772">
        <v>2</v>
      </c>
      <c r="CE772">
        <v>8</v>
      </c>
      <c r="CF772">
        <v>0</v>
      </c>
      <c r="CG772">
        <v>0</v>
      </c>
      <c r="CH772">
        <v>3</v>
      </c>
      <c r="CI772">
        <v>17</v>
      </c>
      <c r="CJ772">
        <v>8</v>
      </c>
      <c r="CK772">
        <v>12</v>
      </c>
      <c r="CL772">
        <v>14</v>
      </c>
      <c r="CM772">
        <v>21</v>
      </c>
      <c r="CN772">
        <v>0</v>
      </c>
      <c r="CO772">
        <v>0</v>
      </c>
      <c r="CP772">
        <v>0</v>
      </c>
    </row>
    <row r="773" spans="1:94" x14ac:dyDescent="0.3">
      <c r="A773">
        <v>10</v>
      </c>
      <c r="B773" t="s">
        <v>530</v>
      </c>
      <c r="C773">
        <v>270103003</v>
      </c>
      <c r="D773">
        <v>270103</v>
      </c>
      <c r="E773" t="s">
        <v>14076</v>
      </c>
      <c r="F773" t="s">
        <v>7288</v>
      </c>
      <c r="G773">
        <v>57</v>
      </c>
      <c r="H773" t="s">
        <v>10631</v>
      </c>
      <c r="I773" t="s">
        <v>7288</v>
      </c>
      <c r="J773">
        <v>419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</row>
    <row r="774" spans="1:94" x14ac:dyDescent="0.3">
      <c r="A774">
        <v>10</v>
      </c>
      <c r="B774" t="s">
        <v>530</v>
      </c>
      <c r="C774">
        <v>270102014</v>
      </c>
      <c r="D774">
        <v>270102</v>
      </c>
      <c r="E774" t="s">
        <v>14075</v>
      </c>
      <c r="F774" t="s">
        <v>7305</v>
      </c>
      <c r="G774">
        <v>57</v>
      </c>
      <c r="H774" t="s">
        <v>10631</v>
      </c>
      <c r="I774" t="s">
        <v>10639</v>
      </c>
      <c r="J774">
        <v>476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2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3</v>
      </c>
      <c r="AH774">
        <v>0</v>
      </c>
      <c r="AI774">
        <v>0</v>
      </c>
      <c r="AJ774">
        <v>0</v>
      </c>
      <c r="AK774">
        <v>0</v>
      </c>
      <c r="AL774">
        <v>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1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1</v>
      </c>
      <c r="BO774">
        <v>1</v>
      </c>
      <c r="BP774">
        <v>0</v>
      </c>
      <c r="BQ774">
        <v>1</v>
      </c>
      <c r="BR774">
        <v>1</v>
      </c>
      <c r="BS774">
        <v>0</v>
      </c>
      <c r="BT774">
        <v>0</v>
      </c>
      <c r="BU774">
        <v>0</v>
      </c>
      <c r="BV774">
        <v>1</v>
      </c>
      <c r="BW774">
        <v>4</v>
      </c>
      <c r="BX774">
        <v>0</v>
      </c>
      <c r="BY774">
        <v>2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0</v>
      </c>
      <c r="CO774">
        <v>0</v>
      </c>
      <c r="CP774">
        <v>0</v>
      </c>
    </row>
    <row r="775" spans="1:94" x14ac:dyDescent="0.3">
      <c r="A775">
        <v>10</v>
      </c>
      <c r="B775" t="s">
        <v>530</v>
      </c>
      <c r="C775">
        <v>270102015</v>
      </c>
      <c r="D775">
        <v>270102</v>
      </c>
      <c r="E775" t="s">
        <v>14075</v>
      </c>
      <c r="F775" t="s">
        <v>7306</v>
      </c>
      <c r="G775">
        <v>57</v>
      </c>
      <c r="H775" t="s">
        <v>10631</v>
      </c>
      <c r="I775" t="s">
        <v>10640</v>
      </c>
      <c r="J775">
        <v>477</v>
      </c>
      <c r="K775">
        <v>2</v>
      </c>
      <c r="L775">
        <v>0</v>
      </c>
      <c r="M775">
        <v>4</v>
      </c>
      <c r="N775">
        <v>0</v>
      </c>
      <c r="O775">
        <v>1</v>
      </c>
      <c r="P775">
        <v>2</v>
      </c>
      <c r="Q775">
        <v>0</v>
      </c>
      <c r="R775">
        <v>1</v>
      </c>
      <c r="S775">
        <v>0</v>
      </c>
      <c r="T775">
        <v>1</v>
      </c>
      <c r="U775">
        <v>1</v>
      </c>
      <c r="V775">
        <v>0</v>
      </c>
      <c r="W775">
        <v>0</v>
      </c>
      <c r="X775">
        <v>1</v>
      </c>
      <c r="Y775">
        <v>0</v>
      </c>
      <c r="Z775">
        <v>4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1</v>
      </c>
      <c r="AG775">
        <v>1</v>
      </c>
      <c r="AH775">
        <v>0</v>
      </c>
      <c r="AI775">
        <v>1</v>
      </c>
      <c r="AJ775">
        <v>1</v>
      </c>
      <c r="AK775">
        <v>2</v>
      </c>
      <c r="AL775">
        <v>1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1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1</v>
      </c>
      <c r="BC775">
        <v>0</v>
      </c>
      <c r="BD775">
        <v>1</v>
      </c>
      <c r="BE775">
        <v>1</v>
      </c>
      <c r="BF775">
        <v>2</v>
      </c>
      <c r="BG775">
        <v>1</v>
      </c>
      <c r="BH775">
        <v>0</v>
      </c>
      <c r="BI775">
        <v>1</v>
      </c>
      <c r="BJ775">
        <v>1</v>
      </c>
      <c r="BK775">
        <v>2</v>
      </c>
      <c r="BL775">
        <v>2</v>
      </c>
      <c r="BM775">
        <v>1</v>
      </c>
      <c r="BN775">
        <v>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0</v>
      </c>
      <c r="BV775">
        <v>0</v>
      </c>
      <c r="BW775">
        <v>2</v>
      </c>
      <c r="BX775">
        <v>0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1</v>
      </c>
      <c r="CI775">
        <v>4</v>
      </c>
      <c r="CJ775">
        <v>2</v>
      </c>
      <c r="CK775">
        <v>1</v>
      </c>
      <c r="CL775">
        <v>1</v>
      </c>
      <c r="CM775">
        <v>0</v>
      </c>
      <c r="CN775">
        <v>0</v>
      </c>
      <c r="CO775">
        <v>0</v>
      </c>
      <c r="CP775">
        <v>0</v>
      </c>
    </row>
    <row r="776" spans="1:94" x14ac:dyDescent="0.3">
      <c r="A776">
        <v>10</v>
      </c>
      <c r="B776" t="s">
        <v>530</v>
      </c>
      <c r="C776">
        <v>270102006</v>
      </c>
      <c r="D776">
        <v>270102</v>
      </c>
      <c r="E776" t="s">
        <v>14075</v>
      </c>
      <c r="F776" t="s">
        <v>7297</v>
      </c>
      <c r="G776">
        <v>58</v>
      </c>
      <c r="H776" t="s">
        <v>10632</v>
      </c>
      <c r="I776" t="s">
        <v>14159</v>
      </c>
      <c r="J776">
        <v>15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</v>
      </c>
      <c r="Q776">
        <v>0</v>
      </c>
      <c r="R776">
        <v>1</v>
      </c>
      <c r="S776">
        <v>3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5</v>
      </c>
      <c r="Z776">
        <v>1</v>
      </c>
      <c r="AA776">
        <v>2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1</v>
      </c>
      <c r="AN776">
        <v>0</v>
      </c>
      <c r="AO776">
        <v>0</v>
      </c>
      <c r="AP776">
        <v>2</v>
      </c>
      <c r="AQ776">
        <v>2</v>
      </c>
      <c r="AR776">
        <v>2</v>
      </c>
      <c r="AS776">
        <v>1</v>
      </c>
      <c r="AT776">
        <v>2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2</v>
      </c>
      <c r="BD776">
        <v>0</v>
      </c>
      <c r="BE776">
        <v>0</v>
      </c>
      <c r="BF776">
        <v>1</v>
      </c>
      <c r="BG776">
        <v>1</v>
      </c>
      <c r="BH776">
        <v>0</v>
      </c>
      <c r="BI776">
        <v>2</v>
      </c>
      <c r="BJ776">
        <v>1</v>
      </c>
      <c r="BK776">
        <v>2</v>
      </c>
      <c r="BL776">
        <v>0</v>
      </c>
      <c r="BM776">
        <v>2</v>
      </c>
      <c r="BN776">
        <v>1</v>
      </c>
      <c r="BO776">
        <v>1</v>
      </c>
      <c r="BP776">
        <v>0</v>
      </c>
      <c r="BQ776">
        <v>0</v>
      </c>
      <c r="BR776">
        <v>0</v>
      </c>
      <c r="BS776">
        <v>1</v>
      </c>
      <c r="BT776">
        <v>2</v>
      </c>
      <c r="BU776">
        <v>7</v>
      </c>
      <c r="BV776">
        <v>0</v>
      </c>
      <c r="BW776">
        <v>2</v>
      </c>
      <c r="BX776">
        <v>1</v>
      </c>
      <c r="BY776">
        <v>4</v>
      </c>
      <c r="BZ776">
        <v>1</v>
      </c>
      <c r="CA776">
        <v>1</v>
      </c>
      <c r="CB776">
        <v>3</v>
      </c>
      <c r="CC776">
        <v>0</v>
      </c>
      <c r="CD776">
        <v>2</v>
      </c>
      <c r="CE776">
        <v>0</v>
      </c>
      <c r="CF776">
        <v>2</v>
      </c>
      <c r="CG776">
        <v>1</v>
      </c>
      <c r="CH776">
        <v>1</v>
      </c>
      <c r="CI776">
        <v>4</v>
      </c>
      <c r="CJ776">
        <v>2</v>
      </c>
      <c r="CK776">
        <v>3</v>
      </c>
      <c r="CL776">
        <v>2</v>
      </c>
      <c r="CM776">
        <v>0</v>
      </c>
      <c r="CN776">
        <v>1</v>
      </c>
      <c r="CO776">
        <v>2</v>
      </c>
      <c r="CP776">
        <v>2</v>
      </c>
    </row>
    <row r="777" spans="1:94" x14ac:dyDescent="0.3">
      <c r="A777">
        <v>10</v>
      </c>
      <c r="B777" t="s">
        <v>530</v>
      </c>
      <c r="C777">
        <v>270102007</v>
      </c>
      <c r="D777">
        <v>270102</v>
      </c>
      <c r="E777" t="s">
        <v>14075</v>
      </c>
      <c r="F777" t="s">
        <v>7298</v>
      </c>
      <c r="G777">
        <v>58</v>
      </c>
      <c r="H777" t="s">
        <v>10632</v>
      </c>
      <c r="I777" t="s">
        <v>14160</v>
      </c>
      <c r="J777">
        <v>16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</row>
    <row r="778" spans="1:94" x14ac:dyDescent="0.3">
      <c r="A778">
        <v>10</v>
      </c>
      <c r="B778" t="s">
        <v>530</v>
      </c>
      <c r="C778">
        <v>270102008</v>
      </c>
      <c r="D778">
        <v>270102</v>
      </c>
      <c r="E778" t="s">
        <v>14075</v>
      </c>
      <c r="F778" t="s">
        <v>7299</v>
      </c>
      <c r="G778">
        <v>58</v>
      </c>
      <c r="H778" t="s">
        <v>10632</v>
      </c>
      <c r="I778" t="s">
        <v>14161</v>
      </c>
      <c r="J778">
        <v>17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1</v>
      </c>
      <c r="S778">
        <v>1</v>
      </c>
      <c r="T778">
        <v>0</v>
      </c>
      <c r="U778">
        <v>0</v>
      </c>
      <c r="V778">
        <v>0</v>
      </c>
      <c r="W778">
        <v>1</v>
      </c>
      <c r="X778">
        <v>1</v>
      </c>
      <c r="Y778">
        <v>0</v>
      </c>
      <c r="Z778">
        <v>1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1</v>
      </c>
      <c r="BJ778">
        <v>1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1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2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1</v>
      </c>
      <c r="CK778">
        <v>0</v>
      </c>
      <c r="CL778">
        <v>1</v>
      </c>
      <c r="CM778">
        <v>1</v>
      </c>
      <c r="CN778">
        <v>1</v>
      </c>
      <c r="CO778">
        <v>0</v>
      </c>
      <c r="CP778">
        <v>0</v>
      </c>
    </row>
    <row r="779" spans="1:94" x14ac:dyDescent="0.3">
      <c r="A779">
        <v>10</v>
      </c>
      <c r="B779" t="s">
        <v>530</v>
      </c>
      <c r="C779">
        <v>270102009</v>
      </c>
      <c r="D779">
        <v>270102</v>
      </c>
      <c r="E779" t="s">
        <v>14075</v>
      </c>
      <c r="F779" t="s">
        <v>7300</v>
      </c>
      <c r="G779">
        <v>58</v>
      </c>
      <c r="H779" t="s">
        <v>10632</v>
      </c>
      <c r="I779" t="s">
        <v>7300</v>
      </c>
      <c r="J779">
        <v>18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</row>
    <row r="780" spans="1:94" x14ac:dyDescent="0.3">
      <c r="A780">
        <v>10</v>
      </c>
      <c r="B780" t="s">
        <v>530</v>
      </c>
      <c r="C780">
        <v>270102010</v>
      </c>
      <c r="D780">
        <v>270102</v>
      </c>
      <c r="E780" t="s">
        <v>14075</v>
      </c>
      <c r="F780" t="s">
        <v>7301</v>
      </c>
      <c r="G780">
        <v>58</v>
      </c>
      <c r="H780" t="s">
        <v>10632</v>
      </c>
      <c r="I780" t="s">
        <v>7301</v>
      </c>
      <c r="J780">
        <v>19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2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>
        <v>2</v>
      </c>
      <c r="AB780">
        <v>0</v>
      </c>
      <c r="AC780">
        <v>0</v>
      </c>
      <c r="AD780">
        <v>1</v>
      </c>
      <c r="AE780">
        <v>0</v>
      </c>
      <c r="AF780">
        <v>2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2</v>
      </c>
      <c r="AN780">
        <v>1</v>
      </c>
      <c r="AO780">
        <v>0</v>
      </c>
      <c r="AP780">
        <v>3</v>
      </c>
      <c r="AQ780">
        <v>1</v>
      </c>
      <c r="AR780">
        <v>3</v>
      </c>
      <c r="AS780">
        <v>1</v>
      </c>
      <c r="AT780">
        <v>2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1</v>
      </c>
      <c r="BA780">
        <v>1</v>
      </c>
      <c r="BB780">
        <v>1</v>
      </c>
      <c r="BC780">
        <v>1</v>
      </c>
      <c r="BD780">
        <v>0</v>
      </c>
      <c r="BE780">
        <v>1</v>
      </c>
      <c r="BF780">
        <v>1</v>
      </c>
      <c r="BG780">
        <v>1</v>
      </c>
      <c r="BH780">
        <v>0</v>
      </c>
      <c r="BI780">
        <v>1</v>
      </c>
      <c r="BJ780">
        <v>0</v>
      </c>
      <c r="BK780">
        <v>0</v>
      </c>
      <c r="BL780">
        <v>2</v>
      </c>
      <c r="BM780">
        <v>2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5</v>
      </c>
      <c r="BV780">
        <v>1</v>
      </c>
      <c r="BW780">
        <v>1</v>
      </c>
      <c r="BX780">
        <v>1</v>
      </c>
      <c r="BY780">
        <v>2</v>
      </c>
      <c r="BZ780">
        <v>3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1</v>
      </c>
      <c r="CH780">
        <v>0</v>
      </c>
      <c r="CI780">
        <v>1</v>
      </c>
      <c r="CJ780">
        <v>1</v>
      </c>
      <c r="CK780">
        <v>0</v>
      </c>
      <c r="CL780">
        <v>1</v>
      </c>
      <c r="CM780">
        <v>0</v>
      </c>
      <c r="CN780">
        <v>1</v>
      </c>
      <c r="CO780">
        <v>2</v>
      </c>
      <c r="CP780">
        <v>0</v>
      </c>
    </row>
    <row r="781" spans="1:94" x14ac:dyDescent="0.3">
      <c r="A781">
        <v>10</v>
      </c>
      <c r="B781" t="s">
        <v>530</v>
      </c>
      <c r="C781">
        <v>270102016</v>
      </c>
      <c r="D781">
        <v>270102</v>
      </c>
      <c r="E781" t="s">
        <v>14075</v>
      </c>
      <c r="F781" t="s">
        <v>7307</v>
      </c>
      <c r="G781">
        <v>58</v>
      </c>
      <c r="H781" t="s">
        <v>10632</v>
      </c>
      <c r="I781" t="s">
        <v>7307</v>
      </c>
      <c r="J781">
        <v>26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4" x14ac:dyDescent="0.3">
      <c r="A782">
        <v>10</v>
      </c>
      <c r="B782" t="s">
        <v>530</v>
      </c>
      <c r="C782">
        <v>270102001</v>
      </c>
      <c r="D782">
        <v>270102</v>
      </c>
      <c r="E782" t="s">
        <v>14075</v>
      </c>
      <c r="F782" t="s">
        <v>7292</v>
      </c>
      <c r="G782">
        <v>58</v>
      </c>
      <c r="H782" t="s">
        <v>10632</v>
      </c>
      <c r="I782" t="s">
        <v>7292</v>
      </c>
      <c r="J782">
        <v>176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</row>
    <row r="783" spans="1:94" x14ac:dyDescent="0.3">
      <c r="A783">
        <v>10</v>
      </c>
      <c r="B783" t="s">
        <v>530</v>
      </c>
      <c r="C783">
        <v>270103002</v>
      </c>
      <c r="D783">
        <v>270103</v>
      </c>
      <c r="E783" t="s">
        <v>14076</v>
      </c>
      <c r="F783" t="s">
        <v>7287</v>
      </c>
      <c r="G783">
        <v>58</v>
      </c>
      <c r="H783" t="s">
        <v>10632</v>
      </c>
      <c r="I783" t="s">
        <v>7287</v>
      </c>
      <c r="J783">
        <v>204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2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 x14ac:dyDescent="0.3">
      <c r="A784">
        <v>10</v>
      </c>
      <c r="B784" t="s">
        <v>530</v>
      </c>
      <c r="C784">
        <v>270104001</v>
      </c>
      <c r="D784">
        <v>270104</v>
      </c>
      <c r="E784" t="s">
        <v>7318</v>
      </c>
      <c r="F784" t="s">
        <v>7319</v>
      </c>
      <c r="G784">
        <v>58</v>
      </c>
      <c r="H784" t="s">
        <v>10632</v>
      </c>
      <c r="I784" t="s">
        <v>7319</v>
      </c>
      <c r="J784">
        <v>298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1</v>
      </c>
      <c r="V784">
        <v>1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2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1</v>
      </c>
      <c r="AO784">
        <v>0</v>
      </c>
      <c r="AP784">
        <v>2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1</v>
      </c>
      <c r="BG784">
        <v>1</v>
      </c>
      <c r="BH784">
        <v>0</v>
      </c>
      <c r="BI784">
        <v>1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1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1</v>
      </c>
      <c r="CI784">
        <v>1</v>
      </c>
      <c r="CJ784">
        <v>0</v>
      </c>
      <c r="CK784">
        <v>3</v>
      </c>
      <c r="CL784">
        <v>1</v>
      </c>
      <c r="CM784">
        <v>0</v>
      </c>
      <c r="CN784">
        <v>2</v>
      </c>
      <c r="CO784">
        <v>1</v>
      </c>
      <c r="CP784">
        <v>0</v>
      </c>
    </row>
    <row r="785" spans="1:94" x14ac:dyDescent="0.3">
      <c r="A785">
        <v>10</v>
      </c>
      <c r="B785" t="s">
        <v>530</v>
      </c>
      <c r="C785">
        <v>270103004</v>
      </c>
      <c r="D785">
        <v>270103</v>
      </c>
      <c r="E785" t="s">
        <v>14076</v>
      </c>
      <c r="F785" t="s">
        <v>7289</v>
      </c>
      <c r="G785">
        <v>58</v>
      </c>
      <c r="H785" t="s">
        <v>10632</v>
      </c>
      <c r="I785" t="s">
        <v>7289</v>
      </c>
      <c r="J785">
        <v>417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 x14ac:dyDescent="0.3">
      <c r="A786">
        <v>10</v>
      </c>
      <c r="B786" t="s">
        <v>530</v>
      </c>
      <c r="C786">
        <v>270102014</v>
      </c>
      <c r="D786">
        <v>270102</v>
      </c>
      <c r="E786" t="s">
        <v>14075</v>
      </c>
      <c r="F786" t="s">
        <v>7305</v>
      </c>
      <c r="G786">
        <v>58</v>
      </c>
      <c r="H786" t="s">
        <v>10632</v>
      </c>
      <c r="I786" t="s">
        <v>10639</v>
      </c>
      <c r="J786">
        <v>476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3</v>
      </c>
      <c r="T786">
        <v>0</v>
      </c>
      <c r="U786">
        <v>1</v>
      </c>
      <c r="V786">
        <v>1</v>
      </c>
      <c r="W786">
        <v>0</v>
      </c>
      <c r="X786">
        <v>2</v>
      </c>
      <c r="Y786">
        <v>0</v>
      </c>
      <c r="Z786">
        <v>2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0</v>
      </c>
      <c r="AH786">
        <v>2</v>
      </c>
      <c r="AI786">
        <v>0</v>
      </c>
      <c r="AJ786">
        <v>0</v>
      </c>
      <c r="AK786">
        <v>1</v>
      </c>
      <c r="AL786">
        <v>0</v>
      </c>
      <c r="AM786">
        <v>1</v>
      </c>
      <c r="AN786">
        <v>0</v>
      </c>
      <c r="AO786">
        <v>3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0</v>
      </c>
      <c r="BV786">
        <v>1</v>
      </c>
      <c r="BW786">
        <v>2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1</v>
      </c>
      <c r="CE786">
        <v>3</v>
      </c>
      <c r="CF786">
        <v>0</v>
      </c>
      <c r="CG786">
        <v>0</v>
      </c>
      <c r="CH786">
        <v>0</v>
      </c>
      <c r="CI786">
        <v>2</v>
      </c>
      <c r="CJ786">
        <v>0</v>
      </c>
      <c r="CK786">
        <v>0</v>
      </c>
      <c r="CL786">
        <v>1</v>
      </c>
      <c r="CM786">
        <v>0</v>
      </c>
      <c r="CN786">
        <v>2</v>
      </c>
      <c r="CO786">
        <v>0</v>
      </c>
      <c r="CP786">
        <v>0</v>
      </c>
    </row>
    <row r="787" spans="1:94" x14ac:dyDescent="0.3">
      <c r="A787">
        <v>10</v>
      </c>
      <c r="B787" t="s">
        <v>530</v>
      </c>
      <c r="C787">
        <v>270102015</v>
      </c>
      <c r="D787">
        <v>270102</v>
      </c>
      <c r="E787" t="s">
        <v>14075</v>
      </c>
      <c r="F787" t="s">
        <v>7306</v>
      </c>
      <c r="G787">
        <v>58</v>
      </c>
      <c r="H787" t="s">
        <v>10632</v>
      </c>
      <c r="I787" t="s">
        <v>10640</v>
      </c>
      <c r="J787">
        <v>477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2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2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1</v>
      </c>
      <c r="AW787">
        <v>1</v>
      </c>
      <c r="AX787">
        <v>1</v>
      </c>
      <c r="AY787">
        <v>0</v>
      </c>
      <c r="AZ787">
        <v>1</v>
      </c>
      <c r="BA787">
        <v>0</v>
      </c>
      <c r="BB787">
        <v>0</v>
      </c>
      <c r="BC787">
        <v>1</v>
      </c>
      <c r="BD787">
        <v>0</v>
      </c>
      <c r="BE787">
        <v>2</v>
      </c>
      <c r="BF787">
        <v>0</v>
      </c>
      <c r="BG787">
        <v>1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0</v>
      </c>
      <c r="BN787">
        <v>1</v>
      </c>
      <c r="BO787">
        <v>3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1</v>
      </c>
      <c r="BW787">
        <v>1</v>
      </c>
      <c r="BX787">
        <v>0</v>
      </c>
      <c r="BY787">
        <v>2</v>
      </c>
      <c r="BZ787">
        <v>2</v>
      </c>
      <c r="CA787">
        <v>1</v>
      </c>
      <c r="CB787">
        <v>0</v>
      </c>
      <c r="CC787">
        <v>0</v>
      </c>
      <c r="CD787">
        <v>0</v>
      </c>
      <c r="CE787">
        <v>2</v>
      </c>
      <c r="CF787">
        <v>0</v>
      </c>
      <c r="CG787">
        <v>0</v>
      </c>
      <c r="CH787">
        <v>0</v>
      </c>
      <c r="CI787">
        <v>0</v>
      </c>
      <c r="CJ787">
        <v>2</v>
      </c>
      <c r="CK787">
        <v>1</v>
      </c>
      <c r="CL787">
        <v>1</v>
      </c>
      <c r="CM787">
        <v>1</v>
      </c>
      <c r="CN787">
        <v>0</v>
      </c>
      <c r="CO787">
        <v>0</v>
      </c>
      <c r="CP787">
        <v>0</v>
      </c>
    </row>
    <row r="788" spans="1:94" x14ac:dyDescent="0.3">
      <c r="A788">
        <v>11</v>
      </c>
      <c r="B788" t="s">
        <v>7611</v>
      </c>
      <c r="C788">
        <v>270105003</v>
      </c>
      <c r="D788">
        <v>270105</v>
      </c>
      <c r="E788" t="s">
        <v>7310</v>
      </c>
      <c r="F788" t="s">
        <v>7313</v>
      </c>
      <c r="G788">
        <v>59</v>
      </c>
      <c r="H788" t="s">
        <v>10633</v>
      </c>
      <c r="I788" t="s">
        <v>7313</v>
      </c>
      <c r="J788">
        <v>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 x14ac:dyDescent="0.3">
      <c r="A789">
        <v>11</v>
      </c>
      <c r="B789" t="s">
        <v>7611</v>
      </c>
      <c r="C789">
        <v>270102005</v>
      </c>
      <c r="D789">
        <v>270102</v>
      </c>
      <c r="E789" t="s">
        <v>14075</v>
      </c>
      <c r="F789" t="s">
        <v>7296</v>
      </c>
      <c r="G789">
        <v>59</v>
      </c>
      <c r="H789" t="s">
        <v>10633</v>
      </c>
      <c r="I789" t="s">
        <v>7296</v>
      </c>
      <c r="J789">
        <v>14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0</v>
      </c>
      <c r="CO789">
        <v>0</v>
      </c>
      <c r="CP789">
        <v>0</v>
      </c>
    </row>
    <row r="790" spans="1:94" x14ac:dyDescent="0.3">
      <c r="A790">
        <v>11</v>
      </c>
      <c r="B790" t="s">
        <v>7611</v>
      </c>
      <c r="C790">
        <v>270102006</v>
      </c>
      <c r="D790">
        <v>270102</v>
      </c>
      <c r="E790" t="s">
        <v>14075</v>
      </c>
      <c r="F790" t="s">
        <v>7297</v>
      </c>
      <c r="G790">
        <v>59</v>
      </c>
      <c r="H790" t="s">
        <v>10633</v>
      </c>
      <c r="I790" t="s">
        <v>14159</v>
      </c>
      <c r="J790">
        <v>15</v>
      </c>
      <c r="K790">
        <v>1</v>
      </c>
      <c r="L790">
        <v>0</v>
      </c>
      <c r="M790">
        <v>3</v>
      </c>
      <c r="N790">
        <v>3</v>
      </c>
      <c r="O790">
        <v>1</v>
      </c>
      <c r="P790">
        <v>0</v>
      </c>
      <c r="Q790">
        <v>2</v>
      </c>
      <c r="R790">
        <v>0</v>
      </c>
      <c r="S790">
        <v>1</v>
      </c>
      <c r="T790">
        <v>0</v>
      </c>
      <c r="U790">
        <v>1</v>
      </c>
      <c r="V790">
        <v>2</v>
      </c>
      <c r="W790">
        <v>1</v>
      </c>
      <c r="X790">
        <v>1</v>
      </c>
      <c r="Y790">
        <v>3</v>
      </c>
      <c r="Z790">
        <v>1</v>
      </c>
      <c r="AA790">
        <v>4</v>
      </c>
      <c r="AB790">
        <v>0</v>
      </c>
      <c r="AC790">
        <v>2</v>
      </c>
      <c r="AD790">
        <v>2</v>
      </c>
      <c r="AE790">
        <v>0</v>
      </c>
      <c r="AF790">
        <v>2</v>
      </c>
      <c r="AG790">
        <v>2</v>
      </c>
      <c r="AH790">
        <v>0</v>
      </c>
      <c r="AI790">
        <v>0</v>
      </c>
      <c r="AJ790">
        <v>1</v>
      </c>
      <c r="AK790">
        <v>4</v>
      </c>
      <c r="AL790">
        <v>1</v>
      </c>
      <c r="AM790">
        <v>1</v>
      </c>
      <c r="AN790">
        <v>4</v>
      </c>
      <c r="AO790">
        <v>2</v>
      </c>
      <c r="AP790">
        <v>0</v>
      </c>
      <c r="AQ790">
        <v>0</v>
      </c>
      <c r="AR790">
        <v>0</v>
      </c>
      <c r="AS790">
        <v>2</v>
      </c>
      <c r="AT790">
        <v>2</v>
      </c>
      <c r="AU790">
        <v>1</v>
      </c>
      <c r="AV790">
        <v>1</v>
      </c>
      <c r="AW790">
        <v>2</v>
      </c>
      <c r="AX790">
        <v>0</v>
      </c>
      <c r="AY790">
        <v>2</v>
      </c>
      <c r="AZ790">
        <v>0</v>
      </c>
      <c r="BA790">
        <v>3</v>
      </c>
      <c r="BB790">
        <v>1</v>
      </c>
      <c r="BC790">
        <v>1</v>
      </c>
      <c r="BD790">
        <v>3</v>
      </c>
      <c r="BE790">
        <v>0</v>
      </c>
      <c r="BF790">
        <v>1</v>
      </c>
      <c r="BG790">
        <v>0</v>
      </c>
      <c r="BH790">
        <v>3</v>
      </c>
      <c r="BI790">
        <v>6</v>
      </c>
      <c r="BJ790">
        <v>1</v>
      </c>
      <c r="BK790">
        <v>2</v>
      </c>
      <c r="BL790">
        <v>0</v>
      </c>
      <c r="BM790">
        <v>1</v>
      </c>
      <c r="BN790">
        <v>1</v>
      </c>
      <c r="BO790">
        <v>3</v>
      </c>
      <c r="BP790">
        <v>4</v>
      </c>
      <c r="BQ790">
        <v>0</v>
      </c>
      <c r="BR790">
        <v>2</v>
      </c>
      <c r="BS790">
        <v>2</v>
      </c>
      <c r="BT790">
        <v>3</v>
      </c>
      <c r="BU790">
        <v>7</v>
      </c>
      <c r="BV790">
        <v>0</v>
      </c>
      <c r="BW790">
        <v>4</v>
      </c>
      <c r="BX790">
        <v>0</v>
      </c>
      <c r="BY790">
        <v>4</v>
      </c>
      <c r="BZ790">
        <v>2</v>
      </c>
      <c r="CA790">
        <v>0</v>
      </c>
      <c r="CB790">
        <v>1</v>
      </c>
      <c r="CC790">
        <v>0</v>
      </c>
      <c r="CD790">
        <v>3</v>
      </c>
      <c r="CE790">
        <v>2</v>
      </c>
      <c r="CF790">
        <v>1</v>
      </c>
      <c r="CG790">
        <v>0</v>
      </c>
      <c r="CH790">
        <v>1</v>
      </c>
      <c r="CI790">
        <v>0</v>
      </c>
      <c r="CJ790">
        <v>4</v>
      </c>
      <c r="CK790">
        <v>3</v>
      </c>
      <c r="CL790">
        <v>2</v>
      </c>
      <c r="CM790">
        <v>4</v>
      </c>
      <c r="CN790">
        <v>3</v>
      </c>
      <c r="CO790">
        <v>1</v>
      </c>
      <c r="CP790">
        <v>1</v>
      </c>
    </row>
    <row r="791" spans="1:94" x14ac:dyDescent="0.3">
      <c r="A791">
        <v>11</v>
      </c>
      <c r="B791" t="s">
        <v>7611</v>
      </c>
      <c r="C791">
        <v>270102007</v>
      </c>
      <c r="D791">
        <v>270102</v>
      </c>
      <c r="E791" t="s">
        <v>14075</v>
      </c>
      <c r="F791" t="s">
        <v>7298</v>
      </c>
      <c r="G791">
        <v>59</v>
      </c>
      <c r="H791" t="s">
        <v>10633</v>
      </c>
      <c r="I791" t="s">
        <v>14160</v>
      </c>
      <c r="J791">
        <v>16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2</v>
      </c>
      <c r="BS791">
        <v>1</v>
      </c>
      <c r="BT791">
        <v>1</v>
      </c>
      <c r="BU791">
        <v>1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1</v>
      </c>
      <c r="CB791">
        <v>1</v>
      </c>
      <c r="CC791">
        <v>0</v>
      </c>
      <c r="CD791">
        <v>1</v>
      </c>
      <c r="CE791">
        <v>1</v>
      </c>
      <c r="CF791">
        <v>1</v>
      </c>
      <c r="CG791">
        <v>4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2</v>
      </c>
      <c r="CO791">
        <v>1</v>
      </c>
      <c r="CP791">
        <v>0</v>
      </c>
    </row>
    <row r="792" spans="1:94" x14ac:dyDescent="0.3">
      <c r="A792">
        <v>11</v>
      </c>
      <c r="B792" t="s">
        <v>7611</v>
      </c>
      <c r="C792">
        <v>270102008</v>
      </c>
      <c r="D792">
        <v>270102</v>
      </c>
      <c r="E792" t="s">
        <v>14075</v>
      </c>
      <c r="F792" t="s">
        <v>7299</v>
      </c>
      <c r="G792">
        <v>59</v>
      </c>
      <c r="H792" t="s">
        <v>10633</v>
      </c>
      <c r="I792" t="s">
        <v>14161</v>
      </c>
      <c r="J792">
        <v>17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2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1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1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2</v>
      </c>
      <c r="BN792">
        <v>1</v>
      </c>
      <c r="BO792">
        <v>0</v>
      </c>
      <c r="BP792">
        <v>1</v>
      </c>
      <c r="BQ792">
        <v>1</v>
      </c>
      <c r="BR792">
        <v>1</v>
      </c>
      <c r="BS792">
        <v>1</v>
      </c>
      <c r="BT792">
        <v>0</v>
      </c>
      <c r="BU792">
        <v>0</v>
      </c>
      <c r="BV792">
        <v>0</v>
      </c>
      <c r="BW792">
        <v>0</v>
      </c>
      <c r="BX792">
        <v>1</v>
      </c>
      <c r="BY792">
        <v>0</v>
      </c>
      <c r="BZ792">
        <v>1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2</v>
      </c>
      <c r="CH792">
        <v>3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2</v>
      </c>
      <c r="CO792">
        <v>0</v>
      </c>
      <c r="CP792">
        <v>0</v>
      </c>
    </row>
    <row r="793" spans="1:94" x14ac:dyDescent="0.3">
      <c r="A793">
        <v>11</v>
      </c>
      <c r="B793" t="s">
        <v>7611</v>
      </c>
      <c r="C793">
        <v>270102009</v>
      </c>
      <c r="D793">
        <v>270102</v>
      </c>
      <c r="E793" t="s">
        <v>14075</v>
      </c>
      <c r="F793" t="s">
        <v>7300</v>
      </c>
      <c r="G793">
        <v>59</v>
      </c>
      <c r="H793" t="s">
        <v>10633</v>
      </c>
      <c r="I793" t="s">
        <v>7300</v>
      </c>
      <c r="J793">
        <v>18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 x14ac:dyDescent="0.3">
      <c r="A794">
        <v>11</v>
      </c>
      <c r="B794" t="s">
        <v>7611</v>
      </c>
      <c r="C794">
        <v>270102010</v>
      </c>
      <c r="D794">
        <v>270102</v>
      </c>
      <c r="E794" t="s">
        <v>14075</v>
      </c>
      <c r="F794" t="s">
        <v>7301</v>
      </c>
      <c r="G794">
        <v>59</v>
      </c>
      <c r="H794" t="s">
        <v>10633</v>
      </c>
      <c r="I794" t="s">
        <v>7301</v>
      </c>
      <c r="J794">
        <v>19</v>
      </c>
      <c r="K794">
        <v>1</v>
      </c>
      <c r="L794">
        <v>0</v>
      </c>
      <c r="M794">
        <v>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2</v>
      </c>
      <c r="U794">
        <v>1</v>
      </c>
      <c r="V794">
        <v>3</v>
      </c>
      <c r="W794">
        <v>0</v>
      </c>
      <c r="X794">
        <v>0</v>
      </c>
      <c r="Y794">
        <v>3</v>
      </c>
      <c r="Z794">
        <v>0</v>
      </c>
      <c r="AA794">
        <v>3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3</v>
      </c>
      <c r="AO794">
        <v>1</v>
      </c>
      <c r="AP794">
        <v>2</v>
      </c>
      <c r="AQ794">
        <v>0</v>
      </c>
      <c r="AR794">
        <v>2</v>
      </c>
      <c r="AS794">
        <v>3</v>
      </c>
      <c r="AT794">
        <v>3</v>
      </c>
      <c r="AU794">
        <v>0</v>
      </c>
      <c r="AV794">
        <v>0</v>
      </c>
      <c r="AW794">
        <v>1</v>
      </c>
      <c r="AX794">
        <v>0</v>
      </c>
      <c r="AY794">
        <v>1</v>
      </c>
      <c r="AZ794">
        <v>2</v>
      </c>
      <c r="BA794">
        <v>2</v>
      </c>
      <c r="BB794">
        <v>0</v>
      </c>
      <c r="BC794">
        <v>0</v>
      </c>
      <c r="BD794">
        <v>1</v>
      </c>
      <c r="BE794">
        <v>1</v>
      </c>
      <c r="BF794">
        <v>0</v>
      </c>
      <c r="BG794">
        <v>1</v>
      </c>
      <c r="BH794">
        <v>1</v>
      </c>
      <c r="BI794">
        <v>1</v>
      </c>
      <c r="BJ794">
        <v>1</v>
      </c>
      <c r="BK794">
        <v>2</v>
      </c>
      <c r="BL794">
        <v>0</v>
      </c>
      <c r="BM794">
        <v>0</v>
      </c>
      <c r="BN794">
        <v>0</v>
      </c>
      <c r="BO794">
        <v>3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2</v>
      </c>
      <c r="BV794">
        <v>0</v>
      </c>
      <c r="BW794">
        <v>0</v>
      </c>
      <c r="BX794">
        <v>0</v>
      </c>
      <c r="BY794">
        <v>2</v>
      </c>
      <c r="BZ794">
        <v>0</v>
      </c>
      <c r="CA794">
        <v>1</v>
      </c>
      <c r="CB794">
        <v>3</v>
      </c>
      <c r="CC794">
        <v>3</v>
      </c>
      <c r="CD794">
        <v>1</v>
      </c>
      <c r="CE794">
        <v>0</v>
      </c>
      <c r="CF794">
        <v>3</v>
      </c>
      <c r="CG794">
        <v>0</v>
      </c>
      <c r="CH794">
        <v>1</v>
      </c>
      <c r="CI794">
        <v>0</v>
      </c>
      <c r="CJ794">
        <v>2</v>
      </c>
      <c r="CK794">
        <v>0</v>
      </c>
      <c r="CL794">
        <v>1</v>
      </c>
      <c r="CM794">
        <v>1</v>
      </c>
      <c r="CN794">
        <v>3</v>
      </c>
      <c r="CO794">
        <v>0</v>
      </c>
      <c r="CP794">
        <v>0</v>
      </c>
    </row>
    <row r="795" spans="1:94" x14ac:dyDescent="0.3">
      <c r="A795">
        <v>11</v>
      </c>
      <c r="B795" t="s">
        <v>7611</v>
      </c>
      <c r="C795">
        <v>270102016</v>
      </c>
      <c r="D795">
        <v>270102</v>
      </c>
      <c r="E795" t="s">
        <v>14075</v>
      </c>
      <c r="F795" t="s">
        <v>7307</v>
      </c>
      <c r="G795">
        <v>59</v>
      </c>
      <c r="H795" t="s">
        <v>10633</v>
      </c>
      <c r="I795" t="s">
        <v>7307</v>
      </c>
      <c r="J795">
        <v>26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4" x14ac:dyDescent="0.3">
      <c r="A796">
        <v>11</v>
      </c>
      <c r="B796" t="s">
        <v>7611</v>
      </c>
      <c r="C796">
        <v>270102001</v>
      </c>
      <c r="D796">
        <v>270102</v>
      </c>
      <c r="E796" t="s">
        <v>14075</v>
      </c>
      <c r="F796" t="s">
        <v>7292</v>
      </c>
      <c r="G796">
        <v>59</v>
      </c>
      <c r="H796" t="s">
        <v>10633</v>
      </c>
      <c r="I796" t="s">
        <v>7292</v>
      </c>
      <c r="J796">
        <v>176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1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3</v>
      </c>
      <c r="AK796">
        <v>0</v>
      </c>
      <c r="AL796">
        <v>1</v>
      </c>
      <c r="AM796">
        <v>2</v>
      </c>
      <c r="AN796">
        <v>1</v>
      </c>
      <c r="AO796">
        <v>1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2</v>
      </c>
      <c r="BB796">
        <v>0</v>
      </c>
      <c r="BC796">
        <v>1</v>
      </c>
      <c r="BD796">
        <v>1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1</v>
      </c>
      <c r="BQ796">
        <v>1</v>
      </c>
      <c r="BR796">
        <v>0</v>
      </c>
      <c r="BS796">
        <v>0</v>
      </c>
      <c r="BT796">
        <v>0</v>
      </c>
      <c r="BU796">
        <v>2</v>
      </c>
      <c r="BV796">
        <v>0</v>
      </c>
      <c r="BW796">
        <v>0</v>
      </c>
      <c r="BX796">
        <v>0</v>
      </c>
      <c r="BY796">
        <v>1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0</v>
      </c>
      <c r="CL796">
        <v>1</v>
      </c>
      <c r="CM796">
        <v>0</v>
      </c>
      <c r="CN796">
        <v>1</v>
      </c>
      <c r="CO796">
        <v>0</v>
      </c>
      <c r="CP796">
        <v>1</v>
      </c>
    </row>
    <row r="797" spans="1:94" x14ac:dyDescent="0.3">
      <c r="A797">
        <v>11</v>
      </c>
      <c r="B797" t="s">
        <v>7611</v>
      </c>
      <c r="C797">
        <v>270103002</v>
      </c>
      <c r="D797">
        <v>270103</v>
      </c>
      <c r="E797" t="s">
        <v>14076</v>
      </c>
      <c r="F797" t="s">
        <v>7287</v>
      </c>
      <c r="G797">
        <v>59</v>
      </c>
      <c r="H797" t="s">
        <v>10633</v>
      </c>
      <c r="I797" t="s">
        <v>7287</v>
      </c>
      <c r="J797">
        <v>204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4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</row>
    <row r="798" spans="1:94" x14ac:dyDescent="0.3">
      <c r="A798">
        <v>11</v>
      </c>
      <c r="B798" t="s">
        <v>7611</v>
      </c>
      <c r="C798">
        <v>270104001</v>
      </c>
      <c r="D798">
        <v>270104</v>
      </c>
      <c r="E798" t="s">
        <v>7318</v>
      </c>
      <c r="F798" t="s">
        <v>7319</v>
      </c>
      <c r="G798">
        <v>59</v>
      </c>
      <c r="H798" t="s">
        <v>10633</v>
      </c>
      <c r="I798" t="s">
        <v>7319</v>
      </c>
      <c r="J798">
        <v>298</v>
      </c>
      <c r="K798">
        <v>0</v>
      </c>
      <c r="L798">
        <v>3</v>
      </c>
      <c r="M798">
        <v>4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9</v>
      </c>
      <c r="T798">
        <v>3</v>
      </c>
      <c r="U798">
        <v>1</v>
      </c>
      <c r="V798">
        <v>0</v>
      </c>
      <c r="W798">
        <v>1</v>
      </c>
      <c r="X798">
        <v>0</v>
      </c>
      <c r="Y798">
        <v>3</v>
      </c>
      <c r="Z798">
        <v>1</v>
      </c>
      <c r="AA798">
        <v>0</v>
      </c>
      <c r="AB798">
        <v>3</v>
      </c>
      <c r="AC798">
        <v>4</v>
      </c>
      <c r="AD798">
        <v>5</v>
      </c>
      <c r="AE798">
        <v>1</v>
      </c>
      <c r="AF798">
        <v>2</v>
      </c>
      <c r="AG798">
        <v>3</v>
      </c>
      <c r="AH798">
        <v>2</v>
      </c>
      <c r="AI798">
        <v>2</v>
      </c>
      <c r="AJ798">
        <v>4</v>
      </c>
      <c r="AK798">
        <v>3</v>
      </c>
      <c r="AL798">
        <v>1</v>
      </c>
      <c r="AM798">
        <v>1</v>
      </c>
      <c r="AN798">
        <v>4</v>
      </c>
      <c r="AO798">
        <v>5</v>
      </c>
      <c r="AP798">
        <v>4</v>
      </c>
      <c r="AQ798">
        <v>4</v>
      </c>
      <c r="AR798">
        <v>2</v>
      </c>
      <c r="AS798">
        <v>5</v>
      </c>
      <c r="AT798">
        <v>3</v>
      </c>
      <c r="AU798">
        <v>1</v>
      </c>
      <c r="AV798">
        <v>1</v>
      </c>
      <c r="AW798">
        <v>4</v>
      </c>
      <c r="AX798">
        <v>2</v>
      </c>
      <c r="AY798">
        <v>3</v>
      </c>
      <c r="AZ798">
        <v>2</v>
      </c>
      <c r="BA798">
        <v>1</v>
      </c>
      <c r="BB798">
        <v>1</v>
      </c>
      <c r="BC798">
        <v>2</v>
      </c>
      <c r="BD798">
        <v>0</v>
      </c>
      <c r="BE798">
        <v>2</v>
      </c>
      <c r="BF798">
        <v>1</v>
      </c>
      <c r="BG798">
        <v>1</v>
      </c>
      <c r="BH798">
        <v>3</v>
      </c>
      <c r="BI798">
        <v>2</v>
      </c>
      <c r="BJ798">
        <v>0</v>
      </c>
      <c r="BK798">
        <v>2</v>
      </c>
      <c r="BL798">
        <v>1</v>
      </c>
      <c r="BM798">
        <v>1</v>
      </c>
      <c r="BN798">
        <v>2</v>
      </c>
      <c r="BO798">
        <v>1</v>
      </c>
      <c r="BP798">
        <v>3</v>
      </c>
      <c r="BQ798">
        <v>3</v>
      </c>
      <c r="BR798">
        <v>0</v>
      </c>
      <c r="BS798">
        <v>5</v>
      </c>
      <c r="BT798">
        <v>0</v>
      </c>
      <c r="BU798">
        <v>0</v>
      </c>
      <c r="BV798">
        <v>0</v>
      </c>
      <c r="BW798">
        <v>1</v>
      </c>
      <c r="BX798">
        <v>0</v>
      </c>
      <c r="BY798">
        <v>3</v>
      </c>
      <c r="BZ798">
        <v>0</v>
      </c>
      <c r="CA798">
        <v>2</v>
      </c>
      <c r="CB798">
        <v>0</v>
      </c>
      <c r="CC798">
        <v>2</v>
      </c>
      <c r="CD798">
        <v>0</v>
      </c>
      <c r="CE798">
        <v>0</v>
      </c>
      <c r="CF798">
        <v>2</v>
      </c>
      <c r="CG798">
        <v>2</v>
      </c>
      <c r="CH798">
        <v>0</v>
      </c>
      <c r="CI798">
        <v>2</v>
      </c>
      <c r="CJ798">
        <v>1</v>
      </c>
      <c r="CK798">
        <v>0</v>
      </c>
      <c r="CL798">
        <v>0</v>
      </c>
      <c r="CM798">
        <v>2</v>
      </c>
      <c r="CN798">
        <v>0</v>
      </c>
      <c r="CO798">
        <v>3</v>
      </c>
      <c r="CP798">
        <v>1</v>
      </c>
    </row>
    <row r="799" spans="1:94" x14ac:dyDescent="0.3">
      <c r="A799">
        <v>11</v>
      </c>
      <c r="B799" t="s">
        <v>7611</v>
      </c>
      <c r="C799">
        <v>270102014</v>
      </c>
      <c r="D799">
        <v>270102</v>
      </c>
      <c r="E799" t="s">
        <v>14075</v>
      </c>
      <c r="F799" t="s">
        <v>7305</v>
      </c>
      <c r="G799">
        <v>59</v>
      </c>
      <c r="H799" t="s">
        <v>10633</v>
      </c>
      <c r="I799" t="s">
        <v>10639</v>
      </c>
      <c r="J799">
        <v>476</v>
      </c>
      <c r="K799">
        <v>0</v>
      </c>
      <c r="L799">
        <v>0</v>
      </c>
      <c r="M799">
        <v>1</v>
      </c>
      <c r="N799">
        <v>1</v>
      </c>
      <c r="O799">
        <v>1</v>
      </c>
      <c r="P799">
        <v>0</v>
      </c>
      <c r="Q799">
        <v>0</v>
      </c>
      <c r="R799">
        <v>2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2</v>
      </c>
      <c r="Y799">
        <v>1</v>
      </c>
      <c r="Z799">
        <v>0</v>
      </c>
      <c r="AA799">
        <v>1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2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1</v>
      </c>
      <c r="AQ799">
        <v>0</v>
      </c>
      <c r="AR799">
        <v>2</v>
      </c>
      <c r="AS799">
        <v>1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2</v>
      </c>
      <c r="BJ799">
        <v>1</v>
      </c>
      <c r="BK799">
        <v>0</v>
      </c>
      <c r="BL799">
        <v>0</v>
      </c>
      <c r="BM799">
        <v>3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4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1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1</v>
      </c>
      <c r="CK799">
        <v>3</v>
      </c>
      <c r="CL799">
        <v>1</v>
      </c>
      <c r="CM799">
        <v>0</v>
      </c>
      <c r="CN799">
        <v>3</v>
      </c>
      <c r="CO799">
        <v>1</v>
      </c>
      <c r="CP799">
        <v>1</v>
      </c>
    </row>
    <row r="800" spans="1:94" x14ac:dyDescent="0.3">
      <c r="A800">
        <v>11</v>
      </c>
      <c r="B800" t="s">
        <v>7611</v>
      </c>
      <c r="C800">
        <v>270102015</v>
      </c>
      <c r="D800">
        <v>270102</v>
      </c>
      <c r="E800" t="s">
        <v>14075</v>
      </c>
      <c r="F800" t="s">
        <v>7306</v>
      </c>
      <c r="G800">
        <v>59</v>
      </c>
      <c r="H800" t="s">
        <v>10633</v>
      </c>
      <c r="I800" t="s">
        <v>10640</v>
      </c>
      <c r="J800">
        <v>477</v>
      </c>
      <c r="K800">
        <v>0</v>
      </c>
      <c r="L800">
        <v>0</v>
      </c>
      <c r="M800">
        <v>2</v>
      </c>
      <c r="N800">
        <v>4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1</v>
      </c>
      <c r="W800">
        <v>0</v>
      </c>
      <c r="X800">
        <v>2</v>
      </c>
      <c r="Y800">
        <v>2</v>
      </c>
      <c r="Z800">
        <v>0</v>
      </c>
      <c r="AA800">
        <v>0</v>
      </c>
      <c r="AB800">
        <v>0</v>
      </c>
      <c r="AC800">
        <v>0</v>
      </c>
      <c r="AD800">
        <v>2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1</v>
      </c>
      <c r="AK800">
        <v>0</v>
      </c>
      <c r="AL800">
        <v>0</v>
      </c>
      <c r="AM800">
        <v>0</v>
      </c>
      <c r="AN800">
        <v>2</v>
      </c>
      <c r="AO800">
        <v>4</v>
      </c>
      <c r="AP800">
        <v>2</v>
      </c>
      <c r="AQ800">
        <v>1</v>
      </c>
      <c r="AR800">
        <v>1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2</v>
      </c>
      <c r="BA800">
        <v>2</v>
      </c>
      <c r="BB800">
        <v>1</v>
      </c>
      <c r="BC800">
        <v>1</v>
      </c>
      <c r="BD800">
        <v>2</v>
      </c>
      <c r="BE800">
        <v>1</v>
      </c>
      <c r="BF800">
        <v>0</v>
      </c>
      <c r="BG800">
        <v>0</v>
      </c>
      <c r="BH800">
        <v>0</v>
      </c>
      <c r="BI800">
        <v>2</v>
      </c>
      <c r="BJ800">
        <v>1</v>
      </c>
      <c r="BK800">
        <v>2</v>
      </c>
      <c r="BL800">
        <v>0</v>
      </c>
      <c r="BM800">
        <v>0</v>
      </c>
      <c r="BN800">
        <v>1</v>
      </c>
      <c r="BO800">
        <v>0</v>
      </c>
      <c r="BP800">
        <v>0</v>
      </c>
      <c r="BQ800">
        <v>0</v>
      </c>
      <c r="BR800">
        <v>3</v>
      </c>
      <c r="BS800">
        <v>1</v>
      </c>
      <c r="BT800">
        <v>1</v>
      </c>
      <c r="BU800">
        <v>0</v>
      </c>
      <c r="BV800">
        <v>1</v>
      </c>
      <c r="BW800">
        <v>1</v>
      </c>
      <c r="BX800">
        <v>0</v>
      </c>
      <c r="BY800">
        <v>2</v>
      </c>
      <c r="BZ800">
        <v>1</v>
      </c>
      <c r="CA800">
        <v>0</v>
      </c>
      <c r="CB800">
        <v>0</v>
      </c>
      <c r="CC800">
        <v>1</v>
      </c>
      <c r="CD800">
        <v>1</v>
      </c>
      <c r="CE800">
        <v>0</v>
      </c>
      <c r="CF800">
        <v>1</v>
      </c>
      <c r="CG800">
        <v>1</v>
      </c>
      <c r="CH800">
        <v>2</v>
      </c>
      <c r="CI800">
        <v>0</v>
      </c>
      <c r="CJ800">
        <v>1</v>
      </c>
      <c r="CK800">
        <v>0</v>
      </c>
      <c r="CL800">
        <v>0</v>
      </c>
      <c r="CM800">
        <v>1</v>
      </c>
      <c r="CN800">
        <v>0</v>
      </c>
      <c r="CO800">
        <v>0</v>
      </c>
      <c r="CP800">
        <v>0</v>
      </c>
    </row>
    <row r="801" spans="1:94" x14ac:dyDescent="0.3">
      <c r="A801">
        <v>12</v>
      </c>
      <c r="B801" t="s">
        <v>10555</v>
      </c>
      <c r="C801">
        <v>270105002</v>
      </c>
      <c r="D801">
        <v>270105</v>
      </c>
      <c r="E801" t="s">
        <v>7310</v>
      </c>
      <c r="F801" t="s">
        <v>7312</v>
      </c>
      <c r="G801">
        <v>60</v>
      </c>
      <c r="H801" t="s">
        <v>10567</v>
      </c>
      <c r="I801" t="s">
        <v>7312</v>
      </c>
      <c r="J801">
        <v>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1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 x14ac:dyDescent="0.3">
      <c r="A802">
        <v>12</v>
      </c>
      <c r="B802" t="s">
        <v>10555</v>
      </c>
      <c r="C802">
        <v>270105003</v>
      </c>
      <c r="D802">
        <v>270105</v>
      </c>
      <c r="E802" t="s">
        <v>7310</v>
      </c>
      <c r="F802" t="s">
        <v>7313</v>
      </c>
      <c r="G802">
        <v>60</v>
      </c>
      <c r="H802" t="s">
        <v>10567</v>
      </c>
      <c r="I802" t="s">
        <v>7313</v>
      </c>
      <c r="J802">
        <v>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</row>
    <row r="803" spans="1:94" x14ac:dyDescent="0.3">
      <c r="A803">
        <v>12</v>
      </c>
      <c r="B803" t="s">
        <v>10555</v>
      </c>
      <c r="C803">
        <v>270102005</v>
      </c>
      <c r="D803">
        <v>270102</v>
      </c>
      <c r="E803" t="s">
        <v>14075</v>
      </c>
      <c r="F803" t="s">
        <v>7296</v>
      </c>
      <c r="G803">
        <v>60</v>
      </c>
      <c r="H803" t="s">
        <v>10567</v>
      </c>
      <c r="I803" t="s">
        <v>7296</v>
      </c>
      <c r="J803">
        <v>14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</row>
    <row r="804" spans="1:94" x14ac:dyDescent="0.3">
      <c r="A804">
        <v>12</v>
      </c>
      <c r="B804" t="s">
        <v>10555</v>
      </c>
      <c r="C804">
        <v>270102006</v>
      </c>
      <c r="D804">
        <v>270102</v>
      </c>
      <c r="E804" t="s">
        <v>14075</v>
      </c>
      <c r="F804" t="s">
        <v>7297</v>
      </c>
      <c r="G804">
        <v>60</v>
      </c>
      <c r="H804" t="s">
        <v>10567</v>
      </c>
      <c r="I804" t="s">
        <v>14159</v>
      </c>
      <c r="J804">
        <v>15</v>
      </c>
      <c r="K804">
        <v>2</v>
      </c>
      <c r="L804">
        <v>6</v>
      </c>
      <c r="M804">
        <v>2</v>
      </c>
      <c r="N804">
        <v>5</v>
      </c>
      <c r="O804">
        <v>2</v>
      </c>
      <c r="P804">
        <v>3</v>
      </c>
      <c r="Q804">
        <v>1</v>
      </c>
      <c r="R804">
        <v>2</v>
      </c>
      <c r="S804">
        <v>4</v>
      </c>
      <c r="T804">
        <v>4</v>
      </c>
      <c r="U804">
        <v>0</v>
      </c>
      <c r="V804">
        <v>1</v>
      </c>
      <c r="W804">
        <v>2</v>
      </c>
      <c r="X804">
        <v>5</v>
      </c>
      <c r="Y804">
        <v>5</v>
      </c>
      <c r="Z804">
        <v>3</v>
      </c>
      <c r="AA804">
        <v>1</v>
      </c>
      <c r="AB804">
        <v>2</v>
      </c>
      <c r="AC804">
        <v>3</v>
      </c>
      <c r="AD804">
        <v>1</v>
      </c>
      <c r="AE804">
        <v>1</v>
      </c>
      <c r="AF804">
        <v>3</v>
      </c>
      <c r="AG804">
        <v>5</v>
      </c>
      <c r="AH804">
        <v>2</v>
      </c>
      <c r="AI804">
        <v>4</v>
      </c>
      <c r="AJ804">
        <v>3</v>
      </c>
      <c r="AK804">
        <v>4</v>
      </c>
      <c r="AL804">
        <v>3</v>
      </c>
      <c r="AM804">
        <v>4</v>
      </c>
      <c r="AN804">
        <v>3</v>
      </c>
      <c r="AO804">
        <v>1</v>
      </c>
      <c r="AP804">
        <v>3</v>
      </c>
      <c r="AQ804">
        <v>3</v>
      </c>
      <c r="AR804">
        <v>1</v>
      </c>
      <c r="AS804">
        <v>1</v>
      </c>
      <c r="AT804">
        <v>1</v>
      </c>
      <c r="AU804">
        <v>0</v>
      </c>
      <c r="AV804">
        <v>4</v>
      </c>
      <c r="AW804">
        <v>1</v>
      </c>
      <c r="AX804">
        <v>1</v>
      </c>
      <c r="AY804">
        <v>1</v>
      </c>
      <c r="AZ804">
        <v>3</v>
      </c>
      <c r="BA804">
        <v>3</v>
      </c>
      <c r="BB804">
        <v>1</v>
      </c>
      <c r="BC804">
        <v>3</v>
      </c>
      <c r="BD804">
        <v>4</v>
      </c>
      <c r="BE804">
        <v>1</v>
      </c>
      <c r="BF804">
        <v>5</v>
      </c>
      <c r="BG804">
        <v>3</v>
      </c>
      <c r="BH804">
        <v>4</v>
      </c>
      <c r="BI804">
        <v>2</v>
      </c>
      <c r="BJ804">
        <v>2</v>
      </c>
      <c r="BK804">
        <v>1</v>
      </c>
      <c r="BL804">
        <v>5</v>
      </c>
      <c r="BM804">
        <v>1</v>
      </c>
      <c r="BN804">
        <v>6</v>
      </c>
      <c r="BO804">
        <v>3</v>
      </c>
      <c r="BP804">
        <v>2</v>
      </c>
      <c r="BQ804">
        <v>3</v>
      </c>
      <c r="BR804">
        <v>4</v>
      </c>
      <c r="BS804">
        <v>3</v>
      </c>
      <c r="BT804">
        <v>5</v>
      </c>
      <c r="BU804">
        <v>4</v>
      </c>
      <c r="BV804">
        <v>2</v>
      </c>
      <c r="BW804">
        <v>1</v>
      </c>
      <c r="BX804">
        <v>1</v>
      </c>
      <c r="BY804">
        <v>3</v>
      </c>
      <c r="BZ804">
        <v>1</v>
      </c>
      <c r="CA804">
        <v>2</v>
      </c>
      <c r="CB804">
        <v>4</v>
      </c>
      <c r="CC804">
        <v>3</v>
      </c>
      <c r="CD804">
        <v>3</v>
      </c>
      <c r="CE804">
        <v>6</v>
      </c>
      <c r="CF804">
        <v>3</v>
      </c>
      <c r="CG804">
        <v>8</v>
      </c>
      <c r="CH804">
        <v>2</v>
      </c>
      <c r="CI804">
        <v>3</v>
      </c>
      <c r="CJ804">
        <v>2</v>
      </c>
      <c r="CK804">
        <v>3</v>
      </c>
      <c r="CL804">
        <v>1</v>
      </c>
      <c r="CM804">
        <v>2</v>
      </c>
      <c r="CN804">
        <v>7</v>
      </c>
      <c r="CO804">
        <v>6</v>
      </c>
      <c r="CP804">
        <v>2</v>
      </c>
    </row>
    <row r="805" spans="1:94" x14ac:dyDescent="0.3">
      <c r="A805">
        <v>12</v>
      </c>
      <c r="B805" t="s">
        <v>10555</v>
      </c>
      <c r="C805">
        <v>270102007</v>
      </c>
      <c r="D805">
        <v>270102</v>
      </c>
      <c r="E805" t="s">
        <v>14075</v>
      </c>
      <c r="F805" t="s">
        <v>7298</v>
      </c>
      <c r="G805">
        <v>60</v>
      </c>
      <c r="H805" t="s">
        <v>10567</v>
      </c>
      <c r="I805" t="s">
        <v>14160</v>
      </c>
      <c r="J805">
        <v>16</v>
      </c>
      <c r="K805">
        <v>0</v>
      </c>
      <c r="L805">
        <v>0</v>
      </c>
      <c r="M805">
        <v>1</v>
      </c>
      <c r="N805">
        <v>1</v>
      </c>
      <c r="O805">
        <v>1</v>
      </c>
      <c r="P805">
        <v>2</v>
      </c>
      <c r="Q805">
        <v>1</v>
      </c>
      <c r="R805">
        <v>0</v>
      </c>
      <c r="S805">
        <v>1</v>
      </c>
      <c r="T805">
        <v>1</v>
      </c>
      <c r="U805">
        <v>0</v>
      </c>
      <c r="V805">
        <v>2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1</v>
      </c>
      <c r="AK805">
        <v>1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3</v>
      </c>
      <c r="AS805">
        <v>2</v>
      </c>
      <c r="AT805">
        <v>0</v>
      </c>
      <c r="AU805">
        <v>0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1</v>
      </c>
      <c r="BG805">
        <v>0</v>
      </c>
      <c r="BH805">
        <v>2</v>
      </c>
      <c r="BI805">
        <v>1</v>
      </c>
      <c r="BJ805">
        <v>1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</v>
      </c>
      <c r="BS805">
        <v>0</v>
      </c>
      <c r="BT805">
        <v>0</v>
      </c>
      <c r="BU805">
        <v>0</v>
      </c>
      <c r="BV805">
        <v>1</v>
      </c>
      <c r="BW805">
        <v>0</v>
      </c>
      <c r="BX805">
        <v>0</v>
      </c>
      <c r="BY805">
        <v>2</v>
      </c>
      <c r="BZ805">
        <v>1</v>
      </c>
      <c r="CA805">
        <v>0</v>
      </c>
      <c r="CB805">
        <v>0</v>
      </c>
      <c r="CC805">
        <v>0</v>
      </c>
      <c r="CD805">
        <v>0</v>
      </c>
      <c r="CE805">
        <v>2</v>
      </c>
      <c r="CF805">
        <v>2</v>
      </c>
      <c r="CG805">
        <v>0</v>
      </c>
      <c r="CH805">
        <v>1</v>
      </c>
      <c r="CI805">
        <v>0</v>
      </c>
      <c r="CJ805">
        <v>3</v>
      </c>
      <c r="CK805">
        <v>1</v>
      </c>
      <c r="CL805">
        <v>0</v>
      </c>
      <c r="CM805">
        <v>1</v>
      </c>
      <c r="CN805">
        <v>1</v>
      </c>
      <c r="CO805">
        <v>1</v>
      </c>
      <c r="CP805">
        <v>1</v>
      </c>
    </row>
    <row r="806" spans="1:94" x14ac:dyDescent="0.3">
      <c r="A806">
        <v>12</v>
      </c>
      <c r="B806" t="s">
        <v>10555</v>
      </c>
      <c r="C806">
        <v>270102008</v>
      </c>
      <c r="D806">
        <v>270102</v>
      </c>
      <c r="E806" t="s">
        <v>14075</v>
      </c>
      <c r="F806" t="s">
        <v>7299</v>
      </c>
      <c r="G806">
        <v>60</v>
      </c>
      <c r="H806" t="s">
        <v>10567</v>
      </c>
      <c r="I806" t="s">
        <v>14161</v>
      </c>
      <c r="J806">
        <v>17</v>
      </c>
      <c r="K806">
        <v>0</v>
      </c>
      <c r="L806">
        <v>2</v>
      </c>
      <c r="M806">
        <v>2</v>
      </c>
      <c r="N806">
        <v>1</v>
      </c>
      <c r="O806">
        <v>1</v>
      </c>
      <c r="P806">
        <v>1</v>
      </c>
      <c r="Q806">
        <v>1</v>
      </c>
      <c r="R806">
        <v>2</v>
      </c>
      <c r="S806">
        <v>0</v>
      </c>
      <c r="T806">
        <v>0</v>
      </c>
      <c r="U806">
        <v>2</v>
      </c>
      <c r="V806">
        <v>1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2</v>
      </c>
      <c r="AP806">
        <v>2</v>
      </c>
      <c r="AQ806">
        <v>0</v>
      </c>
      <c r="AR806">
        <v>3</v>
      </c>
      <c r="AS806">
        <v>2</v>
      </c>
      <c r="AT806">
        <v>0</v>
      </c>
      <c r="AU806">
        <v>0</v>
      </c>
      <c r="AV806">
        <v>0</v>
      </c>
      <c r="AW806">
        <v>2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2</v>
      </c>
      <c r="BD806">
        <v>0</v>
      </c>
      <c r="BE806">
        <v>1</v>
      </c>
      <c r="BF806">
        <v>1</v>
      </c>
      <c r="BG806">
        <v>0</v>
      </c>
      <c r="BH806">
        <v>1</v>
      </c>
      <c r="BI806">
        <v>0</v>
      </c>
      <c r="BJ806">
        <v>2</v>
      </c>
      <c r="BK806">
        <v>0</v>
      </c>
      <c r="BL806">
        <v>0</v>
      </c>
      <c r="BM806">
        <v>0</v>
      </c>
      <c r="BN806">
        <v>2</v>
      </c>
      <c r="BO806">
        <v>0</v>
      </c>
      <c r="BP806">
        <v>1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2</v>
      </c>
      <c r="BY806">
        <v>0</v>
      </c>
      <c r="BZ806">
        <v>0</v>
      </c>
      <c r="CA806">
        <v>0</v>
      </c>
      <c r="CB806">
        <v>1</v>
      </c>
      <c r="CC806">
        <v>2</v>
      </c>
      <c r="CD806">
        <v>0</v>
      </c>
      <c r="CE806">
        <v>2</v>
      </c>
      <c r="CF806">
        <v>1</v>
      </c>
      <c r="CG806">
        <v>0</v>
      </c>
      <c r="CH806">
        <v>1</v>
      </c>
      <c r="CI806">
        <v>0</v>
      </c>
      <c r="CJ806">
        <v>1</v>
      </c>
      <c r="CK806">
        <v>2</v>
      </c>
      <c r="CL806">
        <v>1</v>
      </c>
      <c r="CM806">
        <v>1</v>
      </c>
      <c r="CN806">
        <v>1</v>
      </c>
      <c r="CO806">
        <v>1</v>
      </c>
      <c r="CP806">
        <v>0</v>
      </c>
    </row>
    <row r="807" spans="1:94" x14ac:dyDescent="0.3">
      <c r="A807">
        <v>12</v>
      </c>
      <c r="B807" t="s">
        <v>10555</v>
      </c>
      <c r="C807">
        <v>270102009</v>
      </c>
      <c r="D807">
        <v>270102</v>
      </c>
      <c r="E807" t="s">
        <v>14075</v>
      </c>
      <c r="F807" t="s">
        <v>7300</v>
      </c>
      <c r="G807">
        <v>60</v>
      </c>
      <c r="H807" t="s">
        <v>10567</v>
      </c>
      <c r="I807" t="s">
        <v>7300</v>
      </c>
      <c r="J807">
        <v>18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1</v>
      </c>
      <c r="CL807">
        <v>0</v>
      </c>
      <c r="CM807">
        <v>0</v>
      </c>
      <c r="CN807">
        <v>1</v>
      </c>
      <c r="CO807">
        <v>0</v>
      </c>
      <c r="CP807">
        <v>0</v>
      </c>
    </row>
    <row r="808" spans="1:94" x14ac:dyDescent="0.3">
      <c r="A808">
        <v>12</v>
      </c>
      <c r="B808" t="s">
        <v>10555</v>
      </c>
      <c r="C808">
        <v>270102010</v>
      </c>
      <c r="D808">
        <v>270102</v>
      </c>
      <c r="E808" t="s">
        <v>14075</v>
      </c>
      <c r="F808" t="s">
        <v>7301</v>
      </c>
      <c r="G808">
        <v>60</v>
      </c>
      <c r="H808" t="s">
        <v>10567</v>
      </c>
      <c r="I808" t="s">
        <v>7301</v>
      </c>
      <c r="J808">
        <v>19</v>
      </c>
      <c r="K808">
        <v>0</v>
      </c>
      <c r="L808">
        <v>0</v>
      </c>
      <c r="M808">
        <v>2</v>
      </c>
      <c r="N808">
        <v>0</v>
      </c>
      <c r="O808">
        <v>0</v>
      </c>
      <c r="P808">
        <v>0</v>
      </c>
      <c r="Q808">
        <v>2</v>
      </c>
      <c r="R808">
        <v>0</v>
      </c>
      <c r="S808">
        <v>2</v>
      </c>
      <c r="T808">
        <v>2</v>
      </c>
      <c r="U808">
        <v>0</v>
      </c>
      <c r="V808">
        <v>2</v>
      </c>
      <c r="W808">
        <v>1</v>
      </c>
      <c r="X808">
        <v>3</v>
      </c>
      <c r="Y808">
        <v>4</v>
      </c>
      <c r="Z808">
        <v>1</v>
      </c>
      <c r="AA808">
        <v>0</v>
      </c>
      <c r="AB808">
        <v>2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2</v>
      </c>
      <c r="AJ808">
        <v>1</v>
      </c>
      <c r="AK808">
        <v>0</v>
      </c>
      <c r="AL808">
        <v>1</v>
      </c>
      <c r="AM808">
        <v>2</v>
      </c>
      <c r="AN808">
        <v>1</v>
      </c>
      <c r="AO808">
        <v>2</v>
      </c>
      <c r="AP808">
        <v>1</v>
      </c>
      <c r="AQ808">
        <v>0</v>
      </c>
      <c r="AR808">
        <v>0</v>
      </c>
      <c r="AS808">
        <v>3</v>
      </c>
      <c r="AT808">
        <v>0</v>
      </c>
      <c r="AU808">
        <v>1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1</v>
      </c>
      <c r="BB808">
        <v>0</v>
      </c>
      <c r="BC808">
        <v>2</v>
      </c>
      <c r="BD808">
        <v>2</v>
      </c>
      <c r="BE808">
        <v>0</v>
      </c>
      <c r="BF808">
        <v>4</v>
      </c>
      <c r="BG808">
        <v>0</v>
      </c>
      <c r="BH808">
        <v>1</v>
      </c>
      <c r="BI808">
        <v>2</v>
      </c>
      <c r="BJ808">
        <v>3</v>
      </c>
      <c r="BK808">
        <v>0</v>
      </c>
      <c r="BL808">
        <v>1</v>
      </c>
      <c r="BM808">
        <v>3</v>
      </c>
      <c r="BN808">
        <v>4</v>
      </c>
      <c r="BO808">
        <v>1</v>
      </c>
      <c r="BP808">
        <v>0</v>
      </c>
      <c r="BQ808">
        <v>2</v>
      </c>
      <c r="BR808">
        <v>1</v>
      </c>
      <c r="BS808">
        <v>1</v>
      </c>
      <c r="BT808">
        <v>2</v>
      </c>
      <c r="BU808">
        <v>0</v>
      </c>
      <c r="BV808">
        <v>0</v>
      </c>
      <c r="BW808">
        <v>1</v>
      </c>
      <c r="BX808">
        <v>1</v>
      </c>
      <c r="BY808">
        <v>2</v>
      </c>
      <c r="BZ808">
        <v>0</v>
      </c>
      <c r="CA808">
        <v>2</v>
      </c>
      <c r="CB808">
        <v>0</v>
      </c>
      <c r="CC808">
        <v>0</v>
      </c>
      <c r="CD808">
        <v>1</v>
      </c>
      <c r="CE808">
        <v>2</v>
      </c>
      <c r="CF808">
        <v>3</v>
      </c>
      <c r="CG808">
        <v>1</v>
      </c>
      <c r="CH808">
        <v>2</v>
      </c>
      <c r="CI808">
        <v>1</v>
      </c>
      <c r="CJ808">
        <v>4</v>
      </c>
      <c r="CK808">
        <v>3</v>
      </c>
      <c r="CL808">
        <v>0</v>
      </c>
      <c r="CM808">
        <v>1</v>
      </c>
      <c r="CN808">
        <v>2</v>
      </c>
      <c r="CO808">
        <v>5</v>
      </c>
      <c r="CP808">
        <v>0</v>
      </c>
    </row>
    <row r="809" spans="1:94" x14ac:dyDescent="0.3">
      <c r="A809">
        <v>12</v>
      </c>
      <c r="B809" t="s">
        <v>10555</v>
      </c>
      <c r="C809">
        <v>270102016</v>
      </c>
      <c r="D809">
        <v>270102</v>
      </c>
      <c r="E809" t="s">
        <v>14075</v>
      </c>
      <c r="F809" t="s">
        <v>7307</v>
      </c>
      <c r="G809">
        <v>60</v>
      </c>
      <c r="H809" t="s">
        <v>10567</v>
      </c>
      <c r="I809" t="s">
        <v>7307</v>
      </c>
      <c r="J809">
        <v>26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</row>
    <row r="810" spans="1:94" x14ac:dyDescent="0.3">
      <c r="A810">
        <v>12</v>
      </c>
      <c r="B810" t="s">
        <v>10555</v>
      </c>
      <c r="C810">
        <v>270101001</v>
      </c>
      <c r="D810">
        <v>270101</v>
      </c>
      <c r="E810" t="s">
        <v>7315</v>
      </c>
      <c r="F810" t="s">
        <v>10554</v>
      </c>
      <c r="G810">
        <v>60</v>
      </c>
      <c r="H810" t="s">
        <v>10567</v>
      </c>
      <c r="I810" t="s">
        <v>10554</v>
      </c>
      <c r="J810">
        <v>46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 x14ac:dyDescent="0.3">
      <c r="A811">
        <v>12</v>
      </c>
      <c r="B811" t="s">
        <v>10555</v>
      </c>
      <c r="C811">
        <v>270102001</v>
      </c>
      <c r="D811">
        <v>270102</v>
      </c>
      <c r="E811" t="s">
        <v>14075</v>
      </c>
      <c r="F811" t="s">
        <v>7292</v>
      </c>
      <c r="G811">
        <v>60</v>
      </c>
      <c r="H811" t="s">
        <v>10567</v>
      </c>
      <c r="I811" t="s">
        <v>7292</v>
      </c>
      <c r="J811">
        <v>176</v>
      </c>
      <c r="K811">
        <v>1</v>
      </c>
      <c r="L811">
        <v>1</v>
      </c>
      <c r="M811">
        <v>2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1</v>
      </c>
      <c r="AN811">
        <v>1</v>
      </c>
      <c r="AO811">
        <v>0</v>
      </c>
      <c r="AP811">
        <v>0</v>
      </c>
      <c r="AQ811">
        <v>1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2</v>
      </c>
      <c r="BH811">
        <v>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0</v>
      </c>
      <c r="BS811">
        <v>1</v>
      </c>
      <c r="BT811">
        <v>0</v>
      </c>
      <c r="BU811">
        <v>0</v>
      </c>
      <c r="BV811">
        <v>1</v>
      </c>
      <c r="BW811">
        <v>0</v>
      </c>
      <c r="BX811">
        <v>1</v>
      </c>
      <c r="BY811">
        <v>1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2</v>
      </c>
      <c r="CG811">
        <v>2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2</v>
      </c>
      <c r="CP811">
        <v>0</v>
      </c>
    </row>
    <row r="812" spans="1:94" x14ac:dyDescent="0.3">
      <c r="A812">
        <v>12</v>
      </c>
      <c r="B812" t="s">
        <v>10555</v>
      </c>
      <c r="C812">
        <v>270103002</v>
      </c>
      <c r="D812">
        <v>270103</v>
      </c>
      <c r="E812" t="s">
        <v>14076</v>
      </c>
      <c r="F812" t="s">
        <v>7287</v>
      </c>
      <c r="G812">
        <v>60</v>
      </c>
      <c r="H812" t="s">
        <v>10567</v>
      </c>
      <c r="I812" t="s">
        <v>7287</v>
      </c>
      <c r="J812">
        <v>204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 x14ac:dyDescent="0.3">
      <c r="A813">
        <v>12</v>
      </c>
      <c r="B813" t="s">
        <v>10555</v>
      </c>
      <c r="C813">
        <v>270104001</v>
      </c>
      <c r="D813">
        <v>270104</v>
      </c>
      <c r="E813" t="s">
        <v>7318</v>
      </c>
      <c r="F813" t="s">
        <v>7319</v>
      </c>
      <c r="G813">
        <v>60</v>
      </c>
      <c r="H813" t="s">
        <v>10567</v>
      </c>
      <c r="I813" t="s">
        <v>7319</v>
      </c>
      <c r="J813">
        <v>298</v>
      </c>
      <c r="K813">
        <v>0</v>
      </c>
      <c r="L813">
        <v>1</v>
      </c>
      <c r="M813">
        <v>2</v>
      </c>
      <c r="N813">
        <v>0</v>
      </c>
      <c r="O813">
        <v>2</v>
      </c>
      <c r="P813">
        <v>0</v>
      </c>
      <c r="Q813">
        <v>1</v>
      </c>
      <c r="R813">
        <v>1</v>
      </c>
      <c r="S813">
        <v>2</v>
      </c>
      <c r="T813">
        <v>0</v>
      </c>
      <c r="U813">
        <v>1</v>
      </c>
      <c r="V813">
        <v>0</v>
      </c>
      <c r="W813">
        <v>1</v>
      </c>
      <c r="X813">
        <v>1</v>
      </c>
      <c r="Y813">
        <v>2</v>
      </c>
      <c r="Z813">
        <v>1</v>
      </c>
      <c r="AA813">
        <v>2</v>
      </c>
      <c r="AB813">
        <v>2</v>
      </c>
      <c r="AC813">
        <v>0</v>
      </c>
      <c r="AD813">
        <v>2</v>
      </c>
      <c r="AE813">
        <v>0</v>
      </c>
      <c r="AF813">
        <v>1</v>
      </c>
      <c r="AG813">
        <v>1</v>
      </c>
      <c r="AH813">
        <v>2</v>
      </c>
      <c r="AI813">
        <v>1</v>
      </c>
      <c r="AJ813">
        <v>1</v>
      </c>
      <c r="AK813">
        <v>0</v>
      </c>
      <c r="AL813">
        <v>1</v>
      </c>
      <c r="AM813">
        <v>0</v>
      </c>
      <c r="AN813">
        <v>5</v>
      </c>
      <c r="AO813">
        <v>3</v>
      </c>
      <c r="AP813">
        <v>2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1</v>
      </c>
      <c r="AX813">
        <v>0</v>
      </c>
      <c r="AY813">
        <v>0</v>
      </c>
      <c r="AZ813">
        <v>1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1</v>
      </c>
      <c r="BI813">
        <v>1</v>
      </c>
      <c r="BJ813">
        <v>1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1</v>
      </c>
      <c r="BQ813">
        <v>0</v>
      </c>
      <c r="BR813">
        <v>1</v>
      </c>
      <c r="BS813">
        <v>0</v>
      </c>
      <c r="BT813">
        <v>2</v>
      </c>
      <c r="BU813">
        <v>0</v>
      </c>
      <c r="BV813">
        <v>0</v>
      </c>
      <c r="BW813">
        <v>0</v>
      </c>
      <c r="BX813">
        <v>0</v>
      </c>
      <c r="BY813">
        <v>3</v>
      </c>
      <c r="BZ813">
        <v>0</v>
      </c>
      <c r="CA813">
        <v>0</v>
      </c>
      <c r="CB813">
        <v>3</v>
      </c>
      <c r="CC813">
        <v>2</v>
      </c>
      <c r="CD813">
        <v>0</v>
      </c>
      <c r="CE813">
        <v>0</v>
      </c>
      <c r="CF813">
        <v>3</v>
      </c>
      <c r="CG813">
        <v>2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1</v>
      </c>
      <c r="CN813">
        <v>2</v>
      </c>
      <c r="CO813">
        <v>2</v>
      </c>
      <c r="CP813">
        <v>0</v>
      </c>
    </row>
    <row r="814" spans="1:94" x14ac:dyDescent="0.3">
      <c r="A814">
        <v>12</v>
      </c>
      <c r="B814" t="s">
        <v>10555</v>
      </c>
      <c r="C814">
        <v>270103004</v>
      </c>
      <c r="D814">
        <v>270103</v>
      </c>
      <c r="E814" t="s">
        <v>14076</v>
      </c>
      <c r="F814" t="s">
        <v>7289</v>
      </c>
      <c r="G814">
        <v>60</v>
      </c>
      <c r="H814" t="s">
        <v>10567</v>
      </c>
      <c r="I814" t="s">
        <v>7289</v>
      </c>
      <c r="J814">
        <v>417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 x14ac:dyDescent="0.3">
      <c r="A815">
        <v>12</v>
      </c>
      <c r="B815" t="s">
        <v>10555</v>
      </c>
      <c r="C815">
        <v>270102014</v>
      </c>
      <c r="D815">
        <v>270102</v>
      </c>
      <c r="E815" t="s">
        <v>14075</v>
      </c>
      <c r="F815" t="s">
        <v>7305</v>
      </c>
      <c r="G815">
        <v>60</v>
      </c>
      <c r="H815" t="s">
        <v>10567</v>
      </c>
      <c r="I815" t="s">
        <v>10639</v>
      </c>
      <c r="J815">
        <v>476</v>
      </c>
      <c r="K815">
        <v>0</v>
      </c>
      <c r="L815">
        <v>2</v>
      </c>
      <c r="M815">
        <v>4</v>
      </c>
      <c r="N815">
        <v>1</v>
      </c>
      <c r="O815">
        <v>2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>
        <v>0</v>
      </c>
      <c r="Y815">
        <v>1</v>
      </c>
      <c r="Z815">
        <v>1</v>
      </c>
      <c r="AA815">
        <v>1</v>
      </c>
      <c r="AB815">
        <v>1</v>
      </c>
      <c r="AC815">
        <v>0</v>
      </c>
      <c r="AD815">
        <v>1</v>
      </c>
      <c r="AE815">
        <v>1</v>
      </c>
      <c r="AF815">
        <v>4</v>
      </c>
      <c r="AG815">
        <v>4</v>
      </c>
      <c r="AH815">
        <v>1</v>
      </c>
      <c r="AI815">
        <v>1</v>
      </c>
      <c r="AJ815">
        <v>1</v>
      </c>
      <c r="AK815">
        <v>1</v>
      </c>
      <c r="AL815">
        <v>2</v>
      </c>
      <c r="AM815">
        <v>2</v>
      </c>
      <c r="AN815">
        <v>2</v>
      </c>
      <c r="AO815">
        <v>0</v>
      </c>
      <c r="AP815">
        <v>1</v>
      </c>
      <c r="AQ815">
        <v>1</v>
      </c>
      <c r="AR815">
        <v>3</v>
      </c>
      <c r="AS815">
        <v>2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1</v>
      </c>
      <c r="BA815">
        <v>1</v>
      </c>
      <c r="BB815">
        <v>0</v>
      </c>
      <c r="BC815">
        <v>1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2</v>
      </c>
      <c r="BJ815">
        <v>3</v>
      </c>
      <c r="BK815">
        <v>0</v>
      </c>
      <c r="BL815">
        <v>3</v>
      </c>
      <c r="BM815">
        <v>4</v>
      </c>
      <c r="BN815">
        <v>1</v>
      </c>
      <c r="BO815">
        <v>0</v>
      </c>
      <c r="BP815">
        <v>1</v>
      </c>
      <c r="BQ815">
        <v>1</v>
      </c>
      <c r="BR815">
        <v>0</v>
      </c>
      <c r="BS815">
        <v>1</v>
      </c>
      <c r="BT815">
        <v>3</v>
      </c>
      <c r="BU815">
        <v>2</v>
      </c>
      <c r="BV815">
        <v>1</v>
      </c>
      <c r="BW815">
        <v>0</v>
      </c>
      <c r="BX815">
        <v>0</v>
      </c>
      <c r="BY815">
        <v>3</v>
      </c>
      <c r="BZ815">
        <v>1</v>
      </c>
      <c r="CA815">
        <v>0</v>
      </c>
      <c r="CB815">
        <v>0</v>
      </c>
      <c r="CC815">
        <v>0</v>
      </c>
      <c r="CD815">
        <v>0</v>
      </c>
      <c r="CE815">
        <v>2</v>
      </c>
      <c r="CF815">
        <v>4</v>
      </c>
      <c r="CG815">
        <v>2</v>
      </c>
      <c r="CH815">
        <v>0</v>
      </c>
      <c r="CI815">
        <v>0</v>
      </c>
      <c r="CJ815">
        <v>1</v>
      </c>
      <c r="CK815">
        <v>1</v>
      </c>
      <c r="CL815">
        <v>2</v>
      </c>
      <c r="CM815">
        <v>2</v>
      </c>
      <c r="CN815">
        <v>0</v>
      </c>
      <c r="CO815">
        <v>3</v>
      </c>
      <c r="CP815">
        <v>0</v>
      </c>
    </row>
    <row r="816" spans="1:94" x14ac:dyDescent="0.3">
      <c r="A816">
        <v>12</v>
      </c>
      <c r="B816" t="s">
        <v>10555</v>
      </c>
      <c r="C816">
        <v>270102015</v>
      </c>
      <c r="D816">
        <v>270102</v>
      </c>
      <c r="E816" t="s">
        <v>14075</v>
      </c>
      <c r="F816" t="s">
        <v>7306</v>
      </c>
      <c r="G816">
        <v>60</v>
      </c>
      <c r="H816" t="s">
        <v>10567</v>
      </c>
      <c r="I816" t="s">
        <v>10640</v>
      </c>
      <c r="J816">
        <v>477</v>
      </c>
      <c r="K816">
        <v>2</v>
      </c>
      <c r="L816">
        <v>1</v>
      </c>
      <c r="M816">
        <v>1</v>
      </c>
      <c r="N816">
        <v>1</v>
      </c>
      <c r="O816">
        <v>1</v>
      </c>
      <c r="P816">
        <v>2</v>
      </c>
      <c r="Q816">
        <v>1</v>
      </c>
      <c r="R816">
        <v>2</v>
      </c>
      <c r="S816">
        <v>2</v>
      </c>
      <c r="T816">
        <v>0</v>
      </c>
      <c r="U816">
        <v>1</v>
      </c>
      <c r="V816">
        <v>2</v>
      </c>
      <c r="W816">
        <v>1</v>
      </c>
      <c r="X816">
        <v>0</v>
      </c>
      <c r="Y816">
        <v>1</v>
      </c>
      <c r="Z816">
        <v>1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1</v>
      </c>
      <c r="AH816">
        <v>0</v>
      </c>
      <c r="AI816">
        <v>2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2</v>
      </c>
      <c r="AP816">
        <v>2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4</v>
      </c>
      <c r="BH816">
        <v>1</v>
      </c>
      <c r="BI816">
        <v>0</v>
      </c>
      <c r="BJ816">
        <v>0</v>
      </c>
      <c r="BK816">
        <v>0</v>
      </c>
      <c r="BL816">
        <v>2</v>
      </c>
      <c r="BM816">
        <v>1</v>
      </c>
      <c r="BN816">
        <v>2</v>
      </c>
      <c r="BO816">
        <v>0</v>
      </c>
      <c r="BP816">
        <v>0</v>
      </c>
      <c r="BQ816">
        <v>1</v>
      </c>
      <c r="BR816">
        <v>0</v>
      </c>
      <c r="BS816">
        <v>1</v>
      </c>
      <c r="BT816">
        <v>1</v>
      </c>
      <c r="BU816">
        <v>2</v>
      </c>
      <c r="BV816">
        <v>0</v>
      </c>
      <c r="BW816">
        <v>0</v>
      </c>
      <c r="BX816">
        <v>1</v>
      </c>
      <c r="BY816">
        <v>2</v>
      </c>
      <c r="BZ816">
        <v>1</v>
      </c>
      <c r="CA816">
        <v>1</v>
      </c>
      <c r="CB816">
        <v>2</v>
      </c>
      <c r="CC816">
        <v>2</v>
      </c>
      <c r="CD816">
        <v>1</v>
      </c>
      <c r="CE816">
        <v>3</v>
      </c>
      <c r="CF816">
        <v>1</v>
      </c>
      <c r="CG816">
        <v>0</v>
      </c>
      <c r="CH816">
        <v>1</v>
      </c>
      <c r="CI816">
        <v>0</v>
      </c>
      <c r="CJ816">
        <v>1</v>
      </c>
      <c r="CK816">
        <v>1</v>
      </c>
      <c r="CL816">
        <v>1</v>
      </c>
      <c r="CM816">
        <v>2</v>
      </c>
      <c r="CN816">
        <v>3</v>
      </c>
      <c r="CO816">
        <v>1</v>
      </c>
      <c r="CP816">
        <v>0</v>
      </c>
    </row>
    <row r="817" spans="1:94" x14ac:dyDescent="0.3">
      <c r="A817">
        <v>13</v>
      </c>
      <c r="B817" t="s">
        <v>7580</v>
      </c>
      <c r="C817">
        <v>270105003</v>
      </c>
      <c r="D817">
        <v>270105</v>
      </c>
      <c r="E817" t="s">
        <v>7310</v>
      </c>
      <c r="F817" t="s">
        <v>7313</v>
      </c>
      <c r="G817">
        <v>61</v>
      </c>
      <c r="H817" t="s">
        <v>10568</v>
      </c>
      <c r="I817" t="s">
        <v>7313</v>
      </c>
      <c r="J817">
        <v>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2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</row>
    <row r="818" spans="1:94" x14ac:dyDescent="0.3">
      <c r="A818">
        <v>13</v>
      </c>
      <c r="B818" t="s">
        <v>7580</v>
      </c>
      <c r="C818">
        <v>270102005</v>
      </c>
      <c r="D818">
        <v>270102</v>
      </c>
      <c r="E818" t="s">
        <v>14075</v>
      </c>
      <c r="F818" t="s">
        <v>7296</v>
      </c>
      <c r="G818">
        <v>61</v>
      </c>
      <c r="H818" t="s">
        <v>10568</v>
      </c>
      <c r="I818" t="s">
        <v>7296</v>
      </c>
      <c r="J818">
        <v>14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</row>
    <row r="819" spans="1:94" x14ac:dyDescent="0.3">
      <c r="A819">
        <v>13</v>
      </c>
      <c r="B819" t="s">
        <v>7580</v>
      </c>
      <c r="C819">
        <v>270102006</v>
      </c>
      <c r="D819">
        <v>270102</v>
      </c>
      <c r="E819" t="s">
        <v>14075</v>
      </c>
      <c r="F819" t="s">
        <v>7297</v>
      </c>
      <c r="G819">
        <v>61</v>
      </c>
      <c r="H819" t="s">
        <v>10568</v>
      </c>
      <c r="I819" t="s">
        <v>14159</v>
      </c>
      <c r="J819">
        <v>15</v>
      </c>
      <c r="K819">
        <v>3</v>
      </c>
      <c r="L819">
        <v>1</v>
      </c>
      <c r="M819">
        <v>3</v>
      </c>
      <c r="N819">
        <v>7</v>
      </c>
      <c r="O819">
        <v>1</v>
      </c>
      <c r="P819">
        <v>3</v>
      </c>
      <c r="Q819">
        <v>5</v>
      </c>
      <c r="R819">
        <v>0</v>
      </c>
      <c r="S819">
        <v>1</v>
      </c>
      <c r="T819">
        <v>5</v>
      </c>
      <c r="U819">
        <v>4</v>
      </c>
      <c r="V819">
        <v>2</v>
      </c>
      <c r="W819">
        <v>5</v>
      </c>
      <c r="X819">
        <v>2</v>
      </c>
      <c r="Y819">
        <v>3</v>
      </c>
      <c r="Z819">
        <v>5</v>
      </c>
      <c r="AA819">
        <v>3</v>
      </c>
      <c r="AB819">
        <v>5</v>
      </c>
      <c r="AC819">
        <v>2</v>
      </c>
      <c r="AD819">
        <v>4</v>
      </c>
      <c r="AE819">
        <v>1</v>
      </c>
      <c r="AF819">
        <v>5</v>
      </c>
      <c r="AG819">
        <v>3</v>
      </c>
      <c r="AH819">
        <v>2</v>
      </c>
      <c r="AI819">
        <v>2</v>
      </c>
      <c r="AJ819">
        <v>2</v>
      </c>
      <c r="AK819">
        <v>4</v>
      </c>
      <c r="AL819">
        <v>5</v>
      </c>
      <c r="AM819">
        <v>0</v>
      </c>
      <c r="AN819">
        <v>3</v>
      </c>
      <c r="AO819">
        <v>4</v>
      </c>
      <c r="AP819">
        <v>2</v>
      </c>
      <c r="AQ819">
        <v>2</v>
      </c>
      <c r="AR819">
        <v>3</v>
      </c>
      <c r="AS819">
        <v>5</v>
      </c>
      <c r="AT819">
        <v>3</v>
      </c>
      <c r="AU819">
        <v>6</v>
      </c>
      <c r="AV819">
        <v>6</v>
      </c>
      <c r="AW819">
        <v>2</v>
      </c>
      <c r="AX819">
        <v>2</v>
      </c>
      <c r="AY819">
        <v>5</v>
      </c>
      <c r="AZ819">
        <v>3</v>
      </c>
      <c r="BA819">
        <v>4</v>
      </c>
      <c r="BB819">
        <v>3</v>
      </c>
      <c r="BC819">
        <v>4</v>
      </c>
      <c r="BD819">
        <v>4</v>
      </c>
      <c r="BE819">
        <v>2</v>
      </c>
      <c r="BF819">
        <v>8</v>
      </c>
      <c r="BG819">
        <v>2</v>
      </c>
      <c r="BH819">
        <v>6</v>
      </c>
      <c r="BI819">
        <v>0</v>
      </c>
      <c r="BJ819">
        <v>3</v>
      </c>
      <c r="BK819">
        <v>1</v>
      </c>
      <c r="BL819">
        <v>1</v>
      </c>
      <c r="BM819">
        <v>4</v>
      </c>
      <c r="BN819">
        <v>2</v>
      </c>
      <c r="BO819">
        <v>3</v>
      </c>
      <c r="BP819">
        <v>2</v>
      </c>
      <c r="BQ819">
        <v>0</v>
      </c>
      <c r="BR819">
        <v>5</v>
      </c>
      <c r="BS819">
        <v>3</v>
      </c>
      <c r="BT819">
        <v>4</v>
      </c>
      <c r="BU819">
        <v>2</v>
      </c>
      <c r="BV819">
        <v>3</v>
      </c>
      <c r="BW819">
        <v>3</v>
      </c>
      <c r="BX819">
        <v>4</v>
      </c>
      <c r="BY819">
        <v>6</v>
      </c>
      <c r="BZ819">
        <v>3</v>
      </c>
      <c r="CA819">
        <v>3</v>
      </c>
      <c r="CB819">
        <v>4</v>
      </c>
      <c r="CC819">
        <v>5</v>
      </c>
      <c r="CD819">
        <v>2</v>
      </c>
      <c r="CE819">
        <v>1</v>
      </c>
      <c r="CF819">
        <v>2</v>
      </c>
      <c r="CG819">
        <v>3</v>
      </c>
      <c r="CH819">
        <v>4</v>
      </c>
      <c r="CI819">
        <v>2</v>
      </c>
      <c r="CJ819">
        <v>2</v>
      </c>
      <c r="CK819">
        <v>1</v>
      </c>
      <c r="CL819">
        <v>1</v>
      </c>
      <c r="CM819">
        <v>5</v>
      </c>
      <c r="CN819">
        <v>1</v>
      </c>
      <c r="CO819">
        <v>3</v>
      </c>
      <c r="CP819">
        <v>3</v>
      </c>
    </row>
    <row r="820" spans="1:94" x14ac:dyDescent="0.3">
      <c r="A820">
        <v>13</v>
      </c>
      <c r="B820" t="s">
        <v>7580</v>
      </c>
      <c r="C820">
        <v>270102007</v>
      </c>
      <c r="D820">
        <v>270102</v>
      </c>
      <c r="E820" t="s">
        <v>14075</v>
      </c>
      <c r="F820" t="s">
        <v>7298</v>
      </c>
      <c r="G820">
        <v>61</v>
      </c>
      <c r="H820" t="s">
        <v>10568</v>
      </c>
      <c r="I820" t="s">
        <v>14160</v>
      </c>
      <c r="J820">
        <v>16</v>
      </c>
      <c r="K820">
        <v>0</v>
      </c>
      <c r="L820">
        <v>1</v>
      </c>
      <c r="M820">
        <v>3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1</v>
      </c>
      <c r="BK820">
        <v>0</v>
      </c>
      <c r="BL820">
        <v>1</v>
      </c>
      <c r="BM820">
        <v>1</v>
      </c>
      <c r="BN820">
        <v>0</v>
      </c>
      <c r="BO820">
        <v>0</v>
      </c>
      <c r="BP820">
        <v>0</v>
      </c>
      <c r="BQ820">
        <v>2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 x14ac:dyDescent="0.3">
      <c r="A821">
        <v>13</v>
      </c>
      <c r="B821" t="s">
        <v>7580</v>
      </c>
      <c r="C821">
        <v>270102008</v>
      </c>
      <c r="D821">
        <v>270102</v>
      </c>
      <c r="E821" t="s">
        <v>14075</v>
      </c>
      <c r="F821" t="s">
        <v>7299</v>
      </c>
      <c r="G821">
        <v>61</v>
      </c>
      <c r="H821" t="s">
        <v>10568</v>
      </c>
      <c r="I821" t="s">
        <v>14161</v>
      </c>
      <c r="J821">
        <v>17</v>
      </c>
      <c r="K821">
        <v>0</v>
      </c>
      <c r="L821">
        <v>1</v>
      </c>
      <c r="M821">
        <v>0</v>
      </c>
      <c r="N821">
        <v>3</v>
      </c>
      <c r="O821">
        <v>0</v>
      </c>
      <c r="P821">
        <v>1</v>
      </c>
      <c r="Q821">
        <v>1</v>
      </c>
      <c r="R821">
        <v>2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2</v>
      </c>
      <c r="AB821">
        <v>1</v>
      </c>
      <c r="AC821">
        <v>0</v>
      </c>
      <c r="AD821">
        <v>1</v>
      </c>
      <c r="AE821">
        <v>0</v>
      </c>
      <c r="AF821">
        <v>1</v>
      </c>
      <c r="AG821">
        <v>0</v>
      </c>
      <c r="AH821">
        <v>0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2</v>
      </c>
      <c r="AX821">
        <v>0</v>
      </c>
      <c r="AY821">
        <v>1</v>
      </c>
      <c r="AZ821">
        <v>0</v>
      </c>
      <c r="BA821">
        <v>1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2</v>
      </c>
      <c r="BQ821">
        <v>2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2</v>
      </c>
      <c r="CA821">
        <v>1</v>
      </c>
      <c r="CB821">
        <v>1</v>
      </c>
      <c r="CC821">
        <v>3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3</v>
      </c>
      <c r="CL821">
        <v>2</v>
      </c>
      <c r="CM821">
        <v>0</v>
      </c>
      <c r="CN821">
        <v>0</v>
      </c>
      <c r="CO821">
        <v>0</v>
      </c>
      <c r="CP821">
        <v>0</v>
      </c>
    </row>
    <row r="822" spans="1:94" x14ac:dyDescent="0.3">
      <c r="A822">
        <v>13</v>
      </c>
      <c r="B822" t="s">
        <v>7580</v>
      </c>
      <c r="C822">
        <v>270102010</v>
      </c>
      <c r="D822">
        <v>270102</v>
      </c>
      <c r="E822" t="s">
        <v>14075</v>
      </c>
      <c r="F822" t="s">
        <v>7301</v>
      </c>
      <c r="G822">
        <v>61</v>
      </c>
      <c r="H822" t="s">
        <v>10568</v>
      </c>
      <c r="I822" t="s">
        <v>7301</v>
      </c>
      <c r="J822">
        <v>19</v>
      </c>
      <c r="K822">
        <v>0</v>
      </c>
      <c r="L822">
        <v>0</v>
      </c>
      <c r="M822">
        <v>1</v>
      </c>
      <c r="N822">
        <v>4</v>
      </c>
      <c r="O822">
        <v>0</v>
      </c>
      <c r="P822">
        <v>3</v>
      </c>
      <c r="Q822">
        <v>3</v>
      </c>
      <c r="R822">
        <v>1</v>
      </c>
      <c r="S822">
        <v>4</v>
      </c>
      <c r="T822">
        <v>2</v>
      </c>
      <c r="U822">
        <v>1</v>
      </c>
      <c r="V822">
        <v>0</v>
      </c>
      <c r="W822">
        <v>2</v>
      </c>
      <c r="X822">
        <v>1</v>
      </c>
      <c r="Y822">
        <v>2</v>
      </c>
      <c r="Z822">
        <v>3</v>
      </c>
      <c r="AA822">
        <v>1</v>
      </c>
      <c r="AB822">
        <v>0</v>
      </c>
      <c r="AC822">
        <v>1</v>
      </c>
      <c r="AD822">
        <v>2</v>
      </c>
      <c r="AE822">
        <v>1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0</v>
      </c>
      <c r="AP822">
        <v>0</v>
      </c>
      <c r="AQ822">
        <v>2</v>
      </c>
      <c r="AR822">
        <v>3</v>
      </c>
      <c r="AS822">
        <v>1</v>
      </c>
      <c r="AT822">
        <v>0</v>
      </c>
      <c r="AU822">
        <v>2</v>
      </c>
      <c r="AV822">
        <v>2</v>
      </c>
      <c r="AW822">
        <v>0</v>
      </c>
      <c r="AX822">
        <v>0</v>
      </c>
      <c r="AY822">
        <v>0</v>
      </c>
      <c r="AZ822">
        <v>1</v>
      </c>
      <c r="BA822">
        <v>2</v>
      </c>
      <c r="BB822">
        <v>0</v>
      </c>
      <c r="BC822">
        <v>0</v>
      </c>
      <c r="BD822">
        <v>4</v>
      </c>
      <c r="BE822">
        <v>0</v>
      </c>
      <c r="BF822">
        <v>0</v>
      </c>
      <c r="BG822">
        <v>1</v>
      </c>
      <c r="BH822">
        <v>1</v>
      </c>
      <c r="BI822">
        <v>0</v>
      </c>
      <c r="BJ822">
        <v>1</v>
      </c>
      <c r="BK822">
        <v>1</v>
      </c>
      <c r="BL822">
        <v>4</v>
      </c>
      <c r="BM822">
        <v>5</v>
      </c>
      <c r="BN822">
        <v>0</v>
      </c>
      <c r="BO822">
        <v>0</v>
      </c>
      <c r="BP822">
        <v>1</v>
      </c>
      <c r="BQ822">
        <v>2</v>
      </c>
      <c r="BR822">
        <v>0</v>
      </c>
      <c r="BS822">
        <v>2</v>
      </c>
      <c r="BT822">
        <v>0</v>
      </c>
      <c r="BU822">
        <v>0</v>
      </c>
      <c r="BV822">
        <v>0</v>
      </c>
      <c r="BW822">
        <v>1</v>
      </c>
      <c r="BX822">
        <v>1</v>
      </c>
      <c r="BY822">
        <v>1</v>
      </c>
      <c r="BZ822">
        <v>0</v>
      </c>
      <c r="CA822">
        <v>1</v>
      </c>
      <c r="CB822">
        <v>1</v>
      </c>
      <c r="CC822">
        <v>3</v>
      </c>
      <c r="CD822">
        <v>0</v>
      </c>
      <c r="CE822">
        <v>2</v>
      </c>
      <c r="CF822">
        <v>0</v>
      </c>
      <c r="CG822">
        <v>0</v>
      </c>
      <c r="CH822">
        <v>1</v>
      </c>
      <c r="CI822">
        <v>0</v>
      </c>
      <c r="CJ822">
        <v>3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</row>
    <row r="823" spans="1:94" x14ac:dyDescent="0.3">
      <c r="A823">
        <v>13</v>
      </c>
      <c r="B823" t="s">
        <v>7580</v>
      </c>
      <c r="C823">
        <v>270102016</v>
      </c>
      <c r="D823">
        <v>270102</v>
      </c>
      <c r="E823" t="s">
        <v>14075</v>
      </c>
      <c r="F823" t="s">
        <v>7307</v>
      </c>
      <c r="G823">
        <v>61</v>
      </c>
      <c r="H823" t="s">
        <v>10568</v>
      </c>
      <c r="I823" t="s">
        <v>7307</v>
      </c>
      <c r="J823">
        <v>26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 x14ac:dyDescent="0.3">
      <c r="A824">
        <v>13</v>
      </c>
      <c r="B824" t="s">
        <v>7580</v>
      </c>
      <c r="C824">
        <v>270101001</v>
      </c>
      <c r="D824">
        <v>270101</v>
      </c>
      <c r="E824" t="s">
        <v>7315</v>
      </c>
      <c r="F824" t="s">
        <v>10554</v>
      </c>
      <c r="G824">
        <v>61</v>
      </c>
      <c r="H824" t="s">
        <v>10568</v>
      </c>
      <c r="I824" t="s">
        <v>10554</v>
      </c>
      <c r="J824">
        <v>46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</row>
    <row r="825" spans="1:94" x14ac:dyDescent="0.3">
      <c r="A825">
        <v>13</v>
      </c>
      <c r="B825" t="s">
        <v>7580</v>
      </c>
      <c r="C825">
        <v>270102001</v>
      </c>
      <c r="D825">
        <v>270102</v>
      </c>
      <c r="E825" t="s">
        <v>14075</v>
      </c>
      <c r="F825" t="s">
        <v>7292</v>
      </c>
      <c r="G825">
        <v>61</v>
      </c>
      <c r="H825" t="s">
        <v>10568</v>
      </c>
      <c r="I825" t="s">
        <v>7292</v>
      </c>
      <c r="J825">
        <v>176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2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2</v>
      </c>
      <c r="BU825">
        <v>0</v>
      </c>
      <c r="BV825">
        <v>0</v>
      </c>
      <c r="BW825">
        <v>0</v>
      </c>
      <c r="BX825">
        <v>1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</row>
    <row r="826" spans="1:94" x14ac:dyDescent="0.3">
      <c r="A826">
        <v>13</v>
      </c>
      <c r="B826" t="s">
        <v>7580</v>
      </c>
      <c r="C826">
        <v>270103002</v>
      </c>
      <c r="D826">
        <v>270103</v>
      </c>
      <c r="E826" t="s">
        <v>14076</v>
      </c>
      <c r="F826" t="s">
        <v>7287</v>
      </c>
      <c r="G826">
        <v>61</v>
      </c>
      <c r="H826" t="s">
        <v>10568</v>
      </c>
      <c r="I826" t="s">
        <v>7287</v>
      </c>
      <c r="J826">
        <v>204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1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4" x14ac:dyDescent="0.3">
      <c r="A827">
        <v>13</v>
      </c>
      <c r="B827" t="s">
        <v>7580</v>
      </c>
      <c r="C827">
        <v>270104001</v>
      </c>
      <c r="D827">
        <v>270104</v>
      </c>
      <c r="E827" t="s">
        <v>7318</v>
      </c>
      <c r="F827" t="s">
        <v>7319</v>
      </c>
      <c r="G827">
        <v>61</v>
      </c>
      <c r="H827" t="s">
        <v>10568</v>
      </c>
      <c r="I827" t="s">
        <v>7319</v>
      </c>
      <c r="J827">
        <v>298</v>
      </c>
      <c r="K827">
        <v>2</v>
      </c>
      <c r="L827">
        <v>4</v>
      </c>
      <c r="M827">
        <v>6</v>
      </c>
      <c r="N827">
        <v>0</v>
      </c>
      <c r="O827">
        <v>1</v>
      </c>
      <c r="P827">
        <v>3</v>
      </c>
      <c r="Q827">
        <v>6</v>
      </c>
      <c r="R827">
        <v>0</v>
      </c>
      <c r="S827">
        <v>1</v>
      </c>
      <c r="T827">
        <v>2</v>
      </c>
      <c r="U827">
        <v>2</v>
      </c>
      <c r="V827">
        <v>0</v>
      </c>
      <c r="W827">
        <v>5</v>
      </c>
      <c r="X827">
        <v>2</v>
      </c>
      <c r="Y827">
        <v>0</v>
      </c>
      <c r="Z827">
        <v>2</v>
      </c>
      <c r="AA827">
        <v>2</v>
      </c>
      <c r="AB827">
        <v>7</v>
      </c>
      <c r="AC827">
        <v>5</v>
      </c>
      <c r="AD827">
        <v>5</v>
      </c>
      <c r="AE827">
        <v>5</v>
      </c>
      <c r="AF827">
        <v>1</v>
      </c>
      <c r="AG827">
        <v>2</v>
      </c>
      <c r="AH827">
        <v>2</v>
      </c>
      <c r="AI827">
        <v>0</v>
      </c>
      <c r="AJ827">
        <v>11</v>
      </c>
      <c r="AK827">
        <v>1</v>
      </c>
      <c r="AL827">
        <v>1</v>
      </c>
      <c r="AM827">
        <v>1</v>
      </c>
      <c r="AN827">
        <v>10</v>
      </c>
      <c r="AO827">
        <v>2</v>
      </c>
      <c r="AP827">
        <v>1</v>
      </c>
      <c r="AQ827">
        <v>3</v>
      </c>
      <c r="AR827">
        <v>9</v>
      </c>
      <c r="AS827">
        <v>0</v>
      </c>
      <c r="AT827">
        <v>6</v>
      </c>
      <c r="AU827">
        <v>7</v>
      </c>
      <c r="AV827">
        <v>6</v>
      </c>
      <c r="AW827">
        <v>6</v>
      </c>
      <c r="AX827">
        <v>2</v>
      </c>
      <c r="AY827">
        <v>13</v>
      </c>
      <c r="AZ827">
        <v>4</v>
      </c>
      <c r="BA827">
        <v>11</v>
      </c>
      <c r="BB827">
        <v>7</v>
      </c>
      <c r="BC827">
        <v>5</v>
      </c>
      <c r="BD827">
        <v>6</v>
      </c>
      <c r="BE827">
        <v>1</v>
      </c>
      <c r="BF827">
        <v>13</v>
      </c>
      <c r="BG827">
        <v>8</v>
      </c>
      <c r="BH827">
        <v>5</v>
      </c>
      <c r="BI827">
        <v>4</v>
      </c>
      <c r="BJ827">
        <v>3</v>
      </c>
      <c r="BK827">
        <v>6</v>
      </c>
      <c r="BL827">
        <v>5</v>
      </c>
      <c r="BM827">
        <v>4</v>
      </c>
      <c r="BN827">
        <v>5</v>
      </c>
      <c r="BO827">
        <v>6</v>
      </c>
      <c r="BP827">
        <v>6</v>
      </c>
      <c r="BQ827">
        <v>11</v>
      </c>
      <c r="BR827">
        <v>7</v>
      </c>
      <c r="BS827">
        <v>3</v>
      </c>
      <c r="BT827">
        <v>8</v>
      </c>
      <c r="BU827">
        <v>12</v>
      </c>
      <c r="BV827">
        <v>4</v>
      </c>
      <c r="BW827">
        <v>8</v>
      </c>
      <c r="BX827">
        <v>6</v>
      </c>
      <c r="BY827">
        <v>10</v>
      </c>
      <c r="BZ827">
        <v>5</v>
      </c>
      <c r="CA827">
        <v>12</v>
      </c>
      <c r="CB827">
        <v>5</v>
      </c>
      <c r="CC827">
        <v>6</v>
      </c>
      <c r="CD827">
        <v>13</v>
      </c>
      <c r="CE827">
        <v>8</v>
      </c>
      <c r="CF827">
        <v>7</v>
      </c>
      <c r="CG827">
        <v>9</v>
      </c>
      <c r="CH827">
        <v>11</v>
      </c>
      <c r="CI827">
        <v>9</v>
      </c>
      <c r="CJ827">
        <v>2</v>
      </c>
      <c r="CK827">
        <v>21</v>
      </c>
      <c r="CL827">
        <v>9</v>
      </c>
      <c r="CM827">
        <v>8</v>
      </c>
      <c r="CN827">
        <v>9</v>
      </c>
      <c r="CO827">
        <v>2</v>
      </c>
      <c r="CP827">
        <v>3</v>
      </c>
    </row>
    <row r="828" spans="1:94" x14ac:dyDescent="0.3">
      <c r="A828">
        <v>13</v>
      </c>
      <c r="B828" t="s">
        <v>7580</v>
      </c>
      <c r="C828">
        <v>270103005</v>
      </c>
      <c r="D828">
        <v>270103</v>
      </c>
      <c r="E828" t="s">
        <v>14076</v>
      </c>
      <c r="F828" t="s">
        <v>7290</v>
      </c>
      <c r="G828">
        <v>61</v>
      </c>
      <c r="H828" t="s">
        <v>10568</v>
      </c>
      <c r="I828" t="s">
        <v>7290</v>
      </c>
      <c r="J828">
        <v>434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1</v>
      </c>
      <c r="CP828">
        <v>0</v>
      </c>
    </row>
    <row r="829" spans="1:94" x14ac:dyDescent="0.3">
      <c r="A829">
        <v>13</v>
      </c>
      <c r="B829" t="s">
        <v>7580</v>
      </c>
      <c r="C829">
        <v>270102014</v>
      </c>
      <c r="D829">
        <v>270102</v>
      </c>
      <c r="E829" t="s">
        <v>14075</v>
      </c>
      <c r="F829" t="s">
        <v>7305</v>
      </c>
      <c r="G829">
        <v>61</v>
      </c>
      <c r="H829" t="s">
        <v>10568</v>
      </c>
      <c r="I829" t="s">
        <v>10639</v>
      </c>
      <c r="J829">
        <v>476</v>
      </c>
      <c r="K829">
        <v>0</v>
      </c>
      <c r="L829">
        <v>2</v>
      </c>
      <c r="M829">
        <v>0</v>
      </c>
      <c r="N829">
        <v>1</v>
      </c>
      <c r="O829">
        <v>1</v>
      </c>
      <c r="P829">
        <v>1</v>
      </c>
      <c r="Q829">
        <v>2</v>
      </c>
      <c r="R829">
        <v>1</v>
      </c>
      <c r="S829">
        <v>2</v>
      </c>
      <c r="T829">
        <v>0</v>
      </c>
      <c r="U829">
        <v>0</v>
      </c>
      <c r="V829">
        <v>1</v>
      </c>
      <c r="W829">
        <v>0</v>
      </c>
      <c r="X829">
        <v>1</v>
      </c>
      <c r="Y829">
        <v>1</v>
      </c>
      <c r="Z829">
        <v>1</v>
      </c>
      <c r="AA829">
        <v>2</v>
      </c>
      <c r="AB829">
        <v>1</v>
      </c>
      <c r="AC829">
        <v>1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2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2</v>
      </c>
      <c r="AY829">
        <v>1</v>
      </c>
      <c r="AZ829">
        <v>2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1</v>
      </c>
      <c r="BJ829">
        <v>0</v>
      </c>
      <c r="BK829">
        <v>0</v>
      </c>
      <c r="BL829">
        <v>1</v>
      </c>
      <c r="BM829">
        <v>1</v>
      </c>
      <c r="BN829">
        <v>0</v>
      </c>
      <c r="BO829">
        <v>1</v>
      </c>
      <c r="BP829">
        <v>1</v>
      </c>
      <c r="BQ829">
        <v>2</v>
      </c>
      <c r="BR829">
        <v>0</v>
      </c>
      <c r="BS829">
        <v>1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1</v>
      </c>
      <c r="BZ829">
        <v>2</v>
      </c>
      <c r="CA829">
        <v>2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0</v>
      </c>
      <c r="CH829">
        <v>1</v>
      </c>
      <c r="CI829">
        <v>2</v>
      </c>
      <c r="CJ829">
        <v>0</v>
      </c>
      <c r="CK829">
        <v>0</v>
      </c>
      <c r="CL829">
        <v>2</v>
      </c>
      <c r="CM829">
        <v>0</v>
      </c>
      <c r="CN829">
        <v>0</v>
      </c>
      <c r="CO829">
        <v>1</v>
      </c>
      <c r="CP829">
        <v>0</v>
      </c>
    </row>
    <row r="830" spans="1:94" x14ac:dyDescent="0.3">
      <c r="A830">
        <v>13</v>
      </c>
      <c r="B830" t="s">
        <v>7580</v>
      </c>
      <c r="C830">
        <v>270102015</v>
      </c>
      <c r="D830">
        <v>270102</v>
      </c>
      <c r="E830" t="s">
        <v>14075</v>
      </c>
      <c r="F830" t="s">
        <v>7306</v>
      </c>
      <c r="G830">
        <v>61</v>
      </c>
      <c r="H830" t="s">
        <v>10568</v>
      </c>
      <c r="I830" t="s">
        <v>10640</v>
      </c>
      <c r="J830">
        <v>477</v>
      </c>
      <c r="K830">
        <v>0</v>
      </c>
      <c r="L830">
        <v>1</v>
      </c>
      <c r="M830">
        <v>1</v>
      </c>
      <c r="N830">
        <v>2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3</v>
      </c>
      <c r="U830">
        <v>3</v>
      </c>
      <c r="V830">
        <v>1</v>
      </c>
      <c r="W830">
        <v>0</v>
      </c>
      <c r="X830">
        <v>0</v>
      </c>
      <c r="Y830">
        <v>2</v>
      </c>
      <c r="Z830">
        <v>0</v>
      </c>
      <c r="AA830">
        <v>2</v>
      </c>
      <c r="AB830">
        <v>1</v>
      </c>
      <c r="AC830">
        <v>1</v>
      </c>
      <c r="AD830">
        <v>1</v>
      </c>
      <c r="AE830">
        <v>0</v>
      </c>
      <c r="AF830">
        <v>2</v>
      </c>
      <c r="AG830">
        <v>0</v>
      </c>
      <c r="AH830">
        <v>1</v>
      </c>
      <c r="AI830">
        <v>3</v>
      </c>
      <c r="AJ830">
        <v>2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2</v>
      </c>
      <c r="AQ830">
        <v>0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1</v>
      </c>
      <c r="AY830">
        <v>2</v>
      </c>
      <c r="AZ830">
        <v>2</v>
      </c>
      <c r="BA830">
        <v>2</v>
      </c>
      <c r="BB830">
        <v>2</v>
      </c>
      <c r="BC830">
        <v>2</v>
      </c>
      <c r="BD830">
        <v>2</v>
      </c>
      <c r="BE830">
        <v>1</v>
      </c>
      <c r="BF830">
        <v>0</v>
      </c>
      <c r="BG830">
        <v>0</v>
      </c>
      <c r="BH830">
        <v>1</v>
      </c>
      <c r="BI830">
        <v>0</v>
      </c>
      <c r="BJ830">
        <v>1</v>
      </c>
      <c r="BK830">
        <v>0</v>
      </c>
      <c r="BL830">
        <v>3</v>
      </c>
      <c r="BM830">
        <v>1</v>
      </c>
      <c r="BN830">
        <v>1</v>
      </c>
      <c r="BO830">
        <v>0</v>
      </c>
      <c r="BP830">
        <v>0</v>
      </c>
      <c r="BQ830">
        <v>0</v>
      </c>
      <c r="BR830">
        <v>1</v>
      </c>
      <c r="BS830">
        <v>3</v>
      </c>
      <c r="BT830">
        <v>4</v>
      </c>
      <c r="BU830">
        <v>0</v>
      </c>
      <c r="BV830">
        <v>2</v>
      </c>
      <c r="BW830">
        <v>2</v>
      </c>
      <c r="BX830">
        <v>3</v>
      </c>
      <c r="BY830">
        <v>3</v>
      </c>
      <c r="BZ830">
        <v>1</v>
      </c>
      <c r="CA830">
        <v>2</v>
      </c>
      <c r="CB830">
        <v>1</v>
      </c>
      <c r="CC830">
        <v>2</v>
      </c>
      <c r="CD830">
        <v>0</v>
      </c>
      <c r="CE830">
        <v>2</v>
      </c>
      <c r="CF830">
        <v>2</v>
      </c>
      <c r="CG830">
        <v>0</v>
      </c>
      <c r="CH830">
        <v>1</v>
      </c>
      <c r="CI830">
        <v>0</v>
      </c>
      <c r="CJ830">
        <v>0</v>
      </c>
      <c r="CK830">
        <v>1</v>
      </c>
      <c r="CL830">
        <v>1</v>
      </c>
      <c r="CM830">
        <v>0</v>
      </c>
      <c r="CN830">
        <v>0</v>
      </c>
      <c r="CO830">
        <v>1</v>
      </c>
      <c r="CP830">
        <v>1</v>
      </c>
    </row>
    <row r="831" spans="1:94" x14ac:dyDescent="0.3">
      <c r="A831">
        <v>13</v>
      </c>
      <c r="B831" t="s">
        <v>7580</v>
      </c>
      <c r="C831">
        <v>270105002</v>
      </c>
      <c r="D831">
        <v>270105</v>
      </c>
      <c r="E831" t="s">
        <v>7310</v>
      </c>
      <c r="F831" t="s">
        <v>7312</v>
      </c>
      <c r="G831">
        <v>62</v>
      </c>
      <c r="H831" t="s">
        <v>10585</v>
      </c>
      <c r="I831" t="s">
        <v>7312</v>
      </c>
      <c r="J831">
        <v>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</row>
    <row r="832" spans="1:94" x14ac:dyDescent="0.3">
      <c r="A832">
        <v>13</v>
      </c>
      <c r="B832" t="s">
        <v>7580</v>
      </c>
      <c r="C832">
        <v>270105003</v>
      </c>
      <c r="D832">
        <v>270105</v>
      </c>
      <c r="E832" t="s">
        <v>7310</v>
      </c>
      <c r="F832" t="s">
        <v>7313</v>
      </c>
      <c r="G832">
        <v>62</v>
      </c>
      <c r="H832" t="s">
        <v>10585</v>
      </c>
      <c r="I832" t="s">
        <v>7313</v>
      </c>
      <c r="J832">
        <v>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1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2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</row>
    <row r="833" spans="1:94" x14ac:dyDescent="0.3">
      <c r="A833">
        <v>13</v>
      </c>
      <c r="B833" t="s">
        <v>7580</v>
      </c>
      <c r="C833">
        <v>270102004</v>
      </c>
      <c r="D833">
        <v>270102</v>
      </c>
      <c r="E833" t="s">
        <v>14075</v>
      </c>
      <c r="F833" t="s">
        <v>7295</v>
      </c>
      <c r="G833">
        <v>62</v>
      </c>
      <c r="H833" t="s">
        <v>10585</v>
      </c>
      <c r="I833" t="s">
        <v>7295</v>
      </c>
      <c r="J833">
        <v>13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</row>
    <row r="834" spans="1:94" x14ac:dyDescent="0.3">
      <c r="A834">
        <v>13</v>
      </c>
      <c r="B834" t="s">
        <v>7580</v>
      </c>
      <c r="C834">
        <v>270102005</v>
      </c>
      <c r="D834">
        <v>270102</v>
      </c>
      <c r="E834" t="s">
        <v>14075</v>
      </c>
      <c r="F834" t="s">
        <v>7296</v>
      </c>
      <c r="G834">
        <v>62</v>
      </c>
      <c r="H834" t="s">
        <v>10585</v>
      </c>
      <c r="I834" t="s">
        <v>7296</v>
      </c>
      <c r="J834">
        <v>14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2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1</v>
      </c>
      <c r="CN834">
        <v>0</v>
      </c>
      <c r="CO834">
        <v>0</v>
      </c>
      <c r="CP834">
        <v>0</v>
      </c>
    </row>
    <row r="835" spans="1:94" x14ac:dyDescent="0.3">
      <c r="A835">
        <v>13</v>
      </c>
      <c r="B835" t="s">
        <v>7580</v>
      </c>
      <c r="C835">
        <v>270102006</v>
      </c>
      <c r="D835">
        <v>270102</v>
      </c>
      <c r="E835" t="s">
        <v>14075</v>
      </c>
      <c r="F835" t="s">
        <v>7297</v>
      </c>
      <c r="G835">
        <v>62</v>
      </c>
      <c r="H835" t="s">
        <v>10585</v>
      </c>
      <c r="I835" t="s">
        <v>14159</v>
      </c>
      <c r="J835">
        <v>15</v>
      </c>
      <c r="K835">
        <v>6</v>
      </c>
      <c r="L835">
        <v>7</v>
      </c>
      <c r="M835">
        <v>10</v>
      </c>
      <c r="N835">
        <v>3</v>
      </c>
      <c r="O835">
        <v>3</v>
      </c>
      <c r="P835">
        <v>5</v>
      </c>
      <c r="Q835">
        <v>15</v>
      </c>
      <c r="R835">
        <v>5</v>
      </c>
      <c r="S835">
        <v>10</v>
      </c>
      <c r="T835">
        <v>6</v>
      </c>
      <c r="U835">
        <v>4</v>
      </c>
      <c r="V835">
        <v>2</v>
      </c>
      <c r="W835">
        <v>4</v>
      </c>
      <c r="X835">
        <v>12</v>
      </c>
      <c r="Y835">
        <v>6</v>
      </c>
      <c r="Z835">
        <v>9</v>
      </c>
      <c r="AA835">
        <v>15</v>
      </c>
      <c r="AB835">
        <v>8</v>
      </c>
      <c r="AC835">
        <v>7</v>
      </c>
      <c r="AD835">
        <v>3</v>
      </c>
      <c r="AE835">
        <v>5</v>
      </c>
      <c r="AF835">
        <v>4</v>
      </c>
      <c r="AG835">
        <v>5</v>
      </c>
      <c r="AH835">
        <v>4</v>
      </c>
      <c r="AI835">
        <v>4</v>
      </c>
      <c r="AJ835">
        <v>5</v>
      </c>
      <c r="AK835">
        <v>7</v>
      </c>
      <c r="AL835">
        <v>10</v>
      </c>
      <c r="AM835">
        <v>2</v>
      </c>
      <c r="AN835">
        <v>7</v>
      </c>
      <c r="AO835">
        <v>4</v>
      </c>
      <c r="AP835">
        <v>9</v>
      </c>
      <c r="AQ835">
        <v>7</v>
      </c>
      <c r="AR835">
        <v>2</v>
      </c>
      <c r="AS835">
        <v>7</v>
      </c>
      <c r="AT835">
        <v>1</v>
      </c>
      <c r="AU835">
        <v>5</v>
      </c>
      <c r="AV835">
        <v>9</v>
      </c>
      <c r="AW835">
        <v>3</v>
      </c>
      <c r="AX835">
        <v>9</v>
      </c>
      <c r="AY835">
        <v>6</v>
      </c>
      <c r="AZ835">
        <v>10</v>
      </c>
      <c r="BA835">
        <v>7</v>
      </c>
      <c r="BB835">
        <v>3</v>
      </c>
      <c r="BC835">
        <v>3</v>
      </c>
      <c r="BD835">
        <v>9</v>
      </c>
      <c r="BE835">
        <v>7</v>
      </c>
      <c r="BF835">
        <v>8</v>
      </c>
      <c r="BG835">
        <v>5</v>
      </c>
      <c r="BH835">
        <v>8</v>
      </c>
      <c r="BI835">
        <v>1</v>
      </c>
      <c r="BJ835">
        <v>4</v>
      </c>
      <c r="BK835">
        <v>7</v>
      </c>
      <c r="BL835">
        <v>9</v>
      </c>
      <c r="BM835">
        <v>7</v>
      </c>
      <c r="BN835">
        <v>4</v>
      </c>
      <c r="BO835">
        <v>6</v>
      </c>
      <c r="BP835">
        <v>6</v>
      </c>
      <c r="BQ835">
        <v>11</v>
      </c>
      <c r="BR835">
        <v>8</v>
      </c>
      <c r="BS835">
        <v>3</v>
      </c>
      <c r="BT835">
        <v>4</v>
      </c>
      <c r="BU835">
        <v>6</v>
      </c>
      <c r="BV835">
        <v>5</v>
      </c>
      <c r="BW835">
        <v>1</v>
      </c>
      <c r="BX835">
        <v>2</v>
      </c>
      <c r="BY835">
        <v>6</v>
      </c>
      <c r="BZ835">
        <v>7</v>
      </c>
      <c r="CA835">
        <v>9</v>
      </c>
      <c r="CB835">
        <v>3</v>
      </c>
      <c r="CC835">
        <v>9</v>
      </c>
      <c r="CD835">
        <v>1</v>
      </c>
      <c r="CE835">
        <v>7</v>
      </c>
      <c r="CF835">
        <v>3</v>
      </c>
      <c r="CG835">
        <v>5</v>
      </c>
      <c r="CH835">
        <v>6</v>
      </c>
      <c r="CI835">
        <v>0</v>
      </c>
      <c r="CJ835">
        <v>4</v>
      </c>
      <c r="CK835">
        <v>2</v>
      </c>
      <c r="CL835">
        <v>2</v>
      </c>
      <c r="CM835">
        <v>3</v>
      </c>
      <c r="CN835">
        <v>2</v>
      </c>
      <c r="CO835">
        <v>4</v>
      </c>
      <c r="CP835">
        <v>4</v>
      </c>
    </row>
    <row r="836" spans="1:94" x14ac:dyDescent="0.3">
      <c r="A836">
        <v>13</v>
      </c>
      <c r="B836" t="s">
        <v>7580</v>
      </c>
      <c r="C836">
        <v>270102007</v>
      </c>
      <c r="D836">
        <v>270102</v>
      </c>
      <c r="E836" t="s">
        <v>14075</v>
      </c>
      <c r="F836" t="s">
        <v>7298</v>
      </c>
      <c r="G836">
        <v>62</v>
      </c>
      <c r="H836" t="s">
        <v>10585</v>
      </c>
      <c r="I836" t="s">
        <v>14160</v>
      </c>
      <c r="J836">
        <v>16</v>
      </c>
      <c r="K836">
        <v>0</v>
      </c>
      <c r="L836">
        <v>1</v>
      </c>
      <c r="M836">
        <v>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>
        <v>0</v>
      </c>
      <c r="U836">
        <v>0</v>
      </c>
      <c r="V836">
        <v>0</v>
      </c>
      <c r="W836">
        <v>2</v>
      </c>
      <c r="X836">
        <v>0</v>
      </c>
      <c r="Y836">
        <v>0</v>
      </c>
      <c r="Z836">
        <v>2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2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1</v>
      </c>
      <c r="AS836">
        <v>2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1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0</v>
      </c>
      <c r="BI836">
        <v>1</v>
      </c>
      <c r="BJ836">
        <v>1</v>
      </c>
      <c r="BK836">
        <v>2</v>
      </c>
      <c r="BL836">
        <v>1</v>
      </c>
      <c r="BM836">
        <v>2</v>
      </c>
      <c r="BN836">
        <v>1</v>
      </c>
      <c r="BO836">
        <v>1</v>
      </c>
      <c r="BP836">
        <v>1</v>
      </c>
      <c r="BQ836">
        <v>0</v>
      </c>
      <c r="BR836">
        <v>1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</row>
    <row r="837" spans="1:94" x14ac:dyDescent="0.3">
      <c r="A837">
        <v>13</v>
      </c>
      <c r="B837" t="s">
        <v>7580</v>
      </c>
      <c r="C837">
        <v>270102008</v>
      </c>
      <c r="D837">
        <v>270102</v>
      </c>
      <c r="E837" t="s">
        <v>14075</v>
      </c>
      <c r="F837" t="s">
        <v>7299</v>
      </c>
      <c r="G837">
        <v>62</v>
      </c>
      <c r="H837" t="s">
        <v>10585</v>
      </c>
      <c r="I837" t="s">
        <v>14161</v>
      </c>
      <c r="J837">
        <v>17</v>
      </c>
      <c r="K837">
        <v>0</v>
      </c>
      <c r="L837">
        <v>1</v>
      </c>
      <c r="M837">
        <v>2</v>
      </c>
      <c r="N837">
        <v>2</v>
      </c>
      <c r="O837">
        <v>0</v>
      </c>
      <c r="P837">
        <v>3</v>
      </c>
      <c r="Q837">
        <v>1</v>
      </c>
      <c r="R837">
        <v>1</v>
      </c>
      <c r="S837">
        <v>5</v>
      </c>
      <c r="T837">
        <v>2</v>
      </c>
      <c r="U837">
        <v>0</v>
      </c>
      <c r="V837">
        <v>1</v>
      </c>
      <c r="W837">
        <v>0</v>
      </c>
      <c r="X837">
        <v>1</v>
      </c>
      <c r="Y837">
        <v>2</v>
      </c>
      <c r="Z837">
        <v>3</v>
      </c>
      <c r="AA837">
        <v>2</v>
      </c>
      <c r="AB837">
        <v>2</v>
      </c>
      <c r="AC837">
        <v>0</v>
      </c>
      <c r="AD837">
        <v>0</v>
      </c>
      <c r="AE837">
        <v>1</v>
      </c>
      <c r="AF837">
        <v>1</v>
      </c>
      <c r="AG837">
        <v>1</v>
      </c>
      <c r="AH837">
        <v>2</v>
      </c>
      <c r="AI837">
        <v>0</v>
      </c>
      <c r="AJ837">
        <v>0</v>
      </c>
      <c r="AK837">
        <v>1</v>
      </c>
      <c r="AL837">
        <v>1</v>
      </c>
      <c r="AM837">
        <v>0</v>
      </c>
      <c r="AN837">
        <v>1</v>
      </c>
      <c r="AO837">
        <v>2</v>
      </c>
      <c r="AP837">
        <v>2</v>
      </c>
      <c r="AQ837">
        <v>0</v>
      </c>
      <c r="AR837">
        <v>4</v>
      </c>
      <c r="AS837">
        <v>2</v>
      </c>
      <c r="AT837">
        <v>1</v>
      </c>
      <c r="AU837">
        <v>2</v>
      </c>
      <c r="AV837">
        <v>2</v>
      </c>
      <c r="AW837">
        <v>2</v>
      </c>
      <c r="AX837">
        <v>2</v>
      </c>
      <c r="AY837">
        <v>1</v>
      </c>
      <c r="AZ837">
        <v>1</v>
      </c>
      <c r="BA837">
        <v>0</v>
      </c>
      <c r="BB837">
        <v>1</v>
      </c>
      <c r="BC837">
        <v>3</v>
      </c>
      <c r="BD837">
        <v>0</v>
      </c>
      <c r="BE837">
        <v>3</v>
      </c>
      <c r="BF837">
        <v>1</v>
      </c>
      <c r="BG837">
        <v>3</v>
      </c>
      <c r="BH837">
        <v>0</v>
      </c>
      <c r="BI837">
        <v>1</v>
      </c>
      <c r="BJ837">
        <v>0</v>
      </c>
      <c r="BK837">
        <v>0</v>
      </c>
      <c r="BL837">
        <v>2</v>
      </c>
      <c r="BM837">
        <v>2</v>
      </c>
      <c r="BN837">
        <v>1</v>
      </c>
      <c r="BO837">
        <v>1</v>
      </c>
      <c r="BP837">
        <v>1</v>
      </c>
      <c r="BQ837">
        <v>2</v>
      </c>
      <c r="BR837">
        <v>2</v>
      </c>
      <c r="BS837">
        <v>0</v>
      </c>
      <c r="BT837">
        <v>1</v>
      </c>
      <c r="BU837">
        <v>2</v>
      </c>
      <c r="BV837">
        <v>1</v>
      </c>
      <c r="BW837">
        <v>1</v>
      </c>
      <c r="BX837">
        <v>0</v>
      </c>
      <c r="BY837">
        <v>1</v>
      </c>
      <c r="BZ837">
        <v>0</v>
      </c>
      <c r="CA837">
        <v>1</v>
      </c>
      <c r="CB837">
        <v>2</v>
      </c>
      <c r="CC837">
        <v>2</v>
      </c>
      <c r="CD837">
        <v>0</v>
      </c>
      <c r="CE837">
        <v>0</v>
      </c>
      <c r="CF837">
        <v>1</v>
      </c>
      <c r="CG837">
        <v>5</v>
      </c>
      <c r="CH837">
        <v>2</v>
      </c>
      <c r="CI837">
        <v>0</v>
      </c>
      <c r="CJ837">
        <v>4</v>
      </c>
      <c r="CK837">
        <v>3</v>
      </c>
      <c r="CL837">
        <v>2</v>
      </c>
      <c r="CM837">
        <v>4</v>
      </c>
      <c r="CN837">
        <v>1</v>
      </c>
      <c r="CO837">
        <v>2</v>
      </c>
      <c r="CP837">
        <v>1</v>
      </c>
    </row>
    <row r="838" spans="1:94" x14ac:dyDescent="0.3">
      <c r="A838">
        <v>13</v>
      </c>
      <c r="B838" t="s">
        <v>7580</v>
      </c>
      <c r="C838">
        <v>270102009</v>
      </c>
      <c r="D838">
        <v>270102</v>
      </c>
      <c r="E838" t="s">
        <v>14075</v>
      </c>
      <c r="F838" t="s">
        <v>7300</v>
      </c>
      <c r="G838">
        <v>62</v>
      </c>
      <c r="H838" t="s">
        <v>10585</v>
      </c>
      <c r="I838" t="s">
        <v>7300</v>
      </c>
      <c r="J838">
        <v>18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</row>
    <row r="839" spans="1:94" x14ac:dyDescent="0.3">
      <c r="A839">
        <v>13</v>
      </c>
      <c r="B839" t="s">
        <v>7580</v>
      </c>
      <c r="C839">
        <v>270102010</v>
      </c>
      <c r="D839">
        <v>270102</v>
      </c>
      <c r="E839" t="s">
        <v>14075</v>
      </c>
      <c r="F839" t="s">
        <v>7301</v>
      </c>
      <c r="G839">
        <v>62</v>
      </c>
      <c r="H839" t="s">
        <v>10585</v>
      </c>
      <c r="I839" t="s">
        <v>7301</v>
      </c>
      <c r="J839">
        <v>19</v>
      </c>
      <c r="K839">
        <v>0</v>
      </c>
      <c r="L839">
        <v>3</v>
      </c>
      <c r="M839">
        <v>4</v>
      </c>
      <c r="N839">
        <v>0</v>
      </c>
      <c r="O839">
        <v>1</v>
      </c>
      <c r="P839">
        <v>3</v>
      </c>
      <c r="Q839">
        <v>6</v>
      </c>
      <c r="R839">
        <v>3</v>
      </c>
      <c r="S839">
        <v>3</v>
      </c>
      <c r="T839">
        <v>4</v>
      </c>
      <c r="U839">
        <v>1</v>
      </c>
      <c r="V839">
        <v>0</v>
      </c>
      <c r="W839">
        <v>1</v>
      </c>
      <c r="X839">
        <v>2</v>
      </c>
      <c r="Y839">
        <v>3</v>
      </c>
      <c r="Z839">
        <v>2</v>
      </c>
      <c r="AA839">
        <v>3</v>
      </c>
      <c r="AB839">
        <v>2</v>
      </c>
      <c r="AC839">
        <v>3</v>
      </c>
      <c r="AD839">
        <v>2</v>
      </c>
      <c r="AE839">
        <v>1</v>
      </c>
      <c r="AF839">
        <v>2</v>
      </c>
      <c r="AG839">
        <v>1</v>
      </c>
      <c r="AH839">
        <v>1</v>
      </c>
      <c r="AI839">
        <v>2</v>
      </c>
      <c r="AJ839">
        <v>0</v>
      </c>
      <c r="AK839">
        <v>2</v>
      </c>
      <c r="AL839">
        <v>1</v>
      </c>
      <c r="AM839">
        <v>0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5</v>
      </c>
      <c r="AT839">
        <v>1</v>
      </c>
      <c r="AU839">
        <v>0</v>
      </c>
      <c r="AV839">
        <v>3</v>
      </c>
      <c r="AW839">
        <v>5</v>
      </c>
      <c r="AX839">
        <v>2</v>
      </c>
      <c r="AY839">
        <v>2</v>
      </c>
      <c r="AZ839">
        <v>3</v>
      </c>
      <c r="BA839">
        <v>1</v>
      </c>
      <c r="BB839">
        <v>3</v>
      </c>
      <c r="BC839">
        <v>1</v>
      </c>
      <c r="BD839">
        <v>5</v>
      </c>
      <c r="BE839">
        <v>1</v>
      </c>
      <c r="BF839">
        <v>2</v>
      </c>
      <c r="BG839">
        <v>3</v>
      </c>
      <c r="BH839">
        <v>4</v>
      </c>
      <c r="BI839">
        <v>3</v>
      </c>
      <c r="BJ839">
        <v>4</v>
      </c>
      <c r="BK839">
        <v>0</v>
      </c>
      <c r="BL839">
        <v>2</v>
      </c>
      <c r="BM839">
        <v>2</v>
      </c>
      <c r="BN839">
        <v>2</v>
      </c>
      <c r="BO839">
        <v>2</v>
      </c>
      <c r="BP839">
        <v>2</v>
      </c>
      <c r="BQ839">
        <v>2</v>
      </c>
      <c r="BR839">
        <v>5</v>
      </c>
      <c r="BS839">
        <v>7</v>
      </c>
      <c r="BT839">
        <v>0</v>
      </c>
      <c r="BU839">
        <v>0</v>
      </c>
      <c r="BV839">
        <v>1</v>
      </c>
      <c r="BW839">
        <v>2</v>
      </c>
      <c r="BX839">
        <v>2</v>
      </c>
      <c r="BY839">
        <v>2</v>
      </c>
      <c r="BZ839">
        <v>2</v>
      </c>
      <c r="CA839">
        <v>1</v>
      </c>
      <c r="CB839">
        <v>0</v>
      </c>
      <c r="CC839">
        <v>3</v>
      </c>
      <c r="CD839">
        <v>4</v>
      </c>
      <c r="CE839">
        <v>3</v>
      </c>
      <c r="CF839">
        <v>2</v>
      </c>
      <c r="CG839">
        <v>3</v>
      </c>
      <c r="CH839">
        <v>1</v>
      </c>
      <c r="CI839">
        <v>2</v>
      </c>
      <c r="CJ839">
        <v>4</v>
      </c>
      <c r="CK839">
        <v>2</v>
      </c>
      <c r="CL839">
        <v>2</v>
      </c>
      <c r="CM839">
        <v>1</v>
      </c>
      <c r="CN839">
        <v>3</v>
      </c>
      <c r="CO839">
        <v>1</v>
      </c>
      <c r="CP839">
        <v>2</v>
      </c>
    </row>
    <row r="840" spans="1:94" x14ac:dyDescent="0.3">
      <c r="A840">
        <v>13</v>
      </c>
      <c r="B840" t="s">
        <v>7580</v>
      </c>
      <c r="C840">
        <v>270102016</v>
      </c>
      <c r="D840">
        <v>270102</v>
      </c>
      <c r="E840" t="s">
        <v>14075</v>
      </c>
      <c r="F840" t="s">
        <v>7307</v>
      </c>
      <c r="G840">
        <v>62</v>
      </c>
      <c r="H840" t="s">
        <v>10585</v>
      </c>
      <c r="I840" t="s">
        <v>7307</v>
      </c>
      <c r="J840">
        <v>26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</row>
    <row r="841" spans="1:94" x14ac:dyDescent="0.3">
      <c r="A841">
        <v>13</v>
      </c>
      <c r="B841" t="s">
        <v>7580</v>
      </c>
      <c r="C841">
        <v>270102011</v>
      </c>
      <c r="D841">
        <v>270102</v>
      </c>
      <c r="E841" t="s">
        <v>14075</v>
      </c>
      <c r="F841" t="s">
        <v>7302</v>
      </c>
      <c r="G841">
        <v>62</v>
      </c>
      <c r="H841" t="s">
        <v>10585</v>
      </c>
      <c r="I841" t="s">
        <v>14162</v>
      </c>
      <c r="J841">
        <v>144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 x14ac:dyDescent="0.3">
      <c r="A842">
        <v>13</v>
      </c>
      <c r="B842" t="s">
        <v>7580</v>
      </c>
      <c r="C842">
        <v>270102001</v>
      </c>
      <c r="D842">
        <v>270102</v>
      </c>
      <c r="E842" t="s">
        <v>14075</v>
      </c>
      <c r="F842" t="s">
        <v>7292</v>
      </c>
      <c r="G842">
        <v>62</v>
      </c>
      <c r="H842" t="s">
        <v>10585</v>
      </c>
      <c r="I842" t="s">
        <v>7292</v>
      </c>
      <c r="J842">
        <v>176</v>
      </c>
      <c r="K842">
        <v>0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2</v>
      </c>
      <c r="W842">
        <v>1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1</v>
      </c>
      <c r="AU842">
        <v>0</v>
      </c>
      <c r="AV842">
        <v>1</v>
      </c>
      <c r="AW842">
        <v>0</v>
      </c>
      <c r="AX842">
        <v>2</v>
      </c>
      <c r="AY842">
        <v>0</v>
      </c>
      <c r="AZ842">
        <v>0</v>
      </c>
      <c r="BA842">
        <v>2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2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 x14ac:dyDescent="0.3">
      <c r="A843">
        <v>13</v>
      </c>
      <c r="B843" t="s">
        <v>7580</v>
      </c>
      <c r="C843">
        <v>270103002</v>
      </c>
      <c r="D843">
        <v>270103</v>
      </c>
      <c r="E843" t="s">
        <v>14076</v>
      </c>
      <c r="F843" t="s">
        <v>7287</v>
      </c>
      <c r="G843">
        <v>62</v>
      </c>
      <c r="H843" t="s">
        <v>10585</v>
      </c>
      <c r="I843" t="s">
        <v>7287</v>
      </c>
      <c r="J843">
        <v>204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</v>
      </c>
      <c r="CB843">
        <v>0</v>
      </c>
      <c r="CC843">
        <v>1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 x14ac:dyDescent="0.3">
      <c r="A844">
        <v>13</v>
      </c>
      <c r="B844" t="s">
        <v>7580</v>
      </c>
      <c r="C844">
        <v>270104001</v>
      </c>
      <c r="D844">
        <v>270104</v>
      </c>
      <c r="E844" t="s">
        <v>7318</v>
      </c>
      <c r="F844" t="s">
        <v>7319</v>
      </c>
      <c r="G844">
        <v>62</v>
      </c>
      <c r="H844" t="s">
        <v>10585</v>
      </c>
      <c r="I844" t="s">
        <v>7319</v>
      </c>
      <c r="J844">
        <v>298</v>
      </c>
      <c r="K844">
        <v>4</v>
      </c>
      <c r="L844">
        <v>13</v>
      </c>
      <c r="M844">
        <v>4</v>
      </c>
      <c r="N844">
        <v>2</v>
      </c>
      <c r="O844">
        <v>3</v>
      </c>
      <c r="P844">
        <v>10</v>
      </c>
      <c r="Q844">
        <v>7</v>
      </c>
      <c r="R844">
        <v>0</v>
      </c>
      <c r="S844">
        <v>2</v>
      </c>
      <c r="T844">
        <v>7</v>
      </c>
      <c r="U844">
        <v>5</v>
      </c>
      <c r="V844">
        <v>1</v>
      </c>
      <c r="W844">
        <v>3</v>
      </c>
      <c r="X844">
        <v>4</v>
      </c>
      <c r="Y844">
        <v>2</v>
      </c>
      <c r="Z844">
        <v>4</v>
      </c>
      <c r="AA844">
        <v>7</v>
      </c>
      <c r="AB844">
        <v>7</v>
      </c>
      <c r="AC844">
        <v>11</v>
      </c>
      <c r="AD844">
        <v>6</v>
      </c>
      <c r="AE844">
        <v>8</v>
      </c>
      <c r="AF844">
        <v>5</v>
      </c>
      <c r="AG844">
        <v>2</v>
      </c>
      <c r="AH844">
        <v>5</v>
      </c>
      <c r="AI844">
        <v>2</v>
      </c>
      <c r="AJ844">
        <v>19</v>
      </c>
      <c r="AK844">
        <v>1</v>
      </c>
      <c r="AL844">
        <v>0</v>
      </c>
      <c r="AM844">
        <v>1</v>
      </c>
      <c r="AN844">
        <v>8</v>
      </c>
      <c r="AO844">
        <v>11</v>
      </c>
      <c r="AP844">
        <v>2</v>
      </c>
      <c r="AQ844">
        <v>5</v>
      </c>
      <c r="AR844">
        <v>4</v>
      </c>
      <c r="AS844">
        <v>7</v>
      </c>
      <c r="AT844">
        <v>15</v>
      </c>
      <c r="AU844">
        <v>2</v>
      </c>
      <c r="AV844">
        <v>4</v>
      </c>
      <c r="AW844">
        <v>9</v>
      </c>
      <c r="AX844">
        <v>5</v>
      </c>
      <c r="AY844">
        <v>15</v>
      </c>
      <c r="AZ844">
        <v>13</v>
      </c>
      <c r="BA844">
        <v>12</v>
      </c>
      <c r="BB844">
        <v>15</v>
      </c>
      <c r="BC844">
        <v>11</v>
      </c>
      <c r="BD844">
        <v>12</v>
      </c>
      <c r="BE844">
        <v>6</v>
      </c>
      <c r="BF844">
        <v>5</v>
      </c>
      <c r="BG844">
        <v>7</v>
      </c>
      <c r="BH844">
        <v>11</v>
      </c>
      <c r="BI844">
        <v>7</v>
      </c>
      <c r="BJ844">
        <v>10</v>
      </c>
      <c r="BK844">
        <v>8</v>
      </c>
      <c r="BL844">
        <v>12</v>
      </c>
      <c r="BM844">
        <v>10</v>
      </c>
      <c r="BN844">
        <v>3</v>
      </c>
      <c r="BO844">
        <v>16</v>
      </c>
      <c r="BP844">
        <v>7</v>
      </c>
      <c r="BQ844">
        <v>5</v>
      </c>
      <c r="BR844">
        <v>13</v>
      </c>
      <c r="BS844">
        <v>12</v>
      </c>
      <c r="BT844">
        <v>6</v>
      </c>
      <c r="BU844">
        <v>26</v>
      </c>
      <c r="BV844">
        <v>11</v>
      </c>
      <c r="BW844">
        <v>9</v>
      </c>
      <c r="BX844">
        <v>9</v>
      </c>
      <c r="BY844">
        <v>7</v>
      </c>
      <c r="BZ844">
        <v>6</v>
      </c>
      <c r="CA844">
        <v>16</v>
      </c>
      <c r="CB844">
        <v>5</v>
      </c>
      <c r="CC844">
        <v>11</v>
      </c>
      <c r="CD844">
        <v>7</v>
      </c>
      <c r="CE844">
        <v>7</v>
      </c>
      <c r="CF844">
        <v>12</v>
      </c>
      <c r="CG844">
        <v>19</v>
      </c>
      <c r="CH844">
        <v>13</v>
      </c>
      <c r="CI844">
        <v>11</v>
      </c>
      <c r="CJ844">
        <v>4</v>
      </c>
      <c r="CK844">
        <v>28</v>
      </c>
      <c r="CL844">
        <v>9</v>
      </c>
      <c r="CM844">
        <v>16</v>
      </c>
      <c r="CN844">
        <v>3</v>
      </c>
      <c r="CO844">
        <v>4</v>
      </c>
      <c r="CP844">
        <v>8</v>
      </c>
    </row>
    <row r="845" spans="1:94" x14ac:dyDescent="0.3">
      <c r="A845">
        <v>13</v>
      </c>
      <c r="B845" t="s">
        <v>7580</v>
      </c>
      <c r="C845">
        <v>270103004</v>
      </c>
      <c r="D845">
        <v>270103</v>
      </c>
      <c r="E845" t="s">
        <v>14076</v>
      </c>
      <c r="F845" t="s">
        <v>7289</v>
      </c>
      <c r="G845">
        <v>62</v>
      </c>
      <c r="H845" t="s">
        <v>10585</v>
      </c>
      <c r="I845" t="s">
        <v>7289</v>
      </c>
      <c r="J845">
        <v>417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</row>
    <row r="846" spans="1:94" x14ac:dyDescent="0.3">
      <c r="A846">
        <v>13</v>
      </c>
      <c r="B846" t="s">
        <v>7580</v>
      </c>
      <c r="C846">
        <v>270102002</v>
      </c>
      <c r="D846">
        <v>270102</v>
      </c>
      <c r="E846" t="s">
        <v>14075</v>
      </c>
      <c r="F846" t="s">
        <v>7293</v>
      </c>
      <c r="G846">
        <v>62</v>
      </c>
      <c r="H846" t="s">
        <v>10585</v>
      </c>
      <c r="I846" t="s">
        <v>7293</v>
      </c>
      <c r="J846">
        <v>474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 x14ac:dyDescent="0.3">
      <c r="A847">
        <v>13</v>
      </c>
      <c r="B847" t="s">
        <v>7580</v>
      </c>
      <c r="C847">
        <v>270102017</v>
      </c>
      <c r="D847">
        <v>270102</v>
      </c>
      <c r="E847" t="s">
        <v>14075</v>
      </c>
      <c r="F847" t="s">
        <v>7308</v>
      </c>
      <c r="G847">
        <v>62</v>
      </c>
      <c r="H847" t="s">
        <v>10585</v>
      </c>
      <c r="I847" t="s">
        <v>7308</v>
      </c>
      <c r="J847">
        <v>475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</row>
    <row r="848" spans="1:94" x14ac:dyDescent="0.3">
      <c r="A848">
        <v>13</v>
      </c>
      <c r="B848" t="s">
        <v>7580</v>
      </c>
      <c r="C848">
        <v>270102014</v>
      </c>
      <c r="D848">
        <v>270102</v>
      </c>
      <c r="E848" t="s">
        <v>14075</v>
      </c>
      <c r="F848" t="s">
        <v>7305</v>
      </c>
      <c r="G848">
        <v>62</v>
      </c>
      <c r="H848" t="s">
        <v>10585</v>
      </c>
      <c r="I848" t="s">
        <v>10639</v>
      </c>
      <c r="J848">
        <v>476</v>
      </c>
      <c r="K848">
        <v>0</v>
      </c>
      <c r="L848">
        <v>0</v>
      </c>
      <c r="M848">
        <v>1</v>
      </c>
      <c r="N848">
        <v>3</v>
      </c>
      <c r="O848">
        <v>2</v>
      </c>
      <c r="P848">
        <v>2</v>
      </c>
      <c r="Q848">
        <v>3</v>
      </c>
      <c r="R848">
        <v>0</v>
      </c>
      <c r="S848">
        <v>4</v>
      </c>
      <c r="T848">
        <v>1</v>
      </c>
      <c r="U848">
        <v>0</v>
      </c>
      <c r="V848">
        <v>0</v>
      </c>
      <c r="W848">
        <v>0</v>
      </c>
      <c r="X848">
        <v>3</v>
      </c>
      <c r="Y848">
        <v>1</v>
      </c>
      <c r="Z848">
        <v>3</v>
      </c>
      <c r="AA848">
        <v>1</v>
      </c>
      <c r="AB848">
        <v>3</v>
      </c>
      <c r="AC848">
        <v>1</v>
      </c>
      <c r="AD848">
        <v>0</v>
      </c>
      <c r="AE848">
        <v>3</v>
      </c>
      <c r="AF848">
        <v>3</v>
      </c>
      <c r="AG848">
        <v>2</v>
      </c>
      <c r="AH848">
        <v>1</v>
      </c>
      <c r="AI848">
        <v>1</v>
      </c>
      <c r="AJ848">
        <v>0</v>
      </c>
      <c r="AK848">
        <v>0</v>
      </c>
      <c r="AL848">
        <v>1</v>
      </c>
      <c r="AM848">
        <v>4</v>
      </c>
      <c r="AN848">
        <v>6</v>
      </c>
      <c r="AO848">
        <v>2</v>
      </c>
      <c r="AP848">
        <v>0</v>
      </c>
      <c r="AQ848">
        <v>1</v>
      </c>
      <c r="AR848">
        <v>5</v>
      </c>
      <c r="AS848">
        <v>1</v>
      </c>
      <c r="AT848">
        <v>4</v>
      </c>
      <c r="AU848">
        <v>0</v>
      </c>
      <c r="AV848">
        <v>1</v>
      </c>
      <c r="AW848">
        <v>1</v>
      </c>
      <c r="AX848">
        <v>1</v>
      </c>
      <c r="AY848">
        <v>0</v>
      </c>
      <c r="AZ848">
        <v>1</v>
      </c>
      <c r="BA848">
        <v>1</v>
      </c>
      <c r="BB848">
        <v>1</v>
      </c>
      <c r="BC848">
        <v>3</v>
      </c>
      <c r="BD848">
        <v>0</v>
      </c>
      <c r="BE848">
        <v>0</v>
      </c>
      <c r="BF848">
        <v>2</v>
      </c>
      <c r="BG848">
        <v>0</v>
      </c>
      <c r="BH848">
        <v>1</v>
      </c>
      <c r="BI848">
        <v>0</v>
      </c>
      <c r="BJ848">
        <v>3</v>
      </c>
      <c r="BK848">
        <v>0</v>
      </c>
      <c r="BL848">
        <v>0</v>
      </c>
      <c r="BM848">
        <v>0</v>
      </c>
      <c r="BN848">
        <v>5</v>
      </c>
      <c r="BO848">
        <v>0</v>
      </c>
      <c r="BP848">
        <v>0</v>
      </c>
      <c r="BQ848">
        <v>3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1</v>
      </c>
      <c r="BX848">
        <v>0</v>
      </c>
      <c r="BY848">
        <v>1</v>
      </c>
      <c r="BZ848">
        <v>2</v>
      </c>
      <c r="CA848">
        <v>0</v>
      </c>
      <c r="CB848">
        <v>2</v>
      </c>
      <c r="CC848">
        <v>0</v>
      </c>
      <c r="CD848">
        <v>1</v>
      </c>
      <c r="CE848">
        <v>1</v>
      </c>
      <c r="CF848">
        <v>2</v>
      </c>
      <c r="CG848">
        <v>6</v>
      </c>
      <c r="CH848">
        <v>1</v>
      </c>
      <c r="CI848">
        <v>2</v>
      </c>
      <c r="CJ848">
        <v>2</v>
      </c>
      <c r="CK848">
        <v>0</v>
      </c>
      <c r="CL848">
        <v>3</v>
      </c>
      <c r="CM848">
        <v>1</v>
      </c>
      <c r="CN848">
        <v>4</v>
      </c>
      <c r="CO848">
        <v>2</v>
      </c>
      <c r="CP848">
        <v>1</v>
      </c>
    </row>
    <row r="849" spans="1:94" x14ac:dyDescent="0.3">
      <c r="A849">
        <v>13</v>
      </c>
      <c r="B849" t="s">
        <v>7580</v>
      </c>
      <c r="C849">
        <v>270102015</v>
      </c>
      <c r="D849">
        <v>270102</v>
      </c>
      <c r="E849" t="s">
        <v>14075</v>
      </c>
      <c r="F849" t="s">
        <v>7306</v>
      </c>
      <c r="G849">
        <v>62</v>
      </c>
      <c r="H849" t="s">
        <v>10585</v>
      </c>
      <c r="I849" t="s">
        <v>10640</v>
      </c>
      <c r="J849">
        <v>477</v>
      </c>
      <c r="K849">
        <v>3</v>
      </c>
      <c r="L849">
        <v>2</v>
      </c>
      <c r="M849">
        <v>2</v>
      </c>
      <c r="N849">
        <v>0</v>
      </c>
      <c r="O849">
        <v>3</v>
      </c>
      <c r="P849">
        <v>2</v>
      </c>
      <c r="Q849">
        <v>2</v>
      </c>
      <c r="R849">
        <v>0</v>
      </c>
      <c r="S849">
        <v>1</v>
      </c>
      <c r="T849">
        <v>1</v>
      </c>
      <c r="U849">
        <v>0</v>
      </c>
      <c r="V849">
        <v>2</v>
      </c>
      <c r="W849">
        <v>0</v>
      </c>
      <c r="X849">
        <v>3</v>
      </c>
      <c r="Y849">
        <v>0</v>
      </c>
      <c r="Z849">
        <v>1</v>
      </c>
      <c r="AA849">
        <v>3</v>
      </c>
      <c r="AB849">
        <v>2</v>
      </c>
      <c r="AC849">
        <v>1</v>
      </c>
      <c r="AD849">
        <v>2</v>
      </c>
      <c r="AE849">
        <v>1</v>
      </c>
      <c r="AF849">
        <v>2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4</v>
      </c>
      <c r="AM849">
        <v>2</v>
      </c>
      <c r="AN849">
        <v>3</v>
      </c>
      <c r="AO849">
        <v>1</v>
      </c>
      <c r="AP849">
        <v>1</v>
      </c>
      <c r="AQ849">
        <v>1</v>
      </c>
      <c r="AR849">
        <v>0</v>
      </c>
      <c r="AS849">
        <v>3</v>
      </c>
      <c r="AT849">
        <v>1</v>
      </c>
      <c r="AU849">
        <v>3</v>
      </c>
      <c r="AV849">
        <v>1</v>
      </c>
      <c r="AW849">
        <v>4</v>
      </c>
      <c r="AX849">
        <v>2</v>
      </c>
      <c r="AY849">
        <v>2</v>
      </c>
      <c r="AZ849">
        <v>3</v>
      </c>
      <c r="BA849">
        <v>4</v>
      </c>
      <c r="BB849">
        <v>0</v>
      </c>
      <c r="BC849">
        <v>3</v>
      </c>
      <c r="BD849">
        <v>0</v>
      </c>
      <c r="BE849">
        <v>2</v>
      </c>
      <c r="BF849">
        <v>4</v>
      </c>
      <c r="BG849">
        <v>2</v>
      </c>
      <c r="BH849">
        <v>2</v>
      </c>
      <c r="BI849">
        <v>1</v>
      </c>
      <c r="BJ849">
        <v>1</v>
      </c>
      <c r="BK849">
        <v>0</v>
      </c>
      <c r="BL849">
        <v>1</v>
      </c>
      <c r="BM849">
        <v>1</v>
      </c>
      <c r="BN849">
        <v>2</v>
      </c>
      <c r="BO849">
        <v>0</v>
      </c>
      <c r="BP849">
        <v>1</v>
      </c>
      <c r="BQ849">
        <v>2</v>
      </c>
      <c r="BR849">
        <v>1</v>
      </c>
      <c r="BS849">
        <v>4</v>
      </c>
      <c r="BT849">
        <v>1</v>
      </c>
      <c r="BU849">
        <v>1</v>
      </c>
      <c r="BV849">
        <v>1</v>
      </c>
      <c r="BW849">
        <v>1</v>
      </c>
      <c r="BX849">
        <v>2</v>
      </c>
      <c r="BY849">
        <v>3</v>
      </c>
      <c r="BZ849">
        <v>6</v>
      </c>
      <c r="CA849">
        <v>2</v>
      </c>
      <c r="CB849">
        <v>2</v>
      </c>
      <c r="CC849">
        <v>1</v>
      </c>
      <c r="CD849">
        <v>1</v>
      </c>
      <c r="CE849">
        <v>0</v>
      </c>
      <c r="CF849">
        <v>1</v>
      </c>
      <c r="CG849">
        <v>0</v>
      </c>
      <c r="CH849">
        <v>0</v>
      </c>
      <c r="CI849">
        <v>2</v>
      </c>
      <c r="CJ849">
        <v>3</v>
      </c>
      <c r="CK849">
        <v>3</v>
      </c>
      <c r="CL849">
        <v>0</v>
      </c>
      <c r="CM849">
        <v>1</v>
      </c>
      <c r="CN849">
        <v>1</v>
      </c>
      <c r="CO849">
        <v>1</v>
      </c>
      <c r="CP849">
        <v>2</v>
      </c>
    </row>
    <row r="850" spans="1:94" x14ac:dyDescent="0.3">
      <c r="A850">
        <v>13</v>
      </c>
      <c r="B850" t="s">
        <v>7580</v>
      </c>
      <c r="C850">
        <v>270105001</v>
      </c>
      <c r="D850">
        <v>270105</v>
      </c>
      <c r="E850" t="s">
        <v>7310</v>
      </c>
      <c r="F850" t="s">
        <v>7311</v>
      </c>
      <c r="G850">
        <v>63</v>
      </c>
      <c r="H850" t="s">
        <v>10569</v>
      </c>
      <c r="I850" t="s">
        <v>7311</v>
      </c>
      <c r="J850">
        <v>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 x14ac:dyDescent="0.3">
      <c r="A851">
        <v>13</v>
      </c>
      <c r="B851" t="s">
        <v>7580</v>
      </c>
      <c r="C851">
        <v>270105002</v>
      </c>
      <c r="D851">
        <v>270105</v>
      </c>
      <c r="E851" t="s">
        <v>7310</v>
      </c>
      <c r="F851" t="s">
        <v>7312</v>
      </c>
      <c r="G851">
        <v>63</v>
      </c>
      <c r="H851" t="s">
        <v>10569</v>
      </c>
      <c r="I851" t="s">
        <v>7312</v>
      </c>
      <c r="J851">
        <v>8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1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0</v>
      </c>
      <c r="CP851">
        <v>0</v>
      </c>
    </row>
    <row r="852" spans="1:94" x14ac:dyDescent="0.3">
      <c r="A852">
        <v>13</v>
      </c>
      <c r="B852" t="s">
        <v>7580</v>
      </c>
      <c r="C852">
        <v>270105003</v>
      </c>
      <c r="D852">
        <v>270105</v>
      </c>
      <c r="E852" t="s">
        <v>7310</v>
      </c>
      <c r="F852" t="s">
        <v>7313</v>
      </c>
      <c r="G852">
        <v>63</v>
      </c>
      <c r="H852" t="s">
        <v>10569</v>
      </c>
      <c r="I852" t="s">
        <v>7313</v>
      </c>
      <c r="J852">
        <v>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</row>
    <row r="853" spans="1:94" x14ac:dyDescent="0.3">
      <c r="A853">
        <v>13</v>
      </c>
      <c r="B853" t="s">
        <v>7580</v>
      </c>
      <c r="C853">
        <v>270102005</v>
      </c>
      <c r="D853">
        <v>270102</v>
      </c>
      <c r="E853" t="s">
        <v>14075</v>
      </c>
      <c r="F853" t="s">
        <v>7296</v>
      </c>
      <c r="G853">
        <v>63</v>
      </c>
      <c r="H853" t="s">
        <v>10569</v>
      </c>
      <c r="I853" t="s">
        <v>7296</v>
      </c>
      <c r="J853">
        <v>14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4" x14ac:dyDescent="0.3">
      <c r="A854">
        <v>13</v>
      </c>
      <c r="B854" t="s">
        <v>7580</v>
      </c>
      <c r="C854">
        <v>270102006</v>
      </c>
      <c r="D854">
        <v>270102</v>
      </c>
      <c r="E854" t="s">
        <v>14075</v>
      </c>
      <c r="F854" t="s">
        <v>7297</v>
      </c>
      <c r="G854">
        <v>63</v>
      </c>
      <c r="H854" t="s">
        <v>10569</v>
      </c>
      <c r="I854" t="s">
        <v>14159</v>
      </c>
      <c r="J854">
        <v>15</v>
      </c>
      <c r="K854">
        <v>8</v>
      </c>
      <c r="L854">
        <v>5</v>
      </c>
      <c r="M854">
        <v>5</v>
      </c>
      <c r="N854">
        <v>7</v>
      </c>
      <c r="O854">
        <v>0</v>
      </c>
      <c r="P854">
        <v>3</v>
      </c>
      <c r="Q854">
        <v>4</v>
      </c>
      <c r="R854">
        <v>4</v>
      </c>
      <c r="S854">
        <v>3</v>
      </c>
      <c r="T854">
        <v>7</v>
      </c>
      <c r="U854">
        <v>6</v>
      </c>
      <c r="V854">
        <v>6</v>
      </c>
      <c r="W854">
        <v>5</v>
      </c>
      <c r="X854">
        <v>3</v>
      </c>
      <c r="Y854">
        <v>5</v>
      </c>
      <c r="Z854">
        <v>2</v>
      </c>
      <c r="AA854">
        <v>6</v>
      </c>
      <c r="AB854">
        <v>3</v>
      </c>
      <c r="AC854">
        <v>1</v>
      </c>
      <c r="AD854">
        <v>6</v>
      </c>
      <c r="AE854">
        <v>4</v>
      </c>
      <c r="AF854">
        <v>3</v>
      </c>
      <c r="AG854">
        <v>3</v>
      </c>
      <c r="AH854">
        <v>2</v>
      </c>
      <c r="AI854">
        <v>3</v>
      </c>
      <c r="AJ854">
        <v>4</v>
      </c>
      <c r="AK854">
        <v>3</v>
      </c>
      <c r="AL854">
        <v>1</v>
      </c>
      <c r="AM854">
        <v>0</v>
      </c>
      <c r="AN854">
        <v>1</v>
      </c>
      <c r="AO854">
        <v>0</v>
      </c>
      <c r="AP854">
        <v>1</v>
      </c>
      <c r="AQ854">
        <v>2</v>
      </c>
      <c r="AR854">
        <v>5</v>
      </c>
      <c r="AS854">
        <v>3</v>
      </c>
      <c r="AT854">
        <v>5</v>
      </c>
      <c r="AU854">
        <v>2</v>
      </c>
      <c r="AV854">
        <v>9</v>
      </c>
      <c r="AW854">
        <v>3</v>
      </c>
      <c r="AX854">
        <v>2</v>
      </c>
      <c r="AY854">
        <v>7</v>
      </c>
      <c r="AZ854">
        <v>5</v>
      </c>
      <c r="BA854">
        <v>4</v>
      </c>
      <c r="BB854">
        <v>5</v>
      </c>
      <c r="BC854">
        <v>3</v>
      </c>
      <c r="BD854">
        <v>5</v>
      </c>
      <c r="BE854">
        <v>2</v>
      </c>
      <c r="BF854">
        <v>4</v>
      </c>
      <c r="BG854">
        <v>1</v>
      </c>
      <c r="BH854">
        <v>0</v>
      </c>
      <c r="BI854">
        <v>4</v>
      </c>
      <c r="BJ854">
        <v>0</v>
      </c>
      <c r="BK854">
        <v>2</v>
      </c>
      <c r="BL854">
        <v>3</v>
      </c>
      <c r="BM854">
        <v>2</v>
      </c>
      <c r="BN854">
        <v>3</v>
      </c>
      <c r="BO854">
        <v>3</v>
      </c>
      <c r="BP854">
        <v>6</v>
      </c>
      <c r="BQ854">
        <v>7</v>
      </c>
      <c r="BR854">
        <v>5</v>
      </c>
      <c r="BS854">
        <v>2</v>
      </c>
      <c r="BT854">
        <v>4</v>
      </c>
      <c r="BU854">
        <v>5</v>
      </c>
      <c r="BV854">
        <v>2</v>
      </c>
      <c r="BW854">
        <v>2</v>
      </c>
      <c r="BX854">
        <v>2</v>
      </c>
      <c r="BY854">
        <v>5</v>
      </c>
      <c r="BZ854">
        <v>4</v>
      </c>
      <c r="CA854">
        <v>4</v>
      </c>
      <c r="CB854">
        <v>2</v>
      </c>
      <c r="CC854">
        <v>6</v>
      </c>
      <c r="CD854">
        <v>2</v>
      </c>
      <c r="CE854">
        <v>3</v>
      </c>
      <c r="CF854">
        <v>4</v>
      </c>
      <c r="CG854">
        <v>2</v>
      </c>
      <c r="CH854">
        <v>4</v>
      </c>
      <c r="CI854">
        <v>1</v>
      </c>
      <c r="CJ854">
        <v>1</v>
      </c>
      <c r="CK854">
        <v>3</v>
      </c>
      <c r="CL854">
        <v>1</v>
      </c>
      <c r="CM854">
        <v>2</v>
      </c>
      <c r="CN854">
        <v>4</v>
      </c>
      <c r="CO854">
        <v>0</v>
      </c>
      <c r="CP854">
        <v>2</v>
      </c>
    </row>
    <row r="855" spans="1:94" x14ac:dyDescent="0.3">
      <c r="A855">
        <v>13</v>
      </c>
      <c r="B855" t="s">
        <v>7580</v>
      </c>
      <c r="C855">
        <v>270102007</v>
      </c>
      <c r="D855">
        <v>270102</v>
      </c>
      <c r="E855" t="s">
        <v>14075</v>
      </c>
      <c r="F855" t="s">
        <v>7298</v>
      </c>
      <c r="G855">
        <v>63</v>
      </c>
      <c r="H855" t="s">
        <v>10569</v>
      </c>
      <c r="I855" t="s">
        <v>14160</v>
      </c>
      <c r="J855">
        <v>16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2</v>
      </c>
      <c r="X855">
        <v>0</v>
      </c>
      <c r="Y855">
        <v>0</v>
      </c>
      <c r="Z855">
        <v>0</v>
      </c>
      <c r="AA855">
        <v>2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2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2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1</v>
      </c>
      <c r="BE855">
        <v>2</v>
      </c>
      <c r="BF855">
        <v>1</v>
      </c>
      <c r="BG855">
        <v>1</v>
      </c>
      <c r="BH855">
        <v>0</v>
      </c>
      <c r="BI855">
        <v>0</v>
      </c>
      <c r="BJ855">
        <v>1</v>
      </c>
      <c r="BK855">
        <v>0</v>
      </c>
      <c r="BL855">
        <v>1</v>
      </c>
      <c r="BM855">
        <v>0</v>
      </c>
      <c r="BN855">
        <v>2</v>
      </c>
      <c r="BO855">
        <v>1</v>
      </c>
      <c r="BP855">
        <v>0</v>
      </c>
      <c r="BQ855">
        <v>1</v>
      </c>
      <c r="BR855">
        <v>0</v>
      </c>
      <c r="BS855">
        <v>0</v>
      </c>
      <c r="BT855">
        <v>1</v>
      </c>
      <c r="BU855">
        <v>3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2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1</v>
      </c>
      <c r="CK855">
        <v>0</v>
      </c>
      <c r="CL855">
        <v>2</v>
      </c>
      <c r="CM855">
        <v>1</v>
      </c>
      <c r="CN855">
        <v>0</v>
      </c>
      <c r="CO855">
        <v>0</v>
      </c>
      <c r="CP855">
        <v>0</v>
      </c>
    </row>
    <row r="856" spans="1:94" x14ac:dyDescent="0.3">
      <c r="A856">
        <v>13</v>
      </c>
      <c r="B856" t="s">
        <v>7580</v>
      </c>
      <c r="C856">
        <v>270102008</v>
      </c>
      <c r="D856">
        <v>270102</v>
      </c>
      <c r="E856" t="s">
        <v>14075</v>
      </c>
      <c r="F856" t="s">
        <v>7299</v>
      </c>
      <c r="G856">
        <v>63</v>
      </c>
      <c r="H856" t="s">
        <v>10569</v>
      </c>
      <c r="I856" t="s">
        <v>14161</v>
      </c>
      <c r="J856">
        <v>17</v>
      </c>
      <c r="K856">
        <v>0</v>
      </c>
      <c r="L856">
        <v>1</v>
      </c>
      <c r="M856">
        <v>3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1</v>
      </c>
      <c r="AE856">
        <v>1</v>
      </c>
      <c r="AF856">
        <v>1</v>
      </c>
      <c r="AG856">
        <v>0</v>
      </c>
      <c r="AH856">
        <v>1</v>
      </c>
      <c r="AI856">
        <v>0</v>
      </c>
      <c r="AJ856">
        <v>0</v>
      </c>
      <c r="AK856">
        <v>3</v>
      </c>
      <c r="AL856">
        <v>0</v>
      </c>
      <c r="AM856">
        <v>1</v>
      </c>
      <c r="AN856">
        <v>3</v>
      </c>
      <c r="AO856">
        <v>3</v>
      </c>
      <c r="AP856">
        <v>1</v>
      </c>
      <c r="AQ856">
        <v>1</v>
      </c>
      <c r="AR856">
        <v>0</v>
      </c>
      <c r="AS856">
        <v>1</v>
      </c>
      <c r="AT856">
        <v>1</v>
      </c>
      <c r="AU856">
        <v>2</v>
      </c>
      <c r="AV856">
        <v>2</v>
      </c>
      <c r="AW856">
        <v>0</v>
      </c>
      <c r="AX856">
        <v>4</v>
      </c>
      <c r="AY856">
        <v>0</v>
      </c>
      <c r="AZ856">
        <v>0</v>
      </c>
      <c r="BA856">
        <v>0</v>
      </c>
      <c r="BB856">
        <v>1</v>
      </c>
      <c r="BC856">
        <v>1</v>
      </c>
      <c r="BD856">
        <v>2</v>
      </c>
      <c r="BE856">
        <v>1</v>
      </c>
      <c r="BF856">
        <v>0</v>
      </c>
      <c r="BG856">
        <v>0</v>
      </c>
      <c r="BH856">
        <v>1</v>
      </c>
      <c r="BI856">
        <v>1</v>
      </c>
      <c r="BJ856">
        <v>0</v>
      </c>
      <c r="BK856">
        <v>2</v>
      </c>
      <c r="BL856">
        <v>0</v>
      </c>
      <c r="BM856">
        <v>1</v>
      </c>
      <c r="BN856">
        <v>0</v>
      </c>
      <c r="BO856">
        <v>1</v>
      </c>
      <c r="BP856">
        <v>1</v>
      </c>
      <c r="BQ856">
        <v>1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2</v>
      </c>
      <c r="BY856">
        <v>0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1</v>
      </c>
      <c r="CL856">
        <v>3</v>
      </c>
      <c r="CM856">
        <v>0</v>
      </c>
      <c r="CN856">
        <v>0</v>
      </c>
      <c r="CO856">
        <v>0</v>
      </c>
      <c r="CP856">
        <v>0</v>
      </c>
    </row>
    <row r="857" spans="1:94" x14ac:dyDescent="0.3">
      <c r="A857">
        <v>13</v>
      </c>
      <c r="B857" t="s">
        <v>7580</v>
      </c>
      <c r="C857">
        <v>270102010</v>
      </c>
      <c r="D857">
        <v>270102</v>
      </c>
      <c r="E857" t="s">
        <v>14075</v>
      </c>
      <c r="F857" t="s">
        <v>7301</v>
      </c>
      <c r="G857">
        <v>63</v>
      </c>
      <c r="H857" t="s">
        <v>10569</v>
      </c>
      <c r="I857" t="s">
        <v>7301</v>
      </c>
      <c r="J857">
        <v>19</v>
      </c>
      <c r="K857">
        <v>1</v>
      </c>
      <c r="L857">
        <v>3</v>
      </c>
      <c r="M857">
        <v>2</v>
      </c>
      <c r="N857">
        <v>4</v>
      </c>
      <c r="O857">
        <v>2</v>
      </c>
      <c r="P857">
        <v>1</v>
      </c>
      <c r="Q857">
        <v>1</v>
      </c>
      <c r="R857">
        <v>1</v>
      </c>
      <c r="S857">
        <v>3</v>
      </c>
      <c r="T857">
        <v>2</v>
      </c>
      <c r="U857">
        <v>4</v>
      </c>
      <c r="V857">
        <v>2</v>
      </c>
      <c r="W857">
        <v>4</v>
      </c>
      <c r="X857">
        <v>0</v>
      </c>
      <c r="Y857">
        <v>1</v>
      </c>
      <c r="Z857">
        <v>3</v>
      </c>
      <c r="AA857">
        <v>3</v>
      </c>
      <c r="AB857">
        <v>2</v>
      </c>
      <c r="AC857">
        <v>0</v>
      </c>
      <c r="AD857">
        <v>4</v>
      </c>
      <c r="AE857">
        <v>0</v>
      </c>
      <c r="AF857">
        <v>1</v>
      </c>
      <c r="AG857">
        <v>1</v>
      </c>
      <c r="AH857">
        <v>3</v>
      </c>
      <c r="AI857">
        <v>2</v>
      </c>
      <c r="AJ857">
        <v>1</v>
      </c>
      <c r="AK857">
        <v>0</v>
      </c>
      <c r="AL857">
        <v>0</v>
      </c>
      <c r="AM857">
        <v>2</v>
      </c>
      <c r="AN857">
        <v>0</v>
      </c>
      <c r="AO857">
        <v>0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1</v>
      </c>
      <c r="AV857">
        <v>4</v>
      </c>
      <c r="AW857">
        <v>0</v>
      </c>
      <c r="AX857">
        <v>0</v>
      </c>
      <c r="AY857">
        <v>2</v>
      </c>
      <c r="AZ857">
        <v>2</v>
      </c>
      <c r="BA857">
        <v>0</v>
      </c>
      <c r="BB857">
        <v>2</v>
      </c>
      <c r="BC857">
        <v>1</v>
      </c>
      <c r="BD857">
        <v>2</v>
      </c>
      <c r="BE857">
        <v>0</v>
      </c>
      <c r="BF857">
        <v>1</v>
      </c>
      <c r="BG857">
        <v>4</v>
      </c>
      <c r="BH857">
        <v>1</v>
      </c>
      <c r="BI857">
        <v>0</v>
      </c>
      <c r="BJ857">
        <v>3</v>
      </c>
      <c r="BK857">
        <v>3</v>
      </c>
      <c r="BL857">
        <v>2</v>
      </c>
      <c r="BM857">
        <v>1</v>
      </c>
      <c r="BN857">
        <v>0</v>
      </c>
      <c r="BO857">
        <v>0</v>
      </c>
      <c r="BP857">
        <v>1</v>
      </c>
      <c r="BQ857">
        <v>3</v>
      </c>
      <c r="BR857">
        <v>2</v>
      </c>
      <c r="BS857">
        <v>1</v>
      </c>
      <c r="BT857">
        <v>1</v>
      </c>
      <c r="BU857">
        <v>2</v>
      </c>
      <c r="BV857">
        <v>0</v>
      </c>
      <c r="BW857">
        <v>1</v>
      </c>
      <c r="BX857">
        <v>0</v>
      </c>
      <c r="BY857">
        <v>2</v>
      </c>
      <c r="BZ857">
        <v>1</v>
      </c>
      <c r="CA857">
        <v>1</v>
      </c>
      <c r="CB857">
        <v>2</v>
      </c>
      <c r="CC857">
        <v>2</v>
      </c>
      <c r="CD857">
        <v>0</v>
      </c>
      <c r="CE857">
        <v>1</v>
      </c>
      <c r="CF857">
        <v>0</v>
      </c>
      <c r="CG857">
        <v>3</v>
      </c>
      <c r="CH857">
        <v>0</v>
      </c>
      <c r="CI857">
        <v>1</v>
      </c>
      <c r="CJ857">
        <v>1</v>
      </c>
      <c r="CK857">
        <v>1</v>
      </c>
      <c r="CL857">
        <v>3</v>
      </c>
      <c r="CM857">
        <v>0</v>
      </c>
      <c r="CN857">
        <v>2</v>
      </c>
      <c r="CO857">
        <v>2</v>
      </c>
      <c r="CP857">
        <v>1</v>
      </c>
    </row>
    <row r="858" spans="1:94" x14ac:dyDescent="0.3">
      <c r="A858">
        <v>13</v>
      </c>
      <c r="B858" t="s">
        <v>7580</v>
      </c>
      <c r="C858">
        <v>270101001</v>
      </c>
      <c r="D858">
        <v>270101</v>
      </c>
      <c r="E858" t="s">
        <v>7315</v>
      </c>
      <c r="F858" t="s">
        <v>10554</v>
      </c>
      <c r="G858">
        <v>63</v>
      </c>
      <c r="H858" t="s">
        <v>10569</v>
      </c>
      <c r="I858" t="s">
        <v>10554</v>
      </c>
      <c r="J858">
        <v>46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</row>
    <row r="859" spans="1:94" x14ac:dyDescent="0.3">
      <c r="A859">
        <v>13</v>
      </c>
      <c r="B859" t="s">
        <v>7580</v>
      </c>
      <c r="C859">
        <v>270102001</v>
      </c>
      <c r="D859">
        <v>270102</v>
      </c>
      <c r="E859" t="s">
        <v>14075</v>
      </c>
      <c r="F859" t="s">
        <v>7292</v>
      </c>
      <c r="G859">
        <v>63</v>
      </c>
      <c r="H859" t="s">
        <v>10569</v>
      </c>
      <c r="I859" t="s">
        <v>7292</v>
      </c>
      <c r="J859">
        <v>176</v>
      </c>
      <c r="K859">
        <v>0</v>
      </c>
      <c r="L859">
        <v>1</v>
      </c>
      <c r="M859">
        <v>2</v>
      </c>
      <c r="N859">
        <v>0</v>
      </c>
      <c r="O859">
        <v>2</v>
      </c>
      <c r="P859">
        <v>1</v>
      </c>
      <c r="Q859">
        <v>0</v>
      </c>
      <c r="R859">
        <v>0</v>
      </c>
      <c r="S859">
        <v>4</v>
      </c>
      <c r="T859">
        <v>1</v>
      </c>
      <c r="U859">
        <v>0</v>
      </c>
      <c r="V859">
        <v>0</v>
      </c>
      <c r="W859">
        <v>0</v>
      </c>
      <c r="X859">
        <v>5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2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1</v>
      </c>
      <c r="CA859">
        <v>0</v>
      </c>
      <c r="CB859">
        <v>2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</row>
    <row r="860" spans="1:94" x14ac:dyDescent="0.3">
      <c r="A860">
        <v>13</v>
      </c>
      <c r="B860" t="s">
        <v>7580</v>
      </c>
      <c r="C860">
        <v>270103002</v>
      </c>
      <c r="D860">
        <v>270103</v>
      </c>
      <c r="E860" t="s">
        <v>14076</v>
      </c>
      <c r="F860" t="s">
        <v>7287</v>
      </c>
      <c r="G860">
        <v>63</v>
      </c>
      <c r="H860" t="s">
        <v>10569</v>
      </c>
      <c r="I860" t="s">
        <v>7287</v>
      </c>
      <c r="J860">
        <v>204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</row>
    <row r="861" spans="1:94" x14ac:dyDescent="0.3">
      <c r="A861">
        <v>13</v>
      </c>
      <c r="B861" t="s">
        <v>7580</v>
      </c>
      <c r="C861">
        <v>270104001</v>
      </c>
      <c r="D861">
        <v>270104</v>
      </c>
      <c r="E861" t="s">
        <v>7318</v>
      </c>
      <c r="F861" t="s">
        <v>7319</v>
      </c>
      <c r="G861">
        <v>63</v>
      </c>
      <c r="H861" t="s">
        <v>10569</v>
      </c>
      <c r="I861" t="s">
        <v>7319</v>
      </c>
      <c r="J861">
        <v>298</v>
      </c>
      <c r="K861">
        <v>2</v>
      </c>
      <c r="L861">
        <v>6</v>
      </c>
      <c r="M861">
        <v>4</v>
      </c>
      <c r="N861">
        <v>0</v>
      </c>
      <c r="O861">
        <v>1</v>
      </c>
      <c r="P861">
        <v>3</v>
      </c>
      <c r="Q861">
        <v>7</v>
      </c>
      <c r="R861">
        <v>1</v>
      </c>
      <c r="S861">
        <v>4</v>
      </c>
      <c r="T861">
        <v>3</v>
      </c>
      <c r="U861">
        <v>6</v>
      </c>
      <c r="V861">
        <v>0</v>
      </c>
      <c r="W861">
        <v>7</v>
      </c>
      <c r="X861">
        <v>4</v>
      </c>
      <c r="Y861">
        <v>1</v>
      </c>
      <c r="Z861">
        <v>2</v>
      </c>
      <c r="AA861">
        <v>2</v>
      </c>
      <c r="AB861">
        <v>5</v>
      </c>
      <c r="AC861">
        <v>9</v>
      </c>
      <c r="AD861">
        <v>5</v>
      </c>
      <c r="AE861">
        <v>2</v>
      </c>
      <c r="AF861">
        <v>2</v>
      </c>
      <c r="AG861">
        <v>0</v>
      </c>
      <c r="AH861">
        <v>2</v>
      </c>
      <c r="AI861">
        <v>0</v>
      </c>
      <c r="AJ861">
        <v>12</v>
      </c>
      <c r="AK861">
        <v>3</v>
      </c>
      <c r="AL861">
        <v>0</v>
      </c>
      <c r="AM861">
        <v>0</v>
      </c>
      <c r="AN861">
        <v>9</v>
      </c>
      <c r="AO861">
        <v>3</v>
      </c>
      <c r="AP861">
        <v>2</v>
      </c>
      <c r="AQ861">
        <v>2</v>
      </c>
      <c r="AR861">
        <v>4</v>
      </c>
      <c r="AS861">
        <v>1</v>
      </c>
      <c r="AT861">
        <v>9</v>
      </c>
      <c r="AU861">
        <v>4</v>
      </c>
      <c r="AV861">
        <v>5</v>
      </c>
      <c r="AW861">
        <v>6</v>
      </c>
      <c r="AX861">
        <v>2</v>
      </c>
      <c r="AY861">
        <v>14</v>
      </c>
      <c r="AZ861">
        <v>3</v>
      </c>
      <c r="BA861">
        <v>6</v>
      </c>
      <c r="BB861">
        <v>3</v>
      </c>
      <c r="BC861">
        <v>3</v>
      </c>
      <c r="BD861">
        <v>9</v>
      </c>
      <c r="BE861">
        <v>7</v>
      </c>
      <c r="BF861">
        <v>5</v>
      </c>
      <c r="BG861">
        <v>2</v>
      </c>
      <c r="BH861">
        <v>4</v>
      </c>
      <c r="BI861">
        <v>7</v>
      </c>
      <c r="BJ861">
        <v>7</v>
      </c>
      <c r="BK861">
        <v>7</v>
      </c>
      <c r="BL861">
        <v>8</v>
      </c>
      <c r="BM861">
        <v>14</v>
      </c>
      <c r="BN861">
        <v>5</v>
      </c>
      <c r="BO861">
        <v>5</v>
      </c>
      <c r="BP861">
        <v>6</v>
      </c>
      <c r="BQ861">
        <v>7</v>
      </c>
      <c r="BR861">
        <v>5</v>
      </c>
      <c r="BS861">
        <v>7</v>
      </c>
      <c r="BT861">
        <v>11</v>
      </c>
      <c r="BU861">
        <v>8</v>
      </c>
      <c r="BV861">
        <v>7</v>
      </c>
      <c r="BW861">
        <v>10</v>
      </c>
      <c r="BX861">
        <v>4</v>
      </c>
      <c r="BY861">
        <v>6</v>
      </c>
      <c r="BZ861">
        <v>5</v>
      </c>
      <c r="CA861">
        <v>15</v>
      </c>
      <c r="CB861">
        <v>6</v>
      </c>
      <c r="CC861">
        <v>8</v>
      </c>
      <c r="CD861">
        <v>4</v>
      </c>
      <c r="CE861">
        <v>13</v>
      </c>
      <c r="CF861">
        <v>6</v>
      </c>
      <c r="CG861">
        <v>10</v>
      </c>
      <c r="CH861">
        <v>7</v>
      </c>
      <c r="CI861">
        <v>7</v>
      </c>
      <c r="CJ861">
        <v>5</v>
      </c>
      <c r="CK861">
        <v>14</v>
      </c>
      <c r="CL861">
        <v>5</v>
      </c>
      <c r="CM861">
        <v>11</v>
      </c>
      <c r="CN861">
        <v>2</v>
      </c>
      <c r="CO861">
        <v>11</v>
      </c>
      <c r="CP861">
        <v>4</v>
      </c>
    </row>
    <row r="862" spans="1:94" x14ac:dyDescent="0.3">
      <c r="A862">
        <v>13</v>
      </c>
      <c r="B862" t="s">
        <v>7580</v>
      </c>
      <c r="C862">
        <v>270103004</v>
      </c>
      <c r="D862">
        <v>270103</v>
      </c>
      <c r="E862" t="s">
        <v>14076</v>
      </c>
      <c r="F862" t="s">
        <v>7289</v>
      </c>
      <c r="G862">
        <v>63</v>
      </c>
      <c r="H862" t="s">
        <v>10569</v>
      </c>
      <c r="I862" t="s">
        <v>7289</v>
      </c>
      <c r="J862">
        <v>417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 x14ac:dyDescent="0.3">
      <c r="A863">
        <v>13</v>
      </c>
      <c r="B863" t="s">
        <v>7580</v>
      </c>
      <c r="C863">
        <v>270103003</v>
      </c>
      <c r="D863">
        <v>270103</v>
      </c>
      <c r="E863" t="s">
        <v>14076</v>
      </c>
      <c r="F863" t="s">
        <v>7288</v>
      </c>
      <c r="G863">
        <v>63</v>
      </c>
      <c r="H863" t="s">
        <v>10569</v>
      </c>
      <c r="I863" t="s">
        <v>7288</v>
      </c>
      <c r="J863">
        <v>419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</row>
    <row r="864" spans="1:94" x14ac:dyDescent="0.3">
      <c r="A864">
        <v>13</v>
      </c>
      <c r="B864" t="s">
        <v>7580</v>
      </c>
      <c r="C864">
        <v>270102014</v>
      </c>
      <c r="D864">
        <v>270102</v>
      </c>
      <c r="E864" t="s">
        <v>14075</v>
      </c>
      <c r="F864" t="s">
        <v>7305</v>
      </c>
      <c r="G864">
        <v>63</v>
      </c>
      <c r="H864" t="s">
        <v>10569</v>
      </c>
      <c r="I864" t="s">
        <v>10639</v>
      </c>
      <c r="J864">
        <v>476</v>
      </c>
      <c r="K864">
        <v>2</v>
      </c>
      <c r="L864">
        <v>2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2</v>
      </c>
      <c r="U864">
        <v>3</v>
      </c>
      <c r="V864">
        <v>0</v>
      </c>
      <c r="W864">
        <v>1</v>
      </c>
      <c r="X864">
        <v>1</v>
      </c>
      <c r="Y864">
        <v>3</v>
      </c>
      <c r="Z864">
        <v>1</v>
      </c>
      <c r="AA864">
        <v>2</v>
      </c>
      <c r="AB864">
        <v>1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2</v>
      </c>
      <c r="AJ864">
        <v>0</v>
      </c>
      <c r="AK864">
        <v>1</v>
      </c>
      <c r="AL864">
        <v>1</v>
      </c>
      <c r="AM864">
        <v>0</v>
      </c>
      <c r="AN864">
        <v>1</v>
      </c>
      <c r="AO864">
        <v>1</v>
      </c>
      <c r="AP864">
        <v>0</v>
      </c>
      <c r="AQ864">
        <v>2</v>
      </c>
      <c r="AR864">
        <v>0</v>
      </c>
      <c r="AS864">
        <v>4</v>
      </c>
      <c r="AT864">
        <v>0</v>
      </c>
      <c r="AU864">
        <v>2</v>
      </c>
      <c r="AV864">
        <v>1</v>
      </c>
      <c r="AW864">
        <v>1</v>
      </c>
      <c r="AX864">
        <v>1</v>
      </c>
      <c r="AY864">
        <v>2</v>
      </c>
      <c r="AZ864">
        <v>0</v>
      </c>
      <c r="BA864">
        <v>0</v>
      </c>
      <c r="BB864">
        <v>2</v>
      </c>
      <c r="BC864">
        <v>2</v>
      </c>
      <c r="BD864">
        <v>2</v>
      </c>
      <c r="BE864">
        <v>0</v>
      </c>
      <c r="BF864">
        <v>3</v>
      </c>
      <c r="BG864">
        <v>1</v>
      </c>
      <c r="BH864">
        <v>2</v>
      </c>
      <c r="BI864">
        <v>2</v>
      </c>
      <c r="BJ864">
        <v>1</v>
      </c>
      <c r="BK864">
        <v>0</v>
      </c>
      <c r="BL864">
        <v>0</v>
      </c>
      <c r="BM864">
        <v>0</v>
      </c>
      <c r="BN864">
        <v>1</v>
      </c>
      <c r="BO864">
        <v>1</v>
      </c>
      <c r="BP864">
        <v>1</v>
      </c>
      <c r="BQ864">
        <v>2</v>
      </c>
      <c r="BR864">
        <v>0</v>
      </c>
      <c r="BS864">
        <v>0</v>
      </c>
      <c r="BT864">
        <v>1</v>
      </c>
      <c r="BU864">
        <v>1</v>
      </c>
      <c r="BV864">
        <v>0</v>
      </c>
      <c r="BW864">
        <v>1</v>
      </c>
      <c r="BX864">
        <v>0</v>
      </c>
      <c r="BY864">
        <v>0</v>
      </c>
      <c r="BZ864">
        <v>0</v>
      </c>
      <c r="CA864">
        <v>3</v>
      </c>
      <c r="CB864">
        <v>1</v>
      </c>
      <c r="CC864">
        <v>1</v>
      </c>
      <c r="CD864">
        <v>2</v>
      </c>
      <c r="CE864">
        <v>0</v>
      </c>
      <c r="CF864">
        <v>2</v>
      </c>
      <c r="CG864">
        <v>2</v>
      </c>
      <c r="CH864">
        <v>1</v>
      </c>
      <c r="CI864">
        <v>0</v>
      </c>
      <c r="CJ864">
        <v>0</v>
      </c>
      <c r="CK864">
        <v>1</v>
      </c>
      <c r="CL864">
        <v>1</v>
      </c>
      <c r="CM864">
        <v>0</v>
      </c>
      <c r="CN864">
        <v>0</v>
      </c>
      <c r="CO864">
        <v>0</v>
      </c>
      <c r="CP864">
        <v>0</v>
      </c>
    </row>
    <row r="865" spans="1:94" x14ac:dyDescent="0.3">
      <c r="A865">
        <v>13</v>
      </c>
      <c r="B865" t="s">
        <v>7580</v>
      </c>
      <c r="C865">
        <v>270102015</v>
      </c>
      <c r="D865">
        <v>270102</v>
      </c>
      <c r="E865" t="s">
        <v>14075</v>
      </c>
      <c r="F865" t="s">
        <v>7306</v>
      </c>
      <c r="G865">
        <v>63</v>
      </c>
      <c r="H865" t="s">
        <v>10569</v>
      </c>
      <c r="I865" t="s">
        <v>10640</v>
      </c>
      <c r="J865">
        <v>477</v>
      </c>
      <c r="K865">
        <v>2</v>
      </c>
      <c r="L865">
        <v>4</v>
      </c>
      <c r="M865">
        <v>2</v>
      </c>
      <c r="N865">
        <v>1</v>
      </c>
      <c r="O865">
        <v>0</v>
      </c>
      <c r="P865">
        <v>4</v>
      </c>
      <c r="Q865">
        <v>2</v>
      </c>
      <c r="R865">
        <v>1</v>
      </c>
      <c r="S865">
        <v>0</v>
      </c>
      <c r="T865">
        <v>2</v>
      </c>
      <c r="U865">
        <v>0</v>
      </c>
      <c r="V865">
        <v>5</v>
      </c>
      <c r="W865">
        <v>2</v>
      </c>
      <c r="X865">
        <v>0</v>
      </c>
      <c r="Y865">
        <v>1</v>
      </c>
      <c r="Z865">
        <v>2</v>
      </c>
      <c r="AA865">
        <v>2</v>
      </c>
      <c r="AB865">
        <v>0</v>
      </c>
      <c r="AC865">
        <v>0</v>
      </c>
      <c r="AD865">
        <v>0</v>
      </c>
      <c r="AE865">
        <v>1</v>
      </c>
      <c r="AF865">
        <v>2</v>
      </c>
      <c r="AG865">
        <v>3</v>
      </c>
      <c r="AH865">
        <v>1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1</v>
      </c>
      <c r="AQ865">
        <v>1</v>
      </c>
      <c r="AR865">
        <v>3</v>
      </c>
      <c r="AS865">
        <v>2</v>
      </c>
      <c r="AT865">
        <v>1</v>
      </c>
      <c r="AU865">
        <v>2</v>
      </c>
      <c r="AV865">
        <v>1</v>
      </c>
      <c r="AW865">
        <v>2</v>
      </c>
      <c r="AX865">
        <v>1</v>
      </c>
      <c r="AY865">
        <v>0</v>
      </c>
      <c r="AZ865">
        <v>0</v>
      </c>
      <c r="BA865">
        <v>1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>
        <v>2</v>
      </c>
      <c r="BJ865">
        <v>0</v>
      </c>
      <c r="BK865">
        <v>1</v>
      </c>
      <c r="BL865">
        <v>2</v>
      </c>
      <c r="BM865">
        <v>0</v>
      </c>
      <c r="BN865">
        <v>1</v>
      </c>
      <c r="BO865">
        <v>0</v>
      </c>
      <c r="BP865">
        <v>1</v>
      </c>
      <c r="BQ865">
        <v>1</v>
      </c>
      <c r="BR865">
        <v>0</v>
      </c>
      <c r="BS865">
        <v>0</v>
      </c>
      <c r="BT865">
        <v>0</v>
      </c>
      <c r="BU865">
        <v>2</v>
      </c>
      <c r="BV865">
        <v>0</v>
      </c>
      <c r="BW865">
        <v>1</v>
      </c>
      <c r="BX865">
        <v>1</v>
      </c>
      <c r="BY865">
        <v>1</v>
      </c>
      <c r="BZ865">
        <v>0</v>
      </c>
      <c r="CA865">
        <v>3</v>
      </c>
      <c r="CB865">
        <v>1</v>
      </c>
      <c r="CC865">
        <v>3</v>
      </c>
      <c r="CD865">
        <v>2</v>
      </c>
      <c r="CE865">
        <v>1</v>
      </c>
      <c r="CF865">
        <v>2</v>
      </c>
      <c r="CG865">
        <v>0</v>
      </c>
      <c r="CH865">
        <v>1</v>
      </c>
      <c r="CI865">
        <v>0</v>
      </c>
      <c r="CJ865">
        <v>1</v>
      </c>
      <c r="CK865">
        <v>0</v>
      </c>
      <c r="CL865">
        <v>1</v>
      </c>
      <c r="CM865">
        <v>1</v>
      </c>
      <c r="CN865">
        <v>0</v>
      </c>
      <c r="CO865">
        <v>0</v>
      </c>
      <c r="CP865">
        <v>0</v>
      </c>
    </row>
    <row r="866" spans="1:94" x14ac:dyDescent="0.3">
      <c r="A866">
        <v>13</v>
      </c>
      <c r="B866" t="s">
        <v>7580</v>
      </c>
      <c r="C866">
        <v>270105001</v>
      </c>
      <c r="D866">
        <v>270105</v>
      </c>
      <c r="E866" t="s">
        <v>7310</v>
      </c>
      <c r="F866" t="s">
        <v>7311</v>
      </c>
      <c r="G866">
        <v>64</v>
      </c>
      <c r="H866" t="s">
        <v>10570</v>
      </c>
      <c r="I866" t="s">
        <v>7311</v>
      </c>
      <c r="J866">
        <v>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 x14ac:dyDescent="0.3">
      <c r="A867">
        <v>13</v>
      </c>
      <c r="B867" t="s">
        <v>7580</v>
      </c>
      <c r="C867">
        <v>270105002</v>
      </c>
      <c r="D867">
        <v>270105</v>
      </c>
      <c r="E867" t="s">
        <v>7310</v>
      </c>
      <c r="F867" t="s">
        <v>7312</v>
      </c>
      <c r="G867">
        <v>64</v>
      </c>
      <c r="H867" t="s">
        <v>10570</v>
      </c>
      <c r="I867" t="s">
        <v>7312</v>
      </c>
      <c r="J867">
        <v>8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 x14ac:dyDescent="0.3">
      <c r="A868">
        <v>13</v>
      </c>
      <c r="B868" t="s">
        <v>7580</v>
      </c>
      <c r="C868">
        <v>270105003</v>
      </c>
      <c r="D868">
        <v>270105</v>
      </c>
      <c r="E868" t="s">
        <v>7310</v>
      </c>
      <c r="F868" t="s">
        <v>7313</v>
      </c>
      <c r="G868">
        <v>64</v>
      </c>
      <c r="H868" t="s">
        <v>10570</v>
      </c>
      <c r="I868" t="s">
        <v>7313</v>
      </c>
      <c r="J868">
        <v>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</row>
    <row r="869" spans="1:94" x14ac:dyDescent="0.3">
      <c r="A869">
        <v>13</v>
      </c>
      <c r="B869" t="s">
        <v>7580</v>
      </c>
      <c r="C869">
        <v>270102003</v>
      </c>
      <c r="D869">
        <v>270102</v>
      </c>
      <c r="E869" t="s">
        <v>14075</v>
      </c>
      <c r="F869" t="s">
        <v>7294</v>
      </c>
      <c r="G869">
        <v>64</v>
      </c>
      <c r="H869" t="s">
        <v>10570</v>
      </c>
      <c r="I869" t="s">
        <v>7294</v>
      </c>
      <c r="J869">
        <v>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</row>
    <row r="870" spans="1:94" x14ac:dyDescent="0.3">
      <c r="A870">
        <v>13</v>
      </c>
      <c r="B870" t="s">
        <v>7580</v>
      </c>
      <c r="C870">
        <v>270102005</v>
      </c>
      <c r="D870">
        <v>270102</v>
      </c>
      <c r="E870" t="s">
        <v>14075</v>
      </c>
      <c r="F870" t="s">
        <v>7296</v>
      </c>
      <c r="G870">
        <v>64</v>
      </c>
      <c r="H870" t="s">
        <v>10570</v>
      </c>
      <c r="I870" t="s">
        <v>7296</v>
      </c>
      <c r="J870">
        <v>14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2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 x14ac:dyDescent="0.3">
      <c r="A871">
        <v>13</v>
      </c>
      <c r="B871" t="s">
        <v>7580</v>
      </c>
      <c r="C871">
        <v>270102006</v>
      </c>
      <c r="D871">
        <v>270102</v>
      </c>
      <c r="E871" t="s">
        <v>14075</v>
      </c>
      <c r="F871" t="s">
        <v>7297</v>
      </c>
      <c r="G871">
        <v>64</v>
      </c>
      <c r="H871" t="s">
        <v>10570</v>
      </c>
      <c r="I871" t="s">
        <v>14159</v>
      </c>
      <c r="J871">
        <v>15</v>
      </c>
      <c r="K871">
        <v>11</v>
      </c>
      <c r="L871">
        <v>1</v>
      </c>
      <c r="M871">
        <v>5</v>
      </c>
      <c r="N871">
        <v>8</v>
      </c>
      <c r="O871">
        <v>4</v>
      </c>
      <c r="P871">
        <v>8</v>
      </c>
      <c r="Q871">
        <v>5</v>
      </c>
      <c r="R871">
        <v>8</v>
      </c>
      <c r="S871">
        <v>6</v>
      </c>
      <c r="T871">
        <v>6</v>
      </c>
      <c r="U871">
        <v>6</v>
      </c>
      <c r="V871">
        <v>10</v>
      </c>
      <c r="W871">
        <v>12</v>
      </c>
      <c r="X871">
        <v>3</v>
      </c>
      <c r="Y871">
        <v>3</v>
      </c>
      <c r="Z871">
        <v>2</v>
      </c>
      <c r="AA871">
        <v>2</v>
      </c>
      <c r="AB871">
        <v>0</v>
      </c>
      <c r="AC871">
        <v>1</v>
      </c>
      <c r="AD871">
        <v>12</v>
      </c>
      <c r="AE871">
        <v>7</v>
      </c>
      <c r="AF871">
        <v>3</v>
      </c>
      <c r="AG871">
        <v>1</v>
      </c>
      <c r="AH871">
        <v>4</v>
      </c>
      <c r="AI871">
        <v>4</v>
      </c>
      <c r="AJ871">
        <v>4</v>
      </c>
      <c r="AK871">
        <v>2</v>
      </c>
      <c r="AL871">
        <v>3</v>
      </c>
      <c r="AM871">
        <v>1</v>
      </c>
      <c r="AN871">
        <v>3</v>
      </c>
      <c r="AO871">
        <v>0</v>
      </c>
      <c r="AP871">
        <v>2</v>
      </c>
      <c r="AQ871">
        <v>6</v>
      </c>
      <c r="AR871">
        <v>8</v>
      </c>
      <c r="AS871">
        <v>3</v>
      </c>
      <c r="AT871">
        <v>6</v>
      </c>
      <c r="AU871">
        <v>3</v>
      </c>
      <c r="AV871">
        <v>10</v>
      </c>
      <c r="AW871">
        <v>2</v>
      </c>
      <c r="AX871">
        <v>5</v>
      </c>
      <c r="AY871">
        <v>1</v>
      </c>
      <c r="AZ871">
        <v>3</v>
      </c>
      <c r="BA871">
        <v>4</v>
      </c>
      <c r="BB871">
        <v>3</v>
      </c>
      <c r="BC871">
        <v>7</v>
      </c>
      <c r="BD871">
        <v>5</v>
      </c>
      <c r="BE871">
        <v>6</v>
      </c>
      <c r="BF871">
        <v>1</v>
      </c>
      <c r="BG871">
        <v>2</v>
      </c>
      <c r="BH871">
        <v>7</v>
      </c>
      <c r="BI871">
        <v>5</v>
      </c>
      <c r="BJ871">
        <v>3</v>
      </c>
      <c r="BK871">
        <v>2</v>
      </c>
      <c r="BL871">
        <v>4</v>
      </c>
      <c r="BM871">
        <v>3</v>
      </c>
      <c r="BN871">
        <v>0</v>
      </c>
      <c r="BO871">
        <v>3</v>
      </c>
      <c r="BP871">
        <v>8</v>
      </c>
      <c r="BQ871">
        <v>3</v>
      </c>
      <c r="BR871">
        <v>1</v>
      </c>
      <c r="BS871">
        <v>5</v>
      </c>
      <c r="BT871">
        <v>5</v>
      </c>
      <c r="BU871">
        <v>2</v>
      </c>
      <c r="BV871">
        <v>5</v>
      </c>
      <c r="BW871">
        <v>3</v>
      </c>
      <c r="BX871">
        <v>2</v>
      </c>
      <c r="BY871">
        <v>6</v>
      </c>
      <c r="BZ871">
        <v>8</v>
      </c>
      <c r="CA871">
        <v>6</v>
      </c>
      <c r="CB871">
        <v>2</v>
      </c>
      <c r="CC871">
        <v>6</v>
      </c>
      <c r="CD871">
        <v>2</v>
      </c>
      <c r="CE871">
        <v>6</v>
      </c>
      <c r="CF871">
        <v>6</v>
      </c>
      <c r="CG871">
        <v>2</v>
      </c>
      <c r="CH871">
        <v>4</v>
      </c>
      <c r="CI871">
        <v>11</v>
      </c>
      <c r="CJ871">
        <v>5</v>
      </c>
      <c r="CK871">
        <v>8</v>
      </c>
      <c r="CL871">
        <v>3</v>
      </c>
      <c r="CM871">
        <v>2</v>
      </c>
      <c r="CN871">
        <v>4</v>
      </c>
      <c r="CO871">
        <v>9</v>
      </c>
      <c r="CP871">
        <v>6</v>
      </c>
    </row>
    <row r="872" spans="1:94" x14ac:dyDescent="0.3">
      <c r="A872">
        <v>13</v>
      </c>
      <c r="B872" t="s">
        <v>7580</v>
      </c>
      <c r="C872">
        <v>270102007</v>
      </c>
      <c r="D872">
        <v>270102</v>
      </c>
      <c r="E872" t="s">
        <v>14075</v>
      </c>
      <c r="F872" t="s">
        <v>7298</v>
      </c>
      <c r="G872">
        <v>64</v>
      </c>
      <c r="H872" t="s">
        <v>10570</v>
      </c>
      <c r="I872" t="s">
        <v>14160</v>
      </c>
      <c r="J872">
        <v>16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1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4</v>
      </c>
      <c r="AE872">
        <v>1</v>
      </c>
      <c r="AF872">
        <v>2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2</v>
      </c>
      <c r="AS872">
        <v>2</v>
      </c>
      <c r="AT872">
        <v>3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2</v>
      </c>
      <c r="BC872">
        <v>0</v>
      </c>
      <c r="BD872">
        <v>1</v>
      </c>
      <c r="BE872">
        <v>1</v>
      </c>
      <c r="BF872">
        <v>2</v>
      </c>
      <c r="BG872">
        <v>0</v>
      </c>
      <c r="BH872">
        <v>3</v>
      </c>
      <c r="BI872">
        <v>0</v>
      </c>
      <c r="BJ872">
        <v>0</v>
      </c>
      <c r="BK872">
        <v>0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2</v>
      </c>
      <c r="CE872">
        <v>2</v>
      </c>
      <c r="CF872">
        <v>1</v>
      </c>
      <c r="CG872">
        <v>0</v>
      </c>
      <c r="CH872">
        <v>0</v>
      </c>
      <c r="CI872">
        <v>1</v>
      </c>
      <c r="CJ872">
        <v>1</v>
      </c>
      <c r="CK872">
        <v>1</v>
      </c>
      <c r="CL872">
        <v>0</v>
      </c>
      <c r="CM872">
        <v>1</v>
      </c>
      <c r="CN872">
        <v>2</v>
      </c>
      <c r="CO872">
        <v>0</v>
      </c>
      <c r="CP872">
        <v>0</v>
      </c>
    </row>
    <row r="873" spans="1:94" x14ac:dyDescent="0.3">
      <c r="A873">
        <v>13</v>
      </c>
      <c r="B873" t="s">
        <v>7580</v>
      </c>
      <c r="C873">
        <v>270102008</v>
      </c>
      <c r="D873">
        <v>270102</v>
      </c>
      <c r="E873" t="s">
        <v>14075</v>
      </c>
      <c r="F873" t="s">
        <v>7299</v>
      </c>
      <c r="G873">
        <v>64</v>
      </c>
      <c r="H873" t="s">
        <v>10570</v>
      </c>
      <c r="I873" t="s">
        <v>14161</v>
      </c>
      <c r="J873">
        <v>17</v>
      </c>
      <c r="K873">
        <v>0</v>
      </c>
      <c r="L873">
        <v>1</v>
      </c>
      <c r="M873">
        <v>4</v>
      </c>
      <c r="N873">
        <v>4</v>
      </c>
      <c r="O873">
        <v>1</v>
      </c>
      <c r="P873">
        <v>3</v>
      </c>
      <c r="Q873">
        <v>4</v>
      </c>
      <c r="R873">
        <v>0</v>
      </c>
      <c r="S873">
        <v>2</v>
      </c>
      <c r="T873">
        <v>1</v>
      </c>
      <c r="U873">
        <v>1</v>
      </c>
      <c r="V873">
        <v>3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1</v>
      </c>
      <c r="AE873">
        <v>2</v>
      </c>
      <c r="AF873">
        <v>1</v>
      </c>
      <c r="AG873">
        <v>0</v>
      </c>
      <c r="AH873">
        <v>1</v>
      </c>
      <c r="AI873">
        <v>5</v>
      </c>
      <c r="AJ873">
        <v>0</v>
      </c>
      <c r="AK873">
        <v>1</v>
      </c>
      <c r="AL873">
        <v>1</v>
      </c>
      <c r="AM873">
        <v>1</v>
      </c>
      <c r="AN873">
        <v>2</v>
      </c>
      <c r="AO873">
        <v>0</v>
      </c>
      <c r="AP873">
        <v>1</v>
      </c>
      <c r="AQ873">
        <v>4</v>
      </c>
      <c r="AR873">
        <v>4</v>
      </c>
      <c r="AS873">
        <v>0</v>
      </c>
      <c r="AT873">
        <v>1</v>
      </c>
      <c r="AU873">
        <v>1</v>
      </c>
      <c r="AV873">
        <v>1</v>
      </c>
      <c r="AW873">
        <v>0</v>
      </c>
      <c r="AX873">
        <v>0</v>
      </c>
      <c r="AY873">
        <v>1</v>
      </c>
      <c r="AZ873">
        <v>3</v>
      </c>
      <c r="BA873">
        <v>2</v>
      </c>
      <c r="BB873">
        <v>1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2</v>
      </c>
      <c r="BJ873">
        <v>1</v>
      </c>
      <c r="BK873">
        <v>1</v>
      </c>
      <c r="BL873">
        <v>0</v>
      </c>
      <c r="BM873">
        <v>1</v>
      </c>
      <c r="BN873">
        <v>2</v>
      </c>
      <c r="BO873">
        <v>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2</v>
      </c>
      <c r="BX873">
        <v>1</v>
      </c>
      <c r="BY873">
        <v>0</v>
      </c>
      <c r="BZ873">
        <v>1</v>
      </c>
      <c r="CA873">
        <v>2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1</v>
      </c>
      <c r="CH873">
        <v>2</v>
      </c>
      <c r="CI873">
        <v>4</v>
      </c>
      <c r="CJ873">
        <v>2</v>
      </c>
      <c r="CK873">
        <v>2</v>
      </c>
      <c r="CL873">
        <v>1</v>
      </c>
      <c r="CM873">
        <v>2</v>
      </c>
      <c r="CN873">
        <v>2</v>
      </c>
      <c r="CO873">
        <v>3</v>
      </c>
      <c r="CP873">
        <v>1</v>
      </c>
    </row>
    <row r="874" spans="1:94" x14ac:dyDescent="0.3">
      <c r="A874">
        <v>13</v>
      </c>
      <c r="B874" t="s">
        <v>7580</v>
      </c>
      <c r="C874">
        <v>270102009</v>
      </c>
      <c r="D874">
        <v>270102</v>
      </c>
      <c r="E874" t="s">
        <v>14075</v>
      </c>
      <c r="F874" t="s">
        <v>7300</v>
      </c>
      <c r="G874">
        <v>64</v>
      </c>
      <c r="H874" t="s">
        <v>10570</v>
      </c>
      <c r="I874" t="s">
        <v>7300</v>
      </c>
      <c r="J874">
        <v>18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3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 x14ac:dyDescent="0.3">
      <c r="A875">
        <v>13</v>
      </c>
      <c r="B875" t="s">
        <v>7580</v>
      </c>
      <c r="C875">
        <v>270102010</v>
      </c>
      <c r="D875">
        <v>270102</v>
      </c>
      <c r="E875" t="s">
        <v>14075</v>
      </c>
      <c r="F875" t="s">
        <v>7301</v>
      </c>
      <c r="G875">
        <v>64</v>
      </c>
      <c r="H875" t="s">
        <v>10570</v>
      </c>
      <c r="I875" t="s">
        <v>7301</v>
      </c>
      <c r="J875">
        <v>19</v>
      </c>
      <c r="K875">
        <v>2</v>
      </c>
      <c r="L875">
        <v>2</v>
      </c>
      <c r="M875">
        <v>7</v>
      </c>
      <c r="N875">
        <v>9</v>
      </c>
      <c r="O875">
        <v>3</v>
      </c>
      <c r="P875">
        <v>13</v>
      </c>
      <c r="Q875">
        <v>7</v>
      </c>
      <c r="R875">
        <v>4</v>
      </c>
      <c r="S875">
        <v>5</v>
      </c>
      <c r="T875">
        <v>11</v>
      </c>
      <c r="U875">
        <v>11</v>
      </c>
      <c r="V875">
        <v>4</v>
      </c>
      <c r="W875">
        <v>10</v>
      </c>
      <c r="X875">
        <v>2</v>
      </c>
      <c r="Y875">
        <v>5</v>
      </c>
      <c r="Z875">
        <v>5</v>
      </c>
      <c r="AA875">
        <v>3</v>
      </c>
      <c r="AB875">
        <v>0</v>
      </c>
      <c r="AC875">
        <v>2</v>
      </c>
      <c r="AD875">
        <v>14</v>
      </c>
      <c r="AE875">
        <v>4</v>
      </c>
      <c r="AF875">
        <v>1</v>
      </c>
      <c r="AG875">
        <v>2</v>
      </c>
      <c r="AH875">
        <v>3</v>
      </c>
      <c r="AI875">
        <v>7</v>
      </c>
      <c r="AJ875">
        <v>2</v>
      </c>
      <c r="AK875">
        <v>4</v>
      </c>
      <c r="AL875">
        <v>2</v>
      </c>
      <c r="AM875">
        <v>2</v>
      </c>
      <c r="AN875">
        <v>11</v>
      </c>
      <c r="AO875">
        <v>7</v>
      </c>
      <c r="AP875">
        <v>7</v>
      </c>
      <c r="AQ875">
        <v>8</v>
      </c>
      <c r="AR875">
        <v>11</v>
      </c>
      <c r="AS875">
        <v>6</v>
      </c>
      <c r="AT875">
        <v>8</v>
      </c>
      <c r="AU875">
        <v>3</v>
      </c>
      <c r="AV875">
        <v>5</v>
      </c>
      <c r="AW875">
        <v>3</v>
      </c>
      <c r="AX875">
        <v>1</v>
      </c>
      <c r="AY875">
        <v>3</v>
      </c>
      <c r="AZ875">
        <v>3</v>
      </c>
      <c r="BA875">
        <v>1</v>
      </c>
      <c r="BB875">
        <v>4</v>
      </c>
      <c r="BC875">
        <v>10</v>
      </c>
      <c r="BD875">
        <v>5</v>
      </c>
      <c r="BE875">
        <v>4</v>
      </c>
      <c r="BF875">
        <v>5</v>
      </c>
      <c r="BG875">
        <v>4</v>
      </c>
      <c r="BH875">
        <v>5</v>
      </c>
      <c r="BI875">
        <v>5</v>
      </c>
      <c r="BJ875">
        <v>4</v>
      </c>
      <c r="BK875">
        <v>0</v>
      </c>
      <c r="BL875">
        <v>2</v>
      </c>
      <c r="BM875">
        <v>3</v>
      </c>
      <c r="BN875">
        <v>3</v>
      </c>
      <c r="BO875">
        <v>2</v>
      </c>
      <c r="BP875">
        <v>6</v>
      </c>
      <c r="BQ875">
        <v>3</v>
      </c>
      <c r="BR875">
        <v>3</v>
      </c>
      <c r="BS875">
        <v>4</v>
      </c>
      <c r="BT875">
        <v>1</v>
      </c>
      <c r="BU875">
        <v>4</v>
      </c>
      <c r="BV875">
        <v>1</v>
      </c>
      <c r="BW875">
        <v>2</v>
      </c>
      <c r="BX875">
        <v>1</v>
      </c>
      <c r="BY875">
        <v>10</v>
      </c>
      <c r="BZ875">
        <v>2</v>
      </c>
      <c r="CA875">
        <v>6</v>
      </c>
      <c r="CB875">
        <v>2</v>
      </c>
      <c r="CC875">
        <v>1</v>
      </c>
      <c r="CD875">
        <v>2</v>
      </c>
      <c r="CE875">
        <v>6</v>
      </c>
      <c r="CF875">
        <v>4</v>
      </c>
      <c r="CG875">
        <v>6</v>
      </c>
      <c r="CH875">
        <v>1</v>
      </c>
      <c r="CI875">
        <v>3</v>
      </c>
      <c r="CJ875">
        <v>4</v>
      </c>
      <c r="CK875">
        <v>6</v>
      </c>
      <c r="CL875">
        <v>3</v>
      </c>
      <c r="CM875">
        <v>5</v>
      </c>
      <c r="CN875">
        <v>1</v>
      </c>
      <c r="CO875">
        <v>2</v>
      </c>
      <c r="CP875">
        <v>2</v>
      </c>
    </row>
    <row r="876" spans="1:94" x14ac:dyDescent="0.3">
      <c r="A876">
        <v>13</v>
      </c>
      <c r="B876" t="s">
        <v>7580</v>
      </c>
      <c r="C876">
        <v>270102016</v>
      </c>
      <c r="D876">
        <v>270102</v>
      </c>
      <c r="E876" t="s">
        <v>14075</v>
      </c>
      <c r="F876" t="s">
        <v>7307</v>
      </c>
      <c r="G876">
        <v>64</v>
      </c>
      <c r="H876" t="s">
        <v>10570</v>
      </c>
      <c r="I876" t="s">
        <v>7307</v>
      </c>
      <c r="J876">
        <v>26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</row>
    <row r="877" spans="1:94" x14ac:dyDescent="0.3">
      <c r="A877">
        <v>13</v>
      </c>
      <c r="B877" t="s">
        <v>7580</v>
      </c>
      <c r="C877">
        <v>270101001</v>
      </c>
      <c r="D877">
        <v>270101</v>
      </c>
      <c r="E877" t="s">
        <v>7315</v>
      </c>
      <c r="F877" t="s">
        <v>10554</v>
      </c>
      <c r="G877">
        <v>64</v>
      </c>
      <c r="H877" t="s">
        <v>10570</v>
      </c>
      <c r="I877" t="s">
        <v>10554</v>
      </c>
      <c r="J877">
        <v>46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2</v>
      </c>
      <c r="CP877">
        <v>0</v>
      </c>
    </row>
    <row r="878" spans="1:94" x14ac:dyDescent="0.3">
      <c r="A878">
        <v>13</v>
      </c>
      <c r="B878" t="s">
        <v>7580</v>
      </c>
      <c r="C878">
        <v>270102001</v>
      </c>
      <c r="D878">
        <v>270102</v>
      </c>
      <c r="E878" t="s">
        <v>14075</v>
      </c>
      <c r="F878" t="s">
        <v>7292</v>
      </c>
      <c r="G878">
        <v>64</v>
      </c>
      <c r="H878" t="s">
        <v>10570</v>
      </c>
      <c r="I878" t="s">
        <v>7292</v>
      </c>
      <c r="J878">
        <v>176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0</v>
      </c>
      <c r="BL878">
        <v>2</v>
      </c>
      <c r="BM878">
        <v>0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1</v>
      </c>
      <c r="BW878">
        <v>2</v>
      </c>
      <c r="BX878">
        <v>1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2</v>
      </c>
      <c r="CL878">
        <v>0</v>
      </c>
      <c r="CM878">
        <v>0</v>
      </c>
      <c r="CN878">
        <v>0</v>
      </c>
      <c r="CO878">
        <v>1</v>
      </c>
      <c r="CP878">
        <v>1</v>
      </c>
    </row>
    <row r="879" spans="1:94" x14ac:dyDescent="0.3">
      <c r="A879">
        <v>13</v>
      </c>
      <c r="B879" t="s">
        <v>7580</v>
      </c>
      <c r="C879">
        <v>270103002</v>
      </c>
      <c r="D879">
        <v>270103</v>
      </c>
      <c r="E879" t="s">
        <v>14076</v>
      </c>
      <c r="F879" t="s">
        <v>7287</v>
      </c>
      <c r="G879">
        <v>64</v>
      </c>
      <c r="H879" t="s">
        <v>10570</v>
      </c>
      <c r="I879" t="s">
        <v>7287</v>
      </c>
      <c r="J879">
        <v>204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0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2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</row>
    <row r="880" spans="1:94" x14ac:dyDescent="0.3">
      <c r="A880">
        <v>13</v>
      </c>
      <c r="B880" t="s">
        <v>7580</v>
      </c>
      <c r="C880">
        <v>270104001</v>
      </c>
      <c r="D880">
        <v>270104</v>
      </c>
      <c r="E880" t="s">
        <v>7318</v>
      </c>
      <c r="F880" t="s">
        <v>7319</v>
      </c>
      <c r="G880">
        <v>64</v>
      </c>
      <c r="H880" t="s">
        <v>10570</v>
      </c>
      <c r="I880" t="s">
        <v>7319</v>
      </c>
      <c r="J880">
        <v>298</v>
      </c>
      <c r="K880">
        <v>9</v>
      </c>
      <c r="L880">
        <v>15</v>
      </c>
      <c r="M880">
        <v>18</v>
      </c>
      <c r="N880">
        <v>9</v>
      </c>
      <c r="O880">
        <v>12</v>
      </c>
      <c r="P880">
        <v>13</v>
      </c>
      <c r="Q880">
        <v>6</v>
      </c>
      <c r="R880">
        <v>10</v>
      </c>
      <c r="S880">
        <v>10</v>
      </c>
      <c r="T880">
        <v>6</v>
      </c>
      <c r="U880">
        <v>50</v>
      </c>
      <c r="V880">
        <v>12</v>
      </c>
      <c r="W880">
        <v>49</v>
      </c>
      <c r="X880">
        <v>36</v>
      </c>
      <c r="Y880">
        <v>30</v>
      </c>
      <c r="Z880">
        <v>13</v>
      </c>
      <c r="AA880">
        <v>47</v>
      </c>
      <c r="AB880">
        <v>39</v>
      </c>
      <c r="AC880">
        <v>56</v>
      </c>
      <c r="AD880">
        <v>35</v>
      </c>
      <c r="AE880">
        <v>45</v>
      </c>
      <c r="AF880">
        <v>63</v>
      </c>
      <c r="AG880">
        <v>44</v>
      </c>
      <c r="AH880">
        <v>45</v>
      </c>
      <c r="AI880">
        <v>57</v>
      </c>
      <c r="AJ880">
        <v>21</v>
      </c>
      <c r="AK880">
        <v>48</v>
      </c>
      <c r="AL880">
        <v>37</v>
      </c>
      <c r="AM880">
        <v>33</v>
      </c>
      <c r="AN880">
        <v>47</v>
      </c>
      <c r="AO880">
        <v>58</v>
      </c>
      <c r="AP880">
        <v>22</v>
      </c>
      <c r="AQ880">
        <v>50</v>
      </c>
      <c r="AR880">
        <v>36</v>
      </c>
      <c r="AS880">
        <v>42</v>
      </c>
      <c r="AT880">
        <v>24</v>
      </c>
      <c r="AU880">
        <v>38</v>
      </c>
      <c r="AV880">
        <v>56</v>
      </c>
      <c r="AW880">
        <v>56</v>
      </c>
      <c r="AX880">
        <v>38</v>
      </c>
      <c r="AY880">
        <v>44</v>
      </c>
      <c r="AZ880">
        <v>43</v>
      </c>
      <c r="BA880">
        <v>79</v>
      </c>
      <c r="BB880">
        <v>75</v>
      </c>
      <c r="BC880">
        <v>99</v>
      </c>
      <c r="BD880">
        <v>56</v>
      </c>
      <c r="BE880">
        <v>83</v>
      </c>
      <c r="BF880">
        <v>46</v>
      </c>
      <c r="BG880">
        <v>45</v>
      </c>
      <c r="BH880">
        <v>50</v>
      </c>
      <c r="BI880">
        <v>17</v>
      </c>
      <c r="BJ880">
        <v>69</v>
      </c>
      <c r="BK880">
        <v>61</v>
      </c>
      <c r="BL880">
        <v>79</v>
      </c>
      <c r="BM880">
        <v>34</v>
      </c>
      <c r="BN880">
        <v>44</v>
      </c>
      <c r="BO880">
        <v>40</v>
      </c>
      <c r="BP880">
        <v>28</v>
      </c>
      <c r="BQ880">
        <v>27</v>
      </c>
      <c r="BR880">
        <v>18</v>
      </c>
      <c r="BS880">
        <v>40</v>
      </c>
      <c r="BT880">
        <v>33</v>
      </c>
      <c r="BU880">
        <v>39</v>
      </c>
      <c r="BV880">
        <v>40</v>
      </c>
      <c r="BW880">
        <v>21</v>
      </c>
      <c r="BX880">
        <v>40</v>
      </c>
      <c r="BY880">
        <v>46</v>
      </c>
      <c r="BZ880">
        <v>42</v>
      </c>
      <c r="CA880">
        <v>39</v>
      </c>
      <c r="CB880">
        <v>41</v>
      </c>
      <c r="CC880">
        <v>34</v>
      </c>
      <c r="CD880">
        <v>21</v>
      </c>
      <c r="CE880">
        <v>41</v>
      </c>
      <c r="CF880">
        <v>39</v>
      </c>
      <c r="CG880">
        <v>42</v>
      </c>
      <c r="CH880">
        <v>32</v>
      </c>
      <c r="CI880">
        <v>25</v>
      </c>
      <c r="CJ880">
        <v>39</v>
      </c>
      <c r="CK880">
        <v>36</v>
      </c>
      <c r="CL880">
        <v>33</v>
      </c>
      <c r="CM880">
        <v>29</v>
      </c>
      <c r="CN880">
        <v>17</v>
      </c>
      <c r="CO880">
        <v>24</v>
      </c>
      <c r="CP880">
        <v>12</v>
      </c>
    </row>
    <row r="881" spans="1:94" x14ac:dyDescent="0.3">
      <c r="A881">
        <v>13</v>
      </c>
      <c r="B881" t="s">
        <v>7580</v>
      </c>
      <c r="C881">
        <v>270103004</v>
      </c>
      <c r="D881">
        <v>270103</v>
      </c>
      <c r="E881" t="s">
        <v>14076</v>
      </c>
      <c r="F881" t="s">
        <v>7289</v>
      </c>
      <c r="G881">
        <v>64</v>
      </c>
      <c r="H881" t="s">
        <v>10570</v>
      </c>
      <c r="I881" t="s">
        <v>7289</v>
      </c>
      <c r="J881">
        <v>417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 x14ac:dyDescent="0.3">
      <c r="A882">
        <v>13</v>
      </c>
      <c r="B882" t="s">
        <v>7580</v>
      </c>
      <c r="C882">
        <v>270103005</v>
      </c>
      <c r="D882">
        <v>270103</v>
      </c>
      <c r="E882" t="s">
        <v>14076</v>
      </c>
      <c r="F882" t="s">
        <v>7290</v>
      </c>
      <c r="G882">
        <v>64</v>
      </c>
      <c r="H882" t="s">
        <v>10570</v>
      </c>
      <c r="I882" t="s">
        <v>7290</v>
      </c>
      <c r="J882">
        <v>434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</row>
    <row r="883" spans="1:94" x14ac:dyDescent="0.3">
      <c r="A883">
        <v>13</v>
      </c>
      <c r="B883" t="s">
        <v>7580</v>
      </c>
      <c r="C883">
        <v>270102002</v>
      </c>
      <c r="D883">
        <v>270102</v>
      </c>
      <c r="E883" t="s">
        <v>14075</v>
      </c>
      <c r="F883" t="s">
        <v>7293</v>
      </c>
      <c r="G883">
        <v>64</v>
      </c>
      <c r="H883" t="s">
        <v>10570</v>
      </c>
      <c r="I883" t="s">
        <v>7293</v>
      </c>
      <c r="J883">
        <v>474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2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2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1</v>
      </c>
      <c r="BH883">
        <v>0</v>
      </c>
      <c r="BI883">
        <v>0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 x14ac:dyDescent="0.3">
      <c r="A884">
        <v>13</v>
      </c>
      <c r="B884" t="s">
        <v>7580</v>
      </c>
      <c r="C884">
        <v>270102017</v>
      </c>
      <c r="D884">
        <v>270102</v>
      </c>
      <c r="E884" t="s">
        <v>14075</v>
      </c>
      <c r="F884" t="s">
        <v>7308</v>
      </c>
      <c r="G884">
        <v>64</v>
      </c>
      <c r="H884" t="s">
        <v>10570</v>
      </c>
      <c r="I884" t="s">
        <v>7308</v>
      </c>
      <c r="J884">
        <v>475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 x14ac:dyDescent="0.3">
      <c r="A885">
        <v>13</v>
      </c>
      <c r="B885" t="s">
        <v>7580</v>
      </c>
      <c r="C885">
        <v>270102014</v>
      </c>
      <c r="D885">
        <v>270102</v>
      </c>
      <c r="E885" t="s">
        <v>14075</v>
      </c>
      <c r="F885" t="s">
        <v>7305</v>
      </c>
      <c r="G885">
        <v>64</v>
      </c>
      <c r="H885" t="s">
        <v>10570</v>
      </c>
      <c r="I885" t="s">
        <v>10639</v>
      </c>
      <c r="J885">
        <v>476</v>
      </c>
      <c r="K885">
        <v>0</v>
      </c>
      <c r="L885">
        <v>2</v>
      </c>
      <c r="M885">
        <v>4</v>
      </c>
      <c r="N885">
        <v>4</v>
      </c>
      <c r="O885">
        <v>3</v>
      </c>
      <c r="P885">
        <v>0</v>
      </c>
      <c r="Q885">
        <v>3</v>
      </c>
      <c r="R885">
        <v>2</v>
      </c>
      <c r="S885">
        <v>2</v>
      </c>
      <c r="T885">
        <v>0</v>
      </c>
      <c r="U885">
        <v>2</v>
      </c>
      <c r="V885">
        <v>1</v>
      </c>
      <c r="W885">
        <v>3</v>
      </c>
      <c r="X885">
        <v>1</v>
      </c>
      <c r="Y885">
        <v>1</v>
      </c>
      <c r="Z885">
        <v>2</v>
      </c>
      <c r="AA885">
        <v>1</v>
      </c>
      <c r="AB885">
        <v>1</v>
      </c>
      <c r="AC885">
        <v>2</v>
      </c>
      <c r="AD885">
        <v>3</v>
      </c>
      <c r="AE885">
        <v>0</v>
      </c>
      <c r="AF885">
        <v>0</v>
      </c>
      <c r="AG885">
        <v>0</v>
      </c>
      <c r="AH885">
        <v>4</v>
      </c>
      <c r="AI885">
        <v>0</v>
      </c>
      <c r="AJ885">
        <v>1</v>
      </c>
      <c r="AK885">
        <v>0</v>
      </c>
      <c r="AL885">
        <v>1</v>
      </c>
      <c r="AM885">
        <v>1</v>
      </c>
      <c r="AN885">
        <v>0</v>
      </c>
      <c r="AO885">
        <v>1</v>
      </c>
      <c r="AP885">
        <v>1</v>
      </c>
      <c r="AQ885">
        <v>1</v>
      </c>
      <c r="AR885">
        <v>2</v>
      </c>
      <c r="AS885">
        <v>0</v>
      </c>
      <c r="AT885">
        <v>1</v>
      </c>
      <c r="AU885">
        <v>2</v>
      </c>
      <c r="AV885">
        <v>2</v>
      </c>
      <c r="AW885">
        <v>1</v>
      </c>
      <c r="AX885">
        <v>1</v>
      </c>
      <c r="AY885">
        <v>0</v>
      </c>
      <c r="AZ885">
        <v>2</v>
      </c>
      <c r="BA885">
        <v>0</v>
      </c>
      <c r="BB885">
        <v>3</v>
      </c>
      <c r="BC885">
        <v>2</v>
      </c>
      <c r="BD885">
        <v>0</v>
      </c>
      <c r="BE885">
        <v>3</v>
      </c>
      <c r="BF885">
        <v>0</v>
      </c>
      <c r="BG885">
        <v>0</v>
      </c>
      <c r="BH885">
        <v>1</v>
      </c>
      <c r="BI885">
        <v>3</v>
      </c>
      <c r="BJ885">
        <v>2</v>
      </c>
      <c r="BK885">
        <v>0</v>
      </c>
      <c r="BL885">
        <v>3</v>
      </c>
      <c r="BM885">
        <v>1</v>
      </c>
      <c r="BN885">
        <v>1</v>
      </c>
      <c r="BO885">
        <v>0</v>
      </c>
      <c r="BP885">
        <v>4</v>
      </c>
      <c r="BQ885">
        <v>2</v>
      </c>
      <c r="BR885">
        <v>0</v>
      </c>
      <c r="BS885">
        <v>1</v>
      </c>
      <c r="BT885">
        <v>1</v>
      </c>
      <c r="BU885">
        <v>1</v>
      </c>
      <c r="BV885">
        <v>0</v>
      </c>
      <c r="BW885">
        <v>1</v>
      </c>
      <c r="BX885">
        <v>1</v>
      </c>
      <c r="BY885">
        <v>0</v>
      </c>
      <c r="BZ885">
        <v>0</v>
      </c>
      <c r="CA885">
        <v>1</v>
      </c>
      <c r="CB885">
        <v>2</v>
      </c>
      <c r="CC885">
        <v>0</v>
      </c>
      <c r="CD885">
        <v>1</v>
      </c>
      <c r="CE885">
        <v>3</v>
      </c>
      <c r="CF885">
        <v>1</v>
      </c>
      <c r="CG885">
        <v>2</v>
      </c>
      <c r="CH885">
        <v>0</v>
      </c>
      <c r="CI885">
        <v>2</v>
      </c>
      <c r="CJ885">
        <v>1</v>
      </c>
      <c r="CK885">
        <v>1</v>
      </c>
      <c r="CL885">
        <v>3</v>
      </c>
      <c r="CM885">
        <v>0</v>
      </c>
      <c r="CN885">
        <v>1</v>
      </c>
      <c r="CO885">
        <v>3</v>
      </c>
      <c r="CP885">
        <v>1</v>
      </c>
    </row>
    <row r="886" spans="1:94" x14ac:dyDescent="0.3">
      <c r="A886">
        <v>13</v>
      </c>
      <c r="B886" t="s">
        <v>7580</v>
      </c>
      <c r="C886">
        <v>270102015</v>
      </c>
      <c r="D886">
        <v>270102</v>
      </c>
      <c r="E886" t="s">
        <v>14075</v>
      </c>
      <c r="F886" t="s">
        <v>7306</v>
      </c>
      <c r="G886">
        <v>64</v>
      </c>
      <c r="H886" t="s">
        <v>10570</v>
      </c>
      <c r="I886" t="s">
        <v>10640</v>
      </c>
      <c r="J886">
        <v>477</v>
      </c>
      <c r="K886">
        <v>1</v>
      </c>
      <c r="L886">
        <v>1</v>
      </c>
      <c r="M886">
        <v>0</v>
      </c>
      <c r="N886">
        <v>1</v>
      </c>
      <c r="O886">
        <v>0</v>
      </c>
      <c r="P886">
        <v>2</v>
      </c>
      <c r="Q886">
        <v>4</v>
      </c>
      <c r="R886">
        <v>2</v>
      </c>
      <c r="S886">
        <v>3</v>
      </c>
      <c r="T886">
        <v>2</v>
      </c>
      <c r="U886">
        <v>3</v>
      </c>
      <c r="V886">
        <v>1</v>
      </c>
      <c r="W886">
        <v>3</v>
      </c>
      <c r="X886">
        <v>1</v>
      </c>
      <c r="Y886">
        <v>1</v>
      </c>
      <c r="Z886">
        <v>2</v>
      </c>
      <c r="AA886">
        <v>2</v>
      </c>
      <c r="AB886">
        <v>1</v>
      </c>
      <c r="AC886">
        <v>1</v>
      </c>
      <c r="AD886">
        <v>4</v>
      </c>
      <c r="AE886">
        <v>1</v>
      </c>
      <c r="AF886">
        <v>0</v>
      </c>
      <c r="AG886">
        <v>0</v>
      </c>
      <c r="AH886">
        <v>2</v>
      </c>
      <c r="AI886">
        <v>0</v>
      </c>
      <c r="AJ886">
        <v>2</v>
      </c>
      <c r="AK886">
        <v>3</v>
      </c>
      <c r="AL886">
        <v>0</v>
      </c>
      <c r="AM886">
        <v>1</v>
      </c>
      <c r="AN886">
        <v>3</v>
      </c>
      <c r="AO886">
        <v>1</v>
      </c>
      <c r="AP886">
        <v>2</v>
      </c>
      <c r="AQ886">
        <v>1</v>
      </c>
      <c r="AR886">
        <v>3</v>
      </c>
      <c r="AS886">
        <v>3</v>
      </c>
      <c r="AT886">
        <v>0</v>
      </c>
      <c r="AU886">
        <v>0</v>
      </c>
      <c r="AV886">
        <v>2</v>
      </c>
      <c r="AW886">
        <v>1</v>
      </c>
      <c r="AX886">
        <v>0</v>
      </c>
      <c r="AY886">
        <v>1</v>
      </c>
      <c r="AZ886">
        <v>2</v>
      </c>
      <c r="BA886">
        <v>1</v>
      </c>
      <c r="BB886">
        <v>2</v>
      </c>
      <c r="BC886">
        <v>3</v>
      </c>
      <c r="BD886">
        <v>3</v>
      </c>
      <c r="BE886">
        <v>3</v>
      </c>
      <c r="BF886">
        <v>1</v>
      </c>
      <c r="BG886">
        <v>0</v>
      </c>
      <c r="BH886">
        <v>3</v>
      </c>
      <c r="BI886">
        <v>1</v>
      </c>
      <c r="BJ886">
        <v>3</v>
      </c>
      <c r="BK886">
        <v>1</v>
      </c>
      <c r="BL886">
        <v>1</v>
      </c>
      <c r="BM886">
        <v>1</v>
      </c>
      <c r="BN886">
        <v>0</v>
      </c>
      <c r="BO886">
        <v>1</v>
      </c>
      <c r="BP886">
        <v>2</v>
      </c>
      <c r="BQ886">
        <v>2</v>
      </c>
      <c r="BR886">
        <v>2</v>
      </c>
      <c r="BS886">
        <v>1</v>
      </c>
      <c r="BT886">
        <v>1</v>
      </c>
      <c r="BU886">
        <v>4</v>
      </c>
      <c r="BV886">
        <v>1</v>
      </c>
      <c r="BW886">
        <v>1</v>
      </c>
      <c r="BX886">
        <v>3</v>
      </c>
      <c r="BY886">
        <v>1</v>
      </c>
      <c r="BZ886">
        <v>1</v>
      </c>
      <c r="CA886">
        <v>1</v>
      </c>
      <c r="CB886">
        <v>1</v>
      </c>
      <c r="CC886">
        <v>0</v>
      </c>
      <c r="CD886">
        <v>0</v>
      </c>
      <c r="CE886">
        <v>2</v>
      </c>
      <c r="CF886">
        <v>0</v>
      </c>
      <c r="CG886">
        <v>5</v>
      </c>
      <c r="CH886">
        <v>1</v>
      </c>
      <c r="CI886">
        <v>0</v>
      </c>
      <c r="CJ886">
        <v>1</v>
      </c>
      <c r="CK886">
        <v>2</v>
      </c>
      <c r="CL886">
        <v>0</v>
      </c>
      <c r="CM886">
        <v>0</v>
      </c>
      <c r="CN886">
        <v>2</v>
      </c>
      <c r="CO886">
        <v>0</v>
      </c>
      <c r="CP886">
        <v>3</v>
      </c>
    </row>
    <row r="887" spans="1:94" x14ac:dyDescent="0.3">
      <c r="A887">
        <v>13</v>
      </c>
      <c r="B887" t="s">
        <v>7580</v>
      </c>
      <c r="C887">
        <v>270105004</v>
      </c>
      <c r="D887">
        <v>270105</v>
      </c>
      <c r="E887" t="s">
        <v>7310</v>
      </c>
      <c r="F887" t="s">
        <v>7285</v>
      </c>
      <c r="G887">
        <v>65</v>
      </c>
      <c r="H887" t="s">
        <v>10571</v>
      </c>
      <c r="I887" t="s">
        <v>7285</v>
      </c>
      <c r="J887">
        <v>10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 x14ac:dyDescent="0.3">
      <c r="A888">
        <v>13</v>
      </c>
      <c r="B888" t="s">
        <v>7580</v>
      </c>
      <c r="C888">
        <v>270105002</v>
      </c>
      <c r="D888">
        <v>270105</v>
      </c>
      <c r="E888" t="s">
        <v>7310</v>
      </c>
      <c r="F888" t="s">
        <v>7312</v>
      </c>
      <c r="G888">
        <v>65</v>
      </c>
      <c r="H888" t="s">
        <v>10571</v>
      </c>
      <c r="I888" t="s">
        <v>7312</v>
      </c>
      <c r="J888">
        <v>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</row>
    <row r="889" spans="1:94" x14ac:dyDescent="0.3">
      <c r="A889">
        <v>13</v>
      </c>
      <c r="B889" t="s">
        <v>7580</v>
      </c>
      <c r="C889">
        <v>270105003</v>
      </c>
      <c r="D889">
        <v>270105</v>
      </c>
      <c r="E889" t="s">
        <v>7310</v>
      </c>
      <c r="F889" t="s">
        <v>7313</v>
      </c>
      <c r="G889">
        <v>65</v>
      </c>
      <c r="H889" t="s">
        <v>10571</v>
      </c>
      <c r="I889" t="s">
        <v>7313</v>
      </c>
      <c r="J889">
        <v>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 x14ac:dyDescent="0.3">
      <c r="A890">
        <v>13</v>
      </c>
      <c r="B890" t="s">
        <v>7580</v>
      </c>
      <c r="C890">
        <v>270102005</v>
      </c>
      <c r="D890">
        <v>270102</v>
      </c>
      <c r="E890" t="s">
        <v>14075</v>
      </c>
      <c r="F890" t="s">
        <v>7296</v>
      </c>
      <c r="G890">
        <v>65</v>
      </c>
      <c r="H890" t="s">
        <v>10571</v>
      </c>
      <c r="I890" t="s">
        <v>7296</v>
      </c>
      <c r="J890">
        <v>14</v>
      </c>
      <c r="K890">
        <v>1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1</v>
      </c>
      <c r="BF890">
        <v>1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 x14ac:dyDescent="0.3">
      <c r="A891">
        <v>13</v>
      </c>
      <c r="B891" t="s">
        <v>7580</v>
      </c>
      <c r="C891">
        <v>270102006</v>
      </c>
      <c r="D891">
        <v>270102</v>
      </c>
      <c r="E891" t="s">
        <v>14075</v>
      </c>
      <c r="F891" t="s">
        <v>7297</v>
      </c>
      <c r="G891">
        <v>65</v>
      </c>
      <c r="H891" t="s">
        <v>10571</v>
      </c>
      <c r="I891" t="s">
        <v>14159</v>
      </c>
      <c r="J891">
        <v>15</v>
      </c>
      <c r="K891">
        <v>14</v>
      </c>
      <c r="L891">
        <v>11</v>
      </c>
      <c r="M891">
        <v>7</v>
      </c>
      <c r="N891">
        <v>6</v>
      </c>
      <c r="O891">
        <v>1</v>
      </c>
      <c r="P891">
        <v>7</v>
      </c>
      <c r="Q891">
        <v>13</v>
      </c>
      <c r="R891">
        <v>4</v>
      </c>
      <c r="S891">
        <v>8</v>
      </c>
      <c r="T891">
        <v>3</v>
      </c>
      <c r="U891">
        <v>1</v>
      </c>
      <c r="V891">
        <v>4</v>
      </c>
      <c r="W891">
        <v>3</v>
      </c>
      <c r="X891">
        <v>6</v>
      </c>
      <c r="Y891">
        <v>1</v>
      </c>
      <c r="Z891">
        <v>6</v>
      </c>
      <c r="AA891">
        <v>6</v>
      </c>
      <c r="AB891">
        <v>7</v>
      </c>
      <c r="AC891">
        <v>7</v>
      </c>
      <c r="AD891">
        <v>8</v>
      </c>
      <c r="AE891">
        <v>4</v>
      </c>
      <c r="AF891">
        <v>2</v>
      </c>
      <c r="AG891">
        <v>3</v>
      </c>
      <c r="AH891">
        <v>3</v>
      </c>
      <c r="AI891">
        <v>1</v>
      </c>
      <c r="AJ891">
        <v>2</v>
      </c>
      <c r="AK891">
        <v>3</v>
      </c>
      <c r="AL891">
        <v>7</v>
      </c>
      <c r="AM891">
        <v>4</v>
      </c>
      <c r="AN891">
        <v>3</v>
      </c>
      <c r="AO891">
        <v>6</v>
      </c>
      <c r="AP891">
        <v>5</v>
      </c>
      <c r="AQ891">
        <v>1</v>
      </c>
      <c r="AR891">
        <v>3</v>
      </c>
      <c r="AS891">
        <v>2</v>
      </c>
      <c r="AT891">
        <v>1</v>
      </c>
      <c r="AU891">
        <v>7</v>
      </c>
      <c r="AV891">
        <v>1</v>
      </c>
      <c r="AW891">
        <v>2</v>
      </c>
      <c r="AX891">
        <v>6</v>
      </c>
      <c r="AY891">
        <v>6</v>
      </c>
      <c r="AZ891">
        <v>2</v>
      </c>
      <c r="BA891">
        <v>4</v>
      </c>
      <c r="BB891">
        <v>4</v>
      </c>
      <c r="BC891">
        <v>3</v>
      </c>
      <c r="BD891">
        <v>4</v>
      </c>
      <c r="BE891">
        <v>0</v>
      </c>
      <c r="BF891">
        <v>4</v>
      </c>
      <c r="BG891">
        <v>2</v>
      </c>
      <c r="BH891">
        <v>6</v>
      </c>
      <c r="BI891">
        <v>5</v>
      </c>
      <c r="BJ891">
        <v>2</v>
      </c>
      <c r="BK891">
        <v>2</v>
      </c>
      <c r="BL891">
        <v>3</v>
      </c>
      <c r="BM891">
        <v>8</v>
      </c>
      <c r="BN891">
        <v>4</v>
      </c>
      <c r="BO891">
        <v>6</v>
      </c>
      <c r="BP891">
        <v>7</v>
      </c>
      <c r="BQ891">
        <v>5</v>
      </c>
      <c r="BR891">
        <v>4</v>
      </c>
      <c r="BS891">
        <v>5</v>
      </c>
      <c r="BT891">
        <v>5</v>
      </c>
      <c r="BU891">
        <v>5</v>
      </c>
      <c r="BV891">
        <v>0</v>
      </c>
      <c r="BW891">
        <v>10</v>
      </c>
      <c r="BX891">
        <v>4</v>
      </c>
      <c r="BY891">
        <v>4</v>
      </c>
      <c r="BZ891">
        <v>3</v>
      </c>
      <c r="CA891">
        <v>7</v>
      </c>
      <c r="CB891">
        <v>4</v>
      </c>
      <c r="CC891">
        <v>6</v>
      </c>
      <c r="CD891">
        <v>4</v>
      </c>
      <c r="CE891">
        <v>7</v>
      </c>
      <c r="CF891">
        <v>8</v>
      </c>
      <c r="CG891">
        <v>0</v>
      </c>
      <c r="CH891">
        <v>4</v>
      </c>
      <c r="CI891">
        <v>1</v>
      </c>
      <c r="CJ891">
        <v>7</v>
      </c>
      <c r="CK891">
        <v>4</v>
      </c>
      <c r="CL891">
        <v>2</v>
      </c>
      <c r="CM891">
        <v>12</v>
      </c>
      <c r="CN891">
        <v>6</v>
      </c>
      <c r="CO891">
        <v>4</v>
      </c>
      <c r="CP891">
        <v>8</v>
      </c>
    </row>
    <row r="892" spans="1:94" x14ac:dyDescent="0.3">
      <c r="A892">
        <v>13</v>
      </c>
      <c r="B892" t="s">
        <v>7580</v>
      </c>
      <c r="C892">
        <v>270102007</v>
      </c>
      <c r="D892">
        <v>270102</v>
      </c>
      <c r="E892" t="s">
        <v>14075</v>
      </c>
      <c r="F892" t="s">
        <v>7298</v>
      </c>
      <c r="G892">
        <v>65</v>
      </c>
      <c r="H892" t="s">
        <v>10571</v>
      </c>
      <c r="I892" t="s">
        <v>14160</v>
      </c>
      <c r="J892">
        <v>16</v>
      </c>
      <c r="K892">
        <v>2</v>
      </c>
      <c r="L892">
        <v>2</v>
      </c>
      <c r="M892">
        <v>0</v>
      </c>
      <c r="N892">
        <v>0</v>
      </c>
      <c r="O892">
        <v>0</v>
      </c>
      <c r="P892">
        <v>0</v>
      </c>
      <c r="Q892">
        <v>2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1</v>
      </c>
      <c r="Y892">
        <v>1</v>
      </c>
      <c r="Z892">
        <v>0</v>
      </c>
      <c r="AA892">
        <v>0</v>
      </c>
      <c r="AB892">
        <v>2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2</v>
      </c>
      <c r="AQ892">
        <v>0</v>
      </c>
      <c r="AR892">
        <v>1</v>
      </c>
      <c r="AS892">
        <v>0</v>
      </c>
      <c r="AT892">
        <v>1</v>
      </c>
      <c r="AU892">
        <v>1</v>
      </c>
      <c r="AV892">
        <v>0</v>
      </c>
      <c r="AW892">
        <v>1</v>
      </c>
      <c r="AX892">
        <v>2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2</v>
      </c>
      <c r="BI892">
        <v>0</v>
      </c>
      <c r="BJ892">
        <v>0</v>
      </c>
      <c r="BK892">
        <v>0</v>
      </c>
      <c r="BL892">
        <v>1</v>
      </c>
      <c r="BM892">
        <v>0</v>
      </c>
      <c r="BN892">
        <v>1</v>
      </c>
      <c r="BO892">
        <v>2</v>
      </c>
      <c r="BP892">
        <v>0</v>
      </c>
      <c r="BQ892">
        <v>2</v>
      </c>
      <c r="BR892">
        <v>0</v>
      </c>
      <c r="BS892">
        <v>0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1</v>
      </c>
      <c r="BZ892">
        <v>0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2</v>
      </c>
      <c r="CG892">
        <v>0</v>
      </c>
      <c r="CH892">
        <v>0</v>
      </c>
      <c r="CI892">
        <v>0</v>
      </c>
      <c r="CJ892">
        <v>1</v>
      </c>
      <c r="CK892">
        <v>0</v>
      </c>
      <c r="CL892">
        <v>2</v>
      </c>
      <c r="CM892">
        <v>0</v>
      </c>
      <c r="CN892">
        <v>1</v>
      </c>
      <c r="CO892">
        <v>0</v>
      </c>
      <c r="CP892">
        <v>1</v>
      </c>
    </row>
    <row r="893" spans="1:94" x14ac:dyDescent="0.3">
      <c r="A893">
        <v>13</v>
      </c>
      <c r="B893" t="s">
        <v>7580</v>
      </c>
      <c r="C893">
        <v>270102008</v>
      </c>
      <c r="D893">
        <v>270102</v>
      </c>
      <c r="E893" t="s">
        <v>14075</v>
      </c>
      <c r="F893" t="s">
        <v>7299</v>
      </c>
      <c r="G893">
        <v>65</v>
      </c>
      <c r="H893" t="s">
        <v>10571</v>
      </c>
      <c r="I893" t="s">
        <v>14161</v>
      </c>
      <c r="J893">
        <v>17</v>
      </c>
      <c r="K893">
        <v>2</v>
      </c>
      <c r="L893">
        <v>4</v>
      </c>
      <c r="M893">
        <v>1</v>
      </c>
      <c r="N893">
        <v>2</v>
      </c>
      <c r="O893">
        <v>1</v>
      </c>
      <c r="P893">
        <v>1</v>
      </c>
      <c r="Q893">
        <v>3</v>
      </c>
      <c r="R893">
        <v>0</v>
      </c>
      <c r="S893">
        <v>1</v>
      </c>
      <c r="T893">
        <v>2</v>
      </c>
      <c r="U893">
        <v>0</v>
      </c>
      <c r="V893">
        <v>3</v>
      </c>
      <c r="W893">
        <v>0</v>
      </c>
      <c r="X893">
        <v>1</v>
      </c>
      <c r="Y893">
        <v>1</v>
      </c>
      <c r="Z893">
        <v>1</v>
      </c>
      <c r="AA893">
        <v>0</v>
      </c>
      <c r="AB893">
        <v>1</v>
      </c>
      <c r="AC893">
        <v>1</v>
      </c>
      <c r="AD893">
        <v>2</v>
      </c>
      <c r="AE893">
        <v>1</v>
      </c>
      <c r="AF893">
        <v>0</v>
      </c>
      <c r="AG893">
        <v>1</v>
      </c>
      <c r="AH893">
        <v>1</v>
      </c>
      <c r="AI893">
        <v>2</v>
      </c>
      <c r="AJ893">
        <v>1</v>
      </c>
      <c r="AK893">
        <v>4</v>
      </c>
      <c r="AL893">
        <v>0</v>
      </c>
      <c r="AM893">
        <v>0</v>
      </c>
      <c r="AN893">
        <v>4</v>
      </c>
      <c r="AO893">
        <v>2</v>
      </c>
      <c r="AP893">
        <v>3</v>
      </c>
      <c r="AQ893">
        <v>0</v>
      </c>
      <c r="AR893">
        <v>0</v>
      </c>
      <c r="AS893">
        <v>0</v>
      </c>
      <c r="AT893">
        <v>0</v>
      </c>
      <c r="AU893">
        <v>2</v>
      </c>
      <c r="AV893">
        <v>0</v>
      </c>
      <c r="AW893">
        <v>0</v>
      </c>
      <c r="AX893">
        <v>5</v>
      </c>
      <c r="AY893">
        <v>0</v>
      </c>
      <c r="AZ893">
        <v>0</v>
      </c>
      <c r="BA893">
        <v>1</v>
      </c>
      <c r="BB893">
        <v>2</v>
      </c>
      <c r="BC893">
        <v>0</v>
      </c>
      <c r="BD893">
        <v>2</v>
      </c>
      <c r="BE893">
        <v>0</v>
      </c>
      <c r="BF893">
        <v>0</v>
      </c>
      <c r="BG893">
        <v>1</v>
      </c>
      <c r="BH893">
        <v>1</v>
      </c>
      <c r="BI893">
        <v>1</v>
      </c>
      <c r="BJ893">
        <v>0</v>
      </c>
      <c r="BK893">
        <v>2</v>
      </c>
      <c r="BL893">
        <v>1</v>
      </c>
      <c r="BM893">
        <v>1</v>
      </c>
      <c r="BN893">
        <v>2</v>
      </c>
      <c r="BO893">
        <v>0</v>
      </c>
      <c r="BP893">
        <v>3</v>
      </c>
      <c r="BQ893">
        <v>2</v>
      </c>
      <c r="BR893">
        <v>0</v>
      </c>
      <c r="BS893">
        <v>1</v>
      </c>
      <c r="BT893">
        <v>0</v>
      </c>
      <c r="BU893">
        <v>0</v>
      </c>
      <c r="BV893">
        <v>2</v>
      </c>
      <c r="BW893">
        <v>3</v>
      </c>
      <c r="BX893">
        <v>2</v>
      </c>
      <c r="BY893">
        <v>1</v>
      </c>
      <c r="BZ893">
        <v>2</v>
      </c>
      <c r="CA893">
        <v>0</v>
      </c>
      <c r="CB893">
        <v>1</v>
      </c>
      <c r="CC893">
        <v>1</v>
      </c>
      <c r="CD893">
        <v>0</v>
      </c>
      <c r="CE893">
        <v>1</v>
      </c>
      <c r="CF893">
        <v>2</v>
      </c>
      <c r="CG893">
        <v>1</v>
      </c>
      <c r="CH893">
        <v>2</v>
      </c>
      <c r="CI893">
        <v>1</v>
      </c>
      <c r="CJ893">
        <v>2</v>
      </c>
      <c r="CK893">
        <v>2</v>
      </c>
      <c r="CL893">
        <v>1</v>
      </c>
      <c r="CM893">
        <v>2</v>
      </c>
      <c r="CN893">
        <v>3</v>
      </c>
      <c r="CO893">
        <v>0</v>
      </c>
      <c r="CP893">
        <v>2</v>
      </c>
    </row>
    <row r="894" spans="1:94" x14ac:dyDescent="0.3">
      <c r="A894">
        <v>13</v>
      </c>
      <c r="B894" t="s">
        <v>7580</v>
      </c>
      <c r="C894">
        <v>270102009</v>
      </c>
      <c r="D894">
        <v>270102</v>
      </c>
      <c r="E894" t="s">
        <v>14075</v>
      </c>
      <c r="F894" t="s">
        <v>7300</v>
      </c>
      <c r="G894">
        <v>65</v>
      </c>
      <c r="H894" t="s">
        <v>10571</v>
      </c>
      <c r="I894" t="s">
        <v>7300</v>
      </c>
      <c r="J894">
        <v>18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</row>
    <row r="895" spans="1:94" x14ac:dyDescent="0.3">
      <c r="A895">
        <v>13</v>
      </c>
      <c r="B895" t="s">
        <v>7580</v>
      </c>
      <c r="C895">
        <v>270102010</v>
      </c>
      <c r="D895">
        <v>270102</v>
      </c>
      <c r="E895" t="s">
        <v>14075</v>
      </c>
      <c r="F895" t="s">
        <v>7301</v>
      </c>
      <c r="G895">
        <v>65</v>
      </c>
      <c r="H895" t="s">
        <v>10571</v>
      </c>
      <c r="I895" t="s">
        <v>7301</v>
      </c>
      <c r="J895">
        <v>19</v>
      </c>
      <c r="K895">
        <v>6</v>
      </c>
      <c r="L895">
        <v>6</v>
      </c>
      <c r="M895">
        <v>6</v>
      </c>
      <c r="N895">
        <v>10</v>
      </c>
      <c r="O895">
        <v>8</v>
      </c>
      <c r="P895">
        <v>5</v>
      </c>
      <c r="Q895">
        <v>7</v>
      </c>
      <c r="R895">
        <v>7</v>
      </c>
      <c r="S895">
        <v>5</v>
      </c>
      <c r="T895">
        <v>3</v>
      </c>
      <c r="U895">
        <v>4</v>
      </c>
      <c r="V895">
        <v>6</v>
      </c>
      <c r="W895">
        <v>8</v>
      </c>
      <c r="X895">
        <v>5</v>
      </c>
      <c r="Y895">
        <v>4</v>
      </c>
      <c r="Z895">
        <v>5</v>
      </c>
      <c r="AA895">
        <v>4</v>
      </c>
      <c r="AB895">
        <v>7</v>
      </c>
      <c r="AC895">
        <v>5</v>
      </c>
      <c r="AD895">
        <v>3</v>
      </c>
      <c r="AE895">
        <v>0</v>
      </c>
      <c r="AF895">
        <v>4</v>
      </c>
      <c r="AG895">
        <v>2</v>
      </c>
      <c r="AH895">
        <v>4</v>
      </c>
      <c r="AI895">
        <v>1</v>
      </c>
      <c r="AJ895">
        <v>4</v>
      </c>
      <c r="AK895">
        <v>1</v>
      </c>
      <c r="AL895">
        <v>5</v>
      </c>
      <c r="AM895">
        <v>2</v>
      </c>
      <c r="AN895">
        <v>4</v>
      </c>
      <c r="AO895">
        <v>8</v>
      </c>
      <c r="AP895">
        <v>8</v>
      </c>
      <c r="AQ895">
        <v>1</v>
      </c>
      <c r="AR895">
        <v>4</v>
      </c>
      <c r="AS895">
        <v>2</v>
      </c>
      <c r="AT895">
        <v>6</v>
      </c>
      <c r="AU895">
        <v>5</v>
      </c>
      <c r="AV895">
        <v>3</v>
      </c>
      <c r="AW895">
        <v>3</v>
      </c>
      <c r="AX895">
        <v>6</v>
      </c>
      <c r="AY895">
        <v>6</v>
      </c>
      <c r="AZ895">
        <v>4</v>
      </c>
      <c r="BA895">
        <v>3</v>
      </c>
      <c r="BB895">
        <v>7</v>
      </c>
      <c r="BC895">
        <v>4</v>
      </c>
      <c r="BD895">
        <v>6</v>
      </c>
      <c r="BE895">
        <v>2</v>
      </c>
      <c r="BF895">
        <v>0</v>
      </c>
      <c r="BG895">
        <v>1</v>
      </c>
      <c r="BH895">
        <v>5</v>
      </c>
      <c r="BI895">
        <v>4</v>
      </c>
      <c r="BJ895">
        <v>7</v>
      </c>
      <c r="BK895">
        <v>2</v>
      </c>
      <c r="BL895">
        <v>2</v>
      </c>
      <c r="BM895">
        <v>3</v>
      </c>
      <c r="BN895">
        <v>6</v>
      </c>
      <c r="BO895">
        <v>4</v>
      </c>
      <c r="BP895">
        <v>2</v>
      </c>
      <c r="BQ895">
        <v>1</v>
      </c>
      <c r="BR895">
        <v>6</v>
      </c>
      <c r="BS895">
        <v>3</v>
      </c>
      <c r="BT895">
        <v>6</v>
      </c>
      <c r="BU895">
        <v>1</v>
      </c>
      <c r="BV895">
        <v>1</v>
      </c>
      <c r="BW895">
        <v>2</v>
      </c>
      <c r="BX895">
        <v>3</v>
      </c>
      <c r="BY895">
        <v>0</v>
      </c>
      <c r="BZ895">
        <v>2</v>
      </c>
      <c r="CA895">
        <v>2</v>
      </c>
      <c r="CB895">
        <v>1</v>
      </c>
      <c r="CC895">
        <v>1</v>
      </c>
      <c r="CD895">
        <v>1</v>
      </c>
      <c r="CE895">
        <v>6</v>
      </c>
      <c r="CF895">
        <v>3</v>
      </c>
      <c r="CG895">
        <v>2</v>
      </c>
      <c r="CH895">
        <v>6</v>
      </c>
      <c r="CI895">
        <v>0</v>
      </c>
      <c r="CJ895">
        <v>4</v>
      </c>
      <c r="CK895">
        <v>0</v>
      </c>
      <c r="CL895">
        <v>1</v>
      </c>
      <c r="CM895">
        <v>7</v>
      </c>
      <c r="CN895">
        <v>5</v>
      </c>
      <c r="CO895">
        <v>1</v>
      </c>
      <c r="CP895">
        <v>2</v>
      </c>
    </row>
    <row r="896" spans="1:94" x14ac:dyDescent="0.3">
      <c r="A896">
        <v>13</v>
      </c>
      <c r="B896" t="s">
        <v>7580</v>
      </c>
      <c r="C896">
        <v>270102016</v>
      </c>
      <c r="D896">
        <v>270102</v>
      </c>
      <c r="E896" t="s">
        <v>14075</v>
      </c>
      <c r="F896" t="s">
        <v>7307</v>
      </c>
      <c r="G896">
        <v>65</v>
      </c>
      <c r="H896" t="s">
        <v>10571</v>
      </c>
      <c r="I896" t="s">
        <v>7307</v>
      </c>
      <c r="J896">
        <v>26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</row>
    <row r="897" spans="1:94" x14ac:dyDescent="0.3">
      <c r="A897">
        <v>13</v>
      </c>
      <c r="B897" t="s">
        <v>7580</v>
      </c>
      <c r="C897">
        <v>270101001</v>
      </c>
      <c r="D897">
        <v>270101</v>
      </c>
      <c r="E897" t="s">
        <v>7315</v>
      </c>
      <c r="F897" t="s">
        <v>10554</v>
      </c>
      <c r="G897">
        <v>65</v>
      </c>
      <c r="H897" t="s">
        <v>10571</v>
      </c>
      <c r="I897" t="s">
        <v>10554</v>
      </c>
      <c r="J897">
        <v>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</row>
    <row r="898" spans="1:94" x14ac:dyDescent="0.3">
      <c r="A898">
        <v>13</v>
      </c>
      <c r="B898" t="s">
        <v>7580</v>
      </c>
      <c r="C898">
        <v>270102001</v>
      </c>
      <c r="D898">
        <v>270102</v>
      </c>
      <c r="E898" t="s">
        <v>14075</v>
      </c>
      <c r="F898" t="s">
        <v>7292</v>
      </c>
      <c r="G898">
        <v>65</v>
      </c>
      <c r="H898" t="s">
        <v>10571</v>
      </c>
      <c r="I898" t="s">
        <v>7292</v>
      </c>
      <c r="J898">
        <v>176</v>
      </c>
      <c r="K898">
        <v>1</v>
      </c>
      <c r="L898">
        <v>2</v>
      </c>
      <c r="M898">
        <v>2</v>
      </c>
      <c r="N898">
        <v>1</v>
      </c>
      <c r="O898">
        <v>0</v>
      </c>
      <c r="P898">
        <v>1</v>
      </c>
      <c r="Q898">
        <v>3</v>
      </c>
      <c r="R898">
        <v>1</v>
      </c>
      <c r="S898">
        <v>1</v>
      </c>
      <c r="T898">
        <v>0</v>
      </c>
      <c r="U898">
        <v>3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0</v>
      </c>
      <c r="AP898">
        <v>1</v>
      </c>
      <c r="AQ898">
        <v>0</v>
      </c>
      <c r="AR898">
        <v>0</v>
      </c>
      <c r="AS898">
        <v>1</v>
      </c>
      <c r="AT898">
        <v>0</v>
      </c>
      <c r="AU898">
        <v>1</v>
      </c>
      <c r="AV898">
        <v>0</v>
      </c>
      <c r="AW898">
        <v>0</v>
      </c>
      <c r="AX898">
        <v>3</v>
      </c>
      <c r="AY898">
        <v>1</v>
      </c>
      <c r="AZ898">
        <v>0</v>
      </c>
      <c r="BA898">
        <v>1</v>
      </c>
      <c r="BB898">
        <v>0</v>
      </c>
      <c r="BC898">
        <v>0</v>
      </c>
      <c r="BD898">
        <v>2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1</v>
      </c>
      <c r="BS898">
        <v>0</v>
      </c>
      <c r="BT898">
        <v>0</v>
      </c>
      <c r="BU898">
        <v>1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0</v>
      </c>
      <c r="CG898">
        <v>1</v>
      </c>
      <c r="CH898">
        <v>2</v>
      </c>
      <c r="CI898">
        <v>0</v>
      </c>
      <c r="CJ898">
        <v>1</v>
      </c>
      <c r="CK898">
        <v>0</v>
      </c>
      <c r="CL898">
        <v>2</v>
      </c>
      <c r="CM898">
        <v>0</v>
      </c>
      <c r="CN898">
        <v>2</v>
      </c>
      <c r="CO898">
        <v>0</v>
      </c>
      <c r="CP898">
        <v>2</v>
      </c>
    </row>
    <row r="899" spans="1:94" x14ac:dyDescent="0.3">
      <c r="A899">
        <v>13</v>
      </c>
      <c r="B899" t="s">
        <v>7580</v>
      </c>
      <c r="C899">
        <v>270103002</v>
      </c>
      <c r="D899">
        <v>270103</v>
      </c>
      <c r="E899" t="s">
        <v>14076</v>
      </c>
      <c r="F899" t="s">
        <v>7287</v>
      </c>
      <c r="G899">
        <v>65</v>
      </c>
      <c r="H899" t="s">
        <v>10571</v>
      </c>
      <c r="I899" t="s">
        <v>7287</v>
      </c>
      <c r="J899">
        <v>204</v>
      </c>
      <c r="K899">
        <v>1</v>
      </c>
      <c r="L899">
        <v>0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2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2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</row>
    <row r="900" spans="1:94" x14ac:dyDescent="0.3">
      <c r="A900">
        <v>13</v>
      </c>
      <c r="B900" t="s">
        <v>7580</v>
      </c>
      <c r="C900">
        <v>270104001</v>
      </c>
      <c r="D900">
        <v>270104</v>
      </c>
      <c r="E900" t="s">
        <v>7318</v>
      </c>
      <c r="F900" t="s">
        <v>7319</v>
      </c>
      <c r="G900">
        <v>65</v>
      </c>
      <c r="H900" t="s">
        <v>10571</v>
      </c>
      <c r="I900" t="s">
        <v>7319</v>
      </c>
      <c r="J900">
        <v>298</v>
      </c>
      <c r="K900">
        <v>15</v>
      </c>
      <c r="L900">
        <v>20</v>
      </c>
      <c r="M900">
        <v>14</v>
      </c>
      <c r="N900">
        <v>19</v>
      </c>
      <c r="O900">
        <v>18</v>
      </c>
      <c r="P900">
        <v>15</v>
      </c>
      <c r="Q900">
        <v>14</v>
      </c>
      <c r="R900">
        <v>10</v>
      </c>
      <c r="S900">
        <v>22</v>
      </c>
      <c r="T900">
        <v>14</v>
      </c>
      <c r="U900">
        <v>24</v>
      </c>
      <c r="V900">
        <v>8</v>
      </c>
      <c r="W900">
        <v>16</v>
      </c>
      <c r="X900">
        <v>7</v>
      </c>
      <c r="Y900">
        <v>31</v>
      </c>
      <c r="Z900">
        <v>27</v>
      </c>
      <c r="AA900">
        <v>24</v>
      </c>
      <c r="AB900">
        <v>38</v>
      </c>
      <c r="AC900">
        <v>32</v>
      </c>
      <c r="AD900">
        <v>82</v>
      </c>
      <c r="AE900">
        <v>52</v>
      </c>
      <c r="AF900">
        <v>18</v>
      </c>
      <c r="AG900">
        <v>9</v>
      </c>
      <c r="AH900">
        <v>15</v>
      </c>
      <c r="AI900">
        <v>51</v>
      </c>
      <c r="AJ900">
        <v>31</v>
      </c>
      <c r="AK900">
        <v>102</v>
      </c>
      <c r="AL900">
        <v>10</v>
      </c>
      <c r="AM900">
        <v>10</v>
      </c>
      <c r="AN900">
        <v>20</v>
      </c>
      <c r="AO900">
        <v>34</v>
      </c>
      <c r="AP900">
        <v>6</v>
      </c>
      <c r="AQ900">
        <v>75</v>
      </c>
      <c r="AR900">
        <v>59</v>
      </c>
      <c r="AS900">
        <v>35</v>
      </c>
      <c r="AT900">
        <v>109</v>
      </c>
      <c r="AU900">
        <v>159</v>
      </c>
      <c r="AV900">
        <v>69</v>
      </c>
      <c r="AW900">
        <v>29</v>
      </c>
      <c r="AX900">
        <v>20</v>
      </c>
      <c r="AY900">
        <v>15</v>
      </c>
      <c r="AZ900">
        <v>55</v>
      </c>
      <c r="BA900">
        <v>73</v>
      </c>
      <c r="BB900">
        <v>117</v>
      </c>
      <c r="BC900">
        <v>76</v>
      </c>
      <c r="BD900">
        <v>60</v>
      </c>
      <c r="BE900">
        <v>30</v>
      </c>
      <c r="BF900">
        <v>22</v>
      </c>
      <c r="BG900">
        <v>39</v>
      </c>
      <c r="BH900">
        <v>44</v>
      </c>
      <c r="BI900">
        <v>13</v>
      </c>
      <c r="BJ900">
        <v>28</v>
      </c>
      <c r="BK900">
        <v>15</v>
      </c>
      <c r="BL900">
        <v>22</v>
      </c>
      <c r="BM900">
        <v>30</v>
      </c>
      <c r="BN900">
        <v>20</v>
      </c>
      <c r="BO900">
        <v>43</v>
      </c>
      <c r="BP900">
        <v>22</v>
      </c>
      <c r="BQ900">
        <v>40</v>
      </c>
      <c r="BR900">
        <v>18</v>
      </c>
      <c r="BS900">
        <v>23</v>
      </c>
      <c r="BT900">
        <v>25</v>
      </c>
      <c r="BU900">
        <v>4</v>
      </c>
      <c r="BV900">
        <v>7</v>
      </c>
      <c r="BW900">
        <v>12</v>
      </c>
      <c r="BX900">
        <v>8</v>
      </c>
      <c r="BY900">
        <v>11</v>
      </c>
      <c r="BZ900">
        <v>19</v>
      </c>
      <c r="CA900">
        <v>18</v>
      </c>
      <c r="CB900">
        <v>5</v>
      </c>
      <c r="CC900">
        <v>7</v>
      </c>
      <c r="CD900">
        <v>7</v>
      </c>
      <c r="CE900">
        <v>33</v>
      </c>
      <c r="CF900">
        <v>27</v>
      </c>
      <c r="CG900">
        <v>51</v>
      </c>
      <c r="CH900">
        <v>1</v>
      </c>
      <c r="CI900">
        <v>2</v>
      </c>
      <c r="CJ900">
        <v>40</v>
      </c>
      <c r="CK900">
        <v>23</v>
      </c>
      <c r="CL900">
        <v>8</v>
      </c>
      <c r="CM900">
        <v>34</v>
      </c>
      <c r="CN900">
        <v>18</v>
      </c>
      <c r="CO900">
        <v>31</v>
      </c>
      <c r="CP900">
        <v>21</v>
      </c>
    </row>
    <row r="901" spans="1:94" x14ac:dyDescent="0.3">
      <c r="A901">
        <v>13</v>
      </c>
      <c r="B901" t="s">
        <v>7580</v>
      </c>
      <c r="C901">
        <v>270103004</v>
      </c>
      <c r="D901">
        <v>270103</v>
      </c>
      <c r="E901" t="s">
        <v>14076</v>
      </c>
      <c r="F901" t="s">
        <v>7289</v>
      </c>
      <c r="G901">
        <v>65</v>
      </c>
      <c r="H901" t="s">
        <v>10571</v>
      </c>
      <c r="I901" t="s">
        <v>7289</v>
      </c>
      <c r="J901">
        <v>417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</row>
    <row r="902" spans="1:94" x14ac:dyDescent="0.3">
      <c r="A902">
        <v>13</v>
      </c>
      <c r="B902" t="s">
        <v>7580</v>
      </c>
      <c r="C902">
        <v>270102002</v>
      </c>
      <c r="D902">
        <v>270102</v>
      </c>
      <c r="E902" t="s">
        <v>14075</v>
      </c>
      <c r="F902" t="s">
        <v>7293</v>
      </c>
      <c r="G902">
        <v>65</v>
      </c>
      <c r="H902" t="s">
        <v>10571</v>
      </c>
      <c r="I902" t="s">
        <v>7293</v>
      </c>
      <c r="J902">
        <v>474</v>
      </c>
      <c r="K902">
        <v>1</v>
      </c>
      <c r="L902">
        <v>0</v>
      </c>
      <c r="M902">
        <v>1</v>
      </c>
      <c r="N902">
        <v>0</v>
      </c>
      <c r="O902">
        <v>2</v>
      </c>
      <c r="P902">
        <v>0</v>
      </c>
      <c r="Q902">
        <v>1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</v>
      </c>
      <c r="BY902">
        <v>2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</row>
    <row r="903" spans="1:94" x14ac:dyDescent="0.3">
      <c r="A903">
        <v>13</v>
      </c>
      <c r="B903" t="s">
        <v>7580</v>
      </c>
      <c r="C903">
        <v>270102014</v>
      </c>
      <c r="D903">
        <v>270102</v>
      </c>
      <c r="E903" t="s">
        <v>14075</v>
      </c>
      <c r="F903" t="s">
        <v>7305</v>
      </c>
      <c r="G903">
        <v>65</v>
      </c>
      <c r="H903" t="s">
        <v>10571</v>
      </c>
      <c r="I903" t="s">
        <v>10639</v>
      </c>
      <c r="J903">
        <v>476</v>
      </c>
      <c r="K903">
        <v>3</v>
      </c>
      <c r="L903">
        <v>3</v>
      </c>
      <c r="M903">
        <v>1</v>
      </c>
      <c r="N903">
        <v>2</v>
      </c>
      <c r="O903">
        <v>4</v>
      </c>
      <c r="P903">
        <v>1</v>
      </c>
      <c r="Q903">
        <v>2</v>
      </c>
      <c r="R903">
        <v>1</v>
      </c>
      <c r="S903">
        <v>4</v>
      </c>
      <c r="T903">
        <v>0</v>
      </c>
      <c r="U903">
        <v>2</v>
      </c>
      <c r="V903">
        <v>2</v>
      </c>
      <c r="W903">
        <v>0</v>
      </c>
      <c r="X903">
        <v>0</v>
      </c>
      <c r="Y903">
        <v>1</v>
      </c>
      <c r="Z903">
        <v>3</v>
      </c>
      <c r="AA903">
        <v>1</v>
      </c>
      <c r="AB903">
        <v>1</v>
      </c>
      <c r="AC903">
        <v>1</v>
      </c>
      <c r="AD903">
        <v>2</v>
      </c>
      <c r="AE903">
        <v>2</v>
      </c>
      <c r="AF903">
        <v>3</v>
      </c>
      <c r="AG903">
        <v>1</v>
      </c>
      <c r="AH903">
        <v>2</v>
      </c>
      <c r="AI903">
        <v>0</v>
      </c>
      <c r="AJ903">
        <v>2</v>
      </c>
      <c r="AK903">
        <v>1</v>
      </c>
      <c r="AL903">
        <v>0</v>
      </c>
      <c r="AM903">
        <v>1</v>
      </c>
      <c r="AN903">
        <v>2</v>
      </c>
      <c r="AO903">
        <v>1</v>
      </c>
      <c r="AP903">
        <v>1</v>
      </c>
      <c r="AQ903">
        <v>0</v>
      </c>
      <c r="AR903">
        <v>2</v>
      </c>
      <c r="AS903">
        <v>2</v>
      </c>
      <c r="AT903">
        <v>2</v>
      </c>
      <c r="AU903">
        <v>2</v>
      </c>
      <c r="AV903">
        <v>0</v>
      </c>
      <c r="AW903">
        <v>1</v>
      </c>
      <c r="AX903">
        <v>2</v>
      </c>
      <c r="AY903">
        <v>0</v>
      </c>
      <c r="AZ903">
        <v>0</v>
      </c>
      <c r="BA903">
        <v>3</v>
      </c>
      <c r="BB903">
        <v>2</v>
      </c>
      <c r="BC903">
        <v>4</v>
      </c>
      <c r="BD903">
        <v>1</v>
      </c>
      <c r="BE903">
        <v>1</v>
      </c>
      <c r="BF903">
        <v>0</v>
      </c>
      <c r="BG903">
        <v>0</v>
      </c>
      <c r="BH903">
        <v>1</v>
      </c>
      <c r="BI903">
        <v>0</v>
      </c>
      <c r="BJ903">
        <v>2</v>
      </c>
      <c r="BK903">
        <v>2</v>
      </c>
      <c r="BL903">
        <v>2</v>
      </c>
      <c r="BM903">
        <v>1</v>
      </c>
      <c r="BN903">
        <v>2</v>
      </c>
      <c r="BO903">
        <v>0</v>
      </c>
      <c r="BP903">
        <v>1</v>
      </c>
      <c r="BQ903">
        <v>3</v>
      </c>
      <c r="BR903">
        <v>1</v>
      </c>
      <c r="BS903">
        <v>1</v>
      </c>
      <c r="BT903">
        <v>1</v>
      </c>
      <c r="BU903">
        <v>0</v>
      </c>
      <c r="BV903">
        <v>1</v>
      </c>
      <c r="BW903">
        <v>0</v>
      </c>
      <c r="BX903">
        <v>1</v>
      </c>
      <c r="BY903">
        <v>1</v>
      </c>
      <c r="BZ903">
        <v>0</v>
      </c>
      <c r="CA903">
        <v>0</v>
      </c>
      <c r="CB903">
        <v>2</v>
      </c>
      <c r="CC903">
        <v>1</v>
      </c>
      <c r="CD903">
        <v>0</v>
      </c>
      <c r="CE903">
        <v>4</v>
      </c>
      <c r="CF903">
        <v>0</v>
      </c>
      <c r="CG903">
        <v>4</v>
      </c>
      <c r="CH903">
        <v>1</v>
      </c>
      <c r="CI903">
        <v>1</v>
      </c>
      <c r="CJ903">
        <v>0</v>
      </c>
      <c r="CK903">
        <v>0</v>
      </c>
      <c r="CL903">
        <v>1</v>
      </c>
      <c r="CM903">
        <v>1</v>
      </c>
      <c r="CN903">
        <v>4</v>
      </c>
      <c r="CO903">
        <v>3</v>
      </c>
      <c r="CP903">
        <v>2</v>
      </c>
    </row>
    <row r="904" spans="1:94" x14ac:dyDescent="0.3">
      <c r="A904">
        <v>13</v>
      </c>
      <c r="B904" t="s">
        <v>7580</v>
      </c>
      <c r="C904">
        <v>270102015</v>
      </c>
      <c r="D904">
        <v>270102</v>
      </c>
      <c r="E904" t="s">
        <v>14075</v>
      </c>
      <c r="F904" t="s">
        <v>7306</v>
      </c>
      <c r="G904">
        <v>65</v>
      </c>
      <c r="H904" t="s">
        <v>10571</v>
      </c>
      <c r="I904" t="s">
        <v>10640</v>
      </c>
      <c r="J904">
        <v>477</v>
      </c>
      <c r="K904">
        <v>2</v>
      </c>
      <c r="L904">
        <v>3</v>
      </c>
      <c r="M904">
        <v>6</v>
      </c>
      <c r="N904">
        <v>2</v>
      </c>
      <c r="O904">
        <v>0</v>
      </c>
      <c r="P904">
        <v>0</v>
      </c>
      <c r="Q904">
        <v>4</v>
      </c>
      <c r="R904">
        <v>2</v>
      </c>
      <c r="S904">
        <v>3</v>
      </c>
      <c r="T904">
        <v>2</v>
      </c>
      <c r="U904">
        <v>1</v>
      </c>
      <c r="V904">
        <v>2</v>
      </c>
      <c r="W904">
        <v>0</v>
      </c>
      <c r="X904">
        <v>0</v>
      </c>
      <c r="Y904">
        <v>1</v>
      </c>
      <c r="Z904">
        <v>2</v>
      </c>
      <c r="AA904">
        <v>4</v>
      </c>
      <c r="AB904">
        <v>1</v>
      </c>
      <c r="AC904">
        <v>3</v>
      </c>
      <c r="AD904">
        <v>3</v>
      </c>
      <c r="AE904">
        <v>1</v>
      </c>
      <c r="AF904">
        <v>1</v>
      </c>
      <c r="AG904">
        <v>2</v>
      </c>
      <c r="AH904">
        <v>0</v>
      </c>
      <c r="AI904">
        <v>1</v>
      </c>
      <c r="AJ904">
        <v>2</v>
      </c>
      <c r="AK904">
        <v>2</v>
      </c>
      <c r="AL904">
        <v>0</v>
      </c>
      <c r="AM904">
        <v>1</v>
      </c>
      <c r="AN904">
        <v>4</v>
      </c>
      <c r="AO904">
        <v>2</v>
      </c>
      <c r="AP904">
        <v>1</v>
      </c>
      <c r="AQ904">
        <v>0</v>
      </c>
      <c r="AR904">
        <v>2</v>
      </c>
      <c r="AS904">
        <v>3</v>
      </c>
      <c r="AT904">
        <v>1</v>
      </c>
      <c r="AU904">
        <v>0</v>
      </c>
      <c r="AV904">
        <v>0</v>
      </c>
      <c r="AW904">
        <v>0</v>
      </c>
      <c r="AX904">
        <v>2</v>
      </c>
      <c r="AY904">
        <v>3</v>
      </c>
      <c r="AZ904">
        <v>2</v>
      </c>
      <c r="BA904">
        <v>1</v>
      </c>
      <c r="BB904">
        <v>3</v>
      </c>
      <c r="BC904">
        <v>2</v>
      </c>
      <c r="BD904">
        <v>2</v>
      </c>
      <c r="BE904">
        <v>0</v>
      </c>
      <c r="BF904">
        <v>2</v>
      </c>
      <c r="BG904">
        <v>1</v>
      </c>
      <c r="BH904">
        <v>3</v>
      </c>
      <c r="BI904">
        <v>1</v>
      </c>
      <c r="BJ904">
        <v>2</v>
      </c>
      <c r="BK904">
        <v>2</v>
      </c>
      <c r="BL904">
        <v>0</v>
      </c>
      <c r="BM904">
        <v>2</v>
      </c>
      <c r="BN904">
        <v>1</v>
      </c>
      <c r="BO904">
        <v>1</v>
      </c>
      <c r="BP904">
        <v>2</v>
      </c>
      <c r="BQ904">
        <v>0</v>
      </c>
      <c r="BR904">
        <v>0</v>
      </c>
      <c r="BS904">
        <v>1</v>
      </c>
      <c r="BT904">
        <v>1</v>
      </c>
      <c r="BU904">
        <v>1</v>
      </c>
      <c r="BV904">
        <v>2</v>
      </c>
      <c r="BW904">
        <v>3</v>
      </c>
      <c r="BX904">
        <v>1</v>
      </c>
      <c r="BY904">
        <v>1</v>
      </c>
      <c r="BZ904">
        <v>1</v>
      </c>
      <c r="CA904">
        <v>2</v>
      </c>
      <c r="CB904">
        <v>3</v>
      </c>
      <c r="CC904">
        <v>2</v>
      </c>
      <c r="CD904">
        <v>0</v>
      </c>
      <c r="CE904">
        <v>2</v>
      </c>
      <c r="CF904">
        <v>0</v>
      </c>
      <c r="CG904">
        <v>0</v>
      </c>
      <c r="CH904">
        <v>7</v>
      </c>
      <c r="CI904">
        <v>1</v>
      </c>
      <c r="CJ904">
        <v>2</v>
      </c>
      <c r="CK904">
        <v>2</v>
      </c>
      <c r="CL904">
        <v>2</v>
      </c>
      <c r="CM904">
        <v>4</v>
      </c>
      <c r="CN904">
        <v>3</v>
      </c>
      <c r="CO904">
        <v>1</v>
      </c>
      <c r="CP904">
        <v>2</v>
      </c>
    </row>
    <row r="905" spans="1:94" x14ac:dyDescent="0.3">
      <c r="A905">
        <v>13</v>
      </c>
      <c r="B905" t="s">
        <v>7580</v>
      </c>
      <c r="C905">
        <v>270105002</v>
      </c>
      <c r="D905">
        <v>270105</v>
      </c>
      <c r="E905" t="s">
        <v>7310</v>
      </c>
      <c r="F905" t="s">
        <v>7312</v>
      </c>
      <c r="G905">
        <v>66</v>
      </c>
      <c r="H905" t="s">
        <v>10572</v>
      </c>
      <c r="I905" t="s">
        <v>7312</v>
      </c>
      <c r="J905">
        <v>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</row>
    <row r="906" spans="1:94" x14ac:dyDescent="0.3">
      <c r="A906">
        <v>13</v>
      </c>
      <c r="B906" t="s">
        <v>7580</v>
      </c>
      <c r="C906">
        <v>270105003</v>
      </c>
      <c r="D906">
        <v>270105</v>
      </c>
      <c r="E906" t="s">
        <v>7310</v>
      </c>
      <c r="F906" t="s">
        <v>7313</v>
      </c>
      <c r="G906">
        <v>66</v>
      </c>
      <c r="H906" t="s">
        <v>10572</v>
      </c>
      <c r="I906" t="s">
        <v>7313</v>
      </c>
      <c r="J906">
        <v>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1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</row>
    <row r="907" spans="1:94" x14ac:dyDescent="0.3">
      <c r="A907">
        <v>13</v>
      </c>
      <c r="B907" t="s">
        <v>7580</v>
      </c>
      <c r="C907">
        <v>270102005</v>
      </c>
      <c r="D907">
        <v>270102</v>
      </c>
      <c r="E907" t="s">
        <v>14075</v>
      </c>
      <c r="F907" t="s">
        <v>7296</v>
      </c>
      <c r="G907">
        <v>66</v>
      </c>
      <c r="H907" t="s">
        <v>10572</v>
      </c>
      <c r="I907" t="s">
        <v>7296</v>
      </c>
      <c r="J907">
        <v>14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1</v>
      </c>
      <c r="BS907">
        <v>0</v>
      </c>
      <c r="BT907">
        <v>0</v>
      </c>
      <c r="BU907">
        <v>0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</row>
    <row r="908" spans="1:94" x14ac:dyDescent="0.3">
      <c r="A908">
        <v>13</v>
      </c>
      <c r="B908" t="s">
        <v>7580</v>
      </c>
      <c r="C908">
        <v>270102006</v>
      </c>
      <c r="D908">
        <v>270102</v>
      </c>
      <c r="E908" t="s">
        <v>14075</v>
      </c>
      <c r="F908" t="s">
        <v>7297</v>
      </c>
      <c r="G908">
        <v>66</v>
      </c>
      <c r="H908" t="s">
        <v>10572</v>
      </c>
      <c r="I908" t="s">
        <v>14159</v>
      </c>
      <c r="J908">
        <v>15</v>
      </c>
      <c r="K908">
        <v>9</v>
      </c>
      <c r="L908">
        <v>6</v>
      </c>
      <c r="M908">
        <v>4</v>
      </c>
      <c r="N908">
        <v>5</v>
      </c>
      <c r="O908">
        <v>2</v>
      </c>
      <c r="P908">
        <v>6</v>
      </c>
      <c r="Q908">
        <v>4</v>
      </c>
      <c r="R908">
        <v>11</v>
      </c>
      <c r="S908">
        <v>6</v>
      </c>
      <c r="T908">
        <v>12</v>
      </c>
      <c r="U908">
        <v>8</v>
      </c>
      <c r="V908">
        <v>8</v>
      </c>
      <c r="W908">
        <v>10</v>
      </c>
      <c r="X908">
        <v>4</v>
      </c>
      <c r="Y908">
        <v>2</v>
      </c>
      <c r="Z908">
        <v>3</v>
      </c>
      <c r="AA908">
        <v>0</v>
      </c>
      <c r="AB908">
        <v>4</v>
      </c>
      <c r="AC908">
        <v>2</v>
      </c>
      <c r="AD908">
        <v>10</v>
      </c>
      <c r="AE908">
        <v>4</v>
      </c>
      <c r="AF908">
        <v>6</v>
      </c>
      <c r="AG908">
        <v>6</v>
      </c>
      <c r="AH908">
        <v>1</v>
      </c>
      <c r="AI908">
        <v>3</v>
      </c>
      <c r="AJ908">
        <v>5</v>
      </c>
      <c r="AK908">
        <v>5</v>
      </c>
      <c r="AL908">
        <v>9</v>
      </c>
      <c r="AM908">
        <v>1</v>
      </c>
      <c r="AN908">
        <v>9</v>
      </c>
      <c r="AO908">
        <v>5</v>
      </c>
      <c r="AP908">
        <v>7</v>
      </c>
      <c r="AQ908">
        <v>1</v>
      </c>
      <c r="AR908">
        <v>5</v>
      </c>
      <c r="AS908">
        <v>5</v>
      </c>
      <c r="AT908">
        <v>2</v>
      </c>
      <c r="AU908">
        <v>3</v>
      </c>
      <c r="AV908">
        <v>10</v>
      </c>
      <c r="AW908">
        <v>1</v>
      </c>
      <c r="AX908">
        <v>7</v>
      </c>
      <c r="AY908">
        <v>4</v>
      </c>
      <c r="AZ908">
        <v>10</v>
      </c>
      <c r="BA908">
        <v>3</v>
      </c>
      <c r="BB908">
        <v>8</v>
      </c>
      <c r="BC908">
        <v>3</v>
      </c>
      <c r="BD908">
        <v>16</v>
      </c>
      <c r="BE908">
        <v>5</v>
      </c>
      <c r="BF908">
        <v>7</v>
      </c>
      <c r="BG908">
        <v>2</v>
      </c>
      <c r="BH908">
        <v>9</v>
      </c>
      <c r="BI908">
        <v>3</v>
      </c>
      <c r="BJ908">
        <v>5</v>
      </c>
      <c r="BK908">
        <v>3</v>
      </c>
      <c r="BL908">
        <v>7</v>
      </c>
      <c r="BM908">
        <v>5</v>
      </c>
      <c r="BN908">
        <v>4</v>
      </c>
      <c r="BO908">
        <v>5</v>
      </c>
      <c r="BP908">
        <v>5</v>
      </c>
      <c r="BQ908">
        <v>3</v>
      </c>
      <c r="BR908">
        <v>8</v>
      </c>
      <c r="BS908">
        <v>1</v>
      </c>
      <c r="BT908">
        <v>5</v>
      </c>
      <c r="BU908">
        <v>2</v>
      </c>
      <c r="BV908">
        <v>3</v>
      </c>
      <c r="BW908">
        <v>7</v>
      </c>
      <c r="BX908">
        <v>9</v>
      </c>
      <c r="BY908">
        <v>6</v>
      </c>
      <c r="BZ908">
        <v>6</v>
      </c>
      <c r="CA908">
        <v>7</v>
      </c>
      <c r="CB908">
        <v>6</v>
      </c>
      <c r="CC908">
        <v>6</v>
      </c>
      <c r="CD908">
        <v>4</v>
      </c>
      <c r="CE908">
        <v>3</v>
      </c>
      <c r="CF908">
        <v>1</v>
      </c>
      <c r="CG908">
        <v>4</v>
      </c>
      <c r="CH908">
        <v>5</v>
      </c>
      <c r="CI908">
        <v>2</v>
      </c>
      <c r="CJ908">
        <v>4</v>
      </c>
      <c r="CK908">
        <v>3</v>
      </c>
      <c r="CL908">
        <v>1</v>
      </c>
      <c r="CM908">
        <v>5</v>
      </c>
      <c r="CN908">
        <v>4</v>
      </c>
      <c r="CO908">
        <v>4</v>
      </c>
      <c r="CP908">
        <v>3</v>
      </c>
    </row>
    <row r="909" spans="1:94" x14ac:dyDescent="0.3">
      <c r="A909">
        <v>13</v>
      </c>
      <c r="B909" t="s">
        <v>7580</v>
      </c>
      <c r="C909">
        <v>270102007</v>
      </c>
      <c r="D909">
        <v>270102</v>
      </c>
      <c r="E909" t="s">
        <v>14075</v>
      </c>
      <c r="F909" t="s">
        <v>7298</v>
      </c>
      <c r="G909">
        <v>66</v>
      </c>
      <c r="H909" t="s">
        <v>10572</v>
      </c>
      <c r="I909" t="s">
        <v>14160</v>
      </c>
      <c r="J909">
        <v>16</v>
      </c>
      <c r="K909">
        <v>1</v>
      </c>
      <c r="L909">
        <v>1</v>
      </c>
      <c r="M909">
        <v>0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2</v>
      </c>
      <c r="BC909">
        <v>0</v>
      </c>
      <c r="BD909">
        <v>0</v>
      </c>
      <c r="BE909">
        <v>0</v>
      </c>
      <c r="BF909">
        <v>3</v>
      </c>
      <c r="BG909">
        <v>0</v>
      </c>
      <c r="BH909">
        <v>2</v>
      </c>
      <c r="BI909">
        <v>0</v>
      </c>
      <c r="BJ909">
        <v>0</v>
      </c>
      <c r="BK909">
        <v>0</v>
      </c>
      <c r="BL909">
        <v>0</v>
      </c>
      <c r="BM909">
        <v>1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2</v>
      </c>
      <c r="BX909">
        <v>1</v>
      </c>
      <c r="BY909">
        <v>1</v>
      </c>
      <c r="BZ909">
        <v>2</v>
      </c>
      <c r="CA909">
        <v>2</v>
      </c>
      <c r="CB909">
        <v>1</v>
      </c>
      <c r="CC909">
        <v>0</v>
      </c>
      <c r="CD909">
        <v>1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1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</row>
    <row r="910" spans="1:94" x14ac:dyDescent="0.3">
      <c r="A910">
        <v>13</v>
      </c>
      <c r="B910" t="s">
        <v>7580</v>
      </c>
      <c r="C910">
        <v>270102008</v>
      </c>
      <c r="D910">
        <v>270102</v>
      </c>
      <c r="E910" t="s">
        <v>14075</v>
      </c>
      <c r="F910" t="s">
        <v>7299</v>
      </c>
      <c r="G910">
        <v>66</v>
      </c>
      <c r="H910" t="s">
        <v>10572</v>
      </c>
      <c r="I910" t="s">
        <v>14161</v>
      </c>
      <c r="J910">
        <v>17</v>
      </c>
      <c r="K910">
        <v>0</v>
      </c>
      <c r="L910">
        <v>2</v>
      </c>
      <c r="M910">
        <v>2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2</v>
      </c>
      <c r="T910">
        <v>2</v>
      </c>
      <c r="U910">
        <v>1</v>
      </c>
      <c r="V910">
        <v>2</v>
      </c>
      <c r="W910">
        <v>0</v>
      </c>
      <c r="X910">
        <v>2</v>
      </c>
      <c r="Y910">
        <v>1</v>
      </c>
      <c r="Z910">
        <v>3</v>
      </c>
      <c r="AA910">
        <v>5</v>
      </c>
      <c r="AB910">
        <v>4</v>
      </c>
      <c r="AC910">
        <v>1</v>
      </c>
      <c r="AD910">
        <v>2</v>
      </c>
      <c r="AE910">
        <v>4</v>
      </c>
      <c r="AF910">
        <v>1</v>
      </c>
      <c r="AG910">
        <v>0</v>
      </c>
      <c r="AH910">
        <v>0</v>
      </c>
      <c r="AI910">
        <v>1</v>
      </c>
      <c r="AJ910">
        <v>1</v>
      </c>
      <c r="AK910">
        <v>1</v>
      </c>
      <c r="AL910">
        <v>2</v>
      </c>
      <c r="AM910">
        <v>0</v>
      </c>
      <c r="AN910">
        <v>2</v>
      </c>
      <c r="AO910">
        <v>1</v>
      </c>
      <c r="AP910">
        <v>1</v>
      </c>
      <c r="AQ910">
        <v>1</v>
      </c>
      <c r="AR910">
        <v>4</v>
      </c>
      <c r="AS910">
        <v>1</v>
      </c>
      <c r="AT910">
        <v>2</v>
      </c>
      <c r="AU910">
        <v>2</v>
      </c>
      <c r="AV910">
        <v>0</v>
      </c>
      <c r="AW910">
        <v>0</v>
      </c>
      <c r="AX910">
        <v>2</v>
      </c>
      <c r="AY910">
        <v>0</v>
      </c>
      <c r="AZ910">
        <v>0</v>
      </c>
      <c r="BA910">
        <v>1</v>
      </c>
      <c r="BB910">
        <v>0</v>
      </c>
      <c r="BC910">
        <v>1</v>
      </c>
      <c r="BD910">
        <v>2</v>
      </c>
      <c r="BE910">
        <v>4</v>
      </c>
      <c r="BF910">
        <v>1</v>
      </c>
      <c r="BG910">
        <v>1</v>
      </c>
      <c r="BH910">
        <v>1</v>
      </c>
      <c r="BI910">
        <v>0</v>
      </c>
      <c r="BJ910">
        <v>0</v>
      </c>
      <c r="BK910">
        <v>0</v>
      </c>
      <c r="BL910">
        <v>1</v>
      </c>
      <c r="BM910">
        <v>1</v>
      </c>
      <c r="BN910">
        <v>0</v>
      </c>
      <c r="BO910">
        <v>2</v>
      </c>
      <c r="BP910">
        <v>0</v>
      </c>
      <c r="BQ910">
        <v>0</v>
      </c>
      <c r="BR910">
        <v>0</v>
      </c>
      <c r="BS910">
        <v>3</v>
      </c>
      <c r="BT910">
        <v>2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3</v>
      </c>
      <c r="CA910">
        <v>1</v>
      </c>
      <c r="CB910">
        <v>1</v>
      </c>
      <c r="CC910">
        <v>1</v>
      </c>
      <c r="CD910">
        <v>3</v>
      </c>
      <c r="CE910">
        <v>0</v>
      </c>
      <c r="CF910">
        <v>1</v>
      </c>
      <c r="CG910">
        <v>0</v>
      </c>
      <c r="CH910">
        <v>3</v>
      </c>
      <c r="CI910">
        <v>0</v>
      </c>
      <c r="CJ910">
        <v>0</v>
      </c>
      <c r="CK910">
        <v>1</v>
      </c>
      <c r="CL910">
        <v>0</v>
      </c>
      <c r="CM910">
        <v>0</v>
      </c>
      <c r="CN910">
        <v>1</v>
      </c>
      <c r="CO910">
        <v>1</v>
      </c>
      <c r="CP910">
        <v>1</v>
      </c>
    </row>
    <row r="911" spans="1:94" x14ac:dyDescent="0.3">
      <c r="A911">
        <v>13</v>
      </c>
      <c r="B911" t="s">
        <v>7580</v>
      </c>
      <c r="C911">
        <v>270102010</v>
      </c>
      <c r="D911">
        <v>270102</v>
      </c>
      <c r="E911" t="s">
        <v>14075</v>
      </c>
      <c r="F911" t="s">
        <v>7301</v>
      </c>
      <c r="G911">
        <v>66</v>
      </c>
      <c r="H911" t="s">
        <v>10572</v>
      </c>
      <c r="I911" t="s">
        <v>7301</v>
      </c>
      <c r="J911">
        <v>19</v>
      </c>
      <c r="K911">
        <v>2</v>
      </c>
      <c r="L911">
        <v>1</v>
      </c>
      <c r="M911">
        <v>5</v>
      </c>
      <c r="N911">
        <v>6</v>
      </c>
      <c r="O911">
        <v>0</v>
      </c>
      <c r="P911">
        <v>5</v>
      </c>
      <c r="Q911">
        <v>1</v>
      </c>
      <c r="R911">
        <v>3</v>
      </c>
      <c r="S911">
        <v>3</v>
      </c>
      <c r="T911">
        <v>7</v>
      </c>
      <c r="U911">
        <v>5</v>
      </c>
      <c r="V911">
        <v>4</v>
      </c>
      <c r="W911">
        <v>1</v>
      </c>
      <c r="X911">
        <v>2</v>
      </c>
      <c r="Y911">
        <v>1</v>
      </c>
      <c r="Z911">
        <v>3</v>
      </c>
      <c r="AA911">
        <v>3</v>
      </c>
      <c r="AB911">
        <v>2</v>
      </c>
      <c r="AC911">
        <v>2</v>
      </c>
      <c r="AD911">
        <v>2</v>
      </c>
      <c r="AE911">
        <v>1</v>
      </c>
      <c r="AF911">
        <v>0</v>
      </c>
      <c r="AG911">
        <v>3</v>
      </c>
      <c r="AH911">
        <v>1</v>
      </c>
      <c r="AI911">
        <v>0</v>
      </c>
      <c r="AJ911">
        <v>3</v>
      </c>
      <c r="AK911">
        <v>1</v>
      </c>
      <c r="AL911">
        <v>4</v>
      </c>
      <c r="AM911">
        <v>0</v>
      </c>
      <c r="AN911">
        <v>2</v>
      </c>
      <c r="AO911">
        <v>4</v>
      </c>
      <c r="AP911">
        <v>0</v>
      </c>
      <c r="AQ911">
        <v>1</v>
      </c>
      <c r="AR911">
        <v>2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5</v>
      </c>
      <c r="AY911">
        <v>0</v>
      </c>
      <c r="AZ911">
        <v>2</v>
      </c>
      <c r="BA911">
        <v>2</v>
      </c>
      <c r="BB911">
        <v>3</v>
      </c>
      <c r="BC911">
        <v>2</v>
      </c>
      <c r="BD911">
        <v>3</v>
      </c>
      <c r="BE911">
        <v>1</v>
      </c>
      <c r="BF911">
        <v>2</v>
      </c>
      <c r="BG911">
        <v>3</v>
      </c>
      <c r="BH911">
        <v>1</v>
      </c>
      <c r="BI911">
        <v>3</v>
      </c>
      <c r="BJ911">
        <v>3</v>
      </c>
      <c r="BK911">
        <v>4</v>
      </c>
      <c r="BL911">
        <v>4</v>
      </c>
      <c r="BM911">
        <v>3</v>
      </c>
      <c r="BN911">
        <v>1</v>
      </c>
      <c r="BO911">
        <v>1</v>
      </c>
      <c r="BP911">
        <v>3</v>
      </c>
      <c r="BQ911">
        <v>2</v>
      </c>
      <c r="BR911">
        <v>1</v>
      </c>
      <c r="BS911">
        <v>5</v>
      </c>
      <c r="BT911">
        <v>5</v>
      </c>
      <c r="BU911">
        <v>0</v>
      </c>
      <c r="BV911">
        <v>2</v>
      </c>
      <c r="BW911">
        <v>1</v>
      </c>
      <c r="BX911">
        <v>2</v>
      </c>
      <c r="BY911">
        <v>2</v>
      </c>
      <c r="BZ911">
        <v>3</v>
      </c>
      <c r="CA911">
        <v>2</v>
      </c>
      <c r="CB911">
        <v>0</v>
      </c>
      <c r="CC911">
        <v>9</v>
      </c>
      <c r="CD911">
        <v>2</v>
      </c>
      <c r="CE911">
        <v>1</v>
      </c>
      <c r="CF911">
        <v>4</v>
      </c>
      <c r="CG911">
        <v>4</v>
      </c>
      <c r="CH911">
        <v>2</v>
      </c>
      <c r="CI911">
        <v>1</v>
      </c>
      <c r="CJ911">
        <v>3</v>
      </c>
      <c r="CK911">
        <v>2</v>
      </c>
      <c r="CL911">
        <v>0</v>
      </c>
      <c r="CM911">
        <v>1</v>
      </c>
      <c r="CN911">
        <v>4</v>
      </c>
      <c r="CO911">
        <v>4</v>
      </c>
      <c r="CP911">
        <v>2</v>
      </c>
    </row>
    <row r="912" spans="1:94" x14ac:dyDescent="0.3">
      <c r="A912">
        <v>13</v>
      </c>
      <c r="B912" t="s">
        <v>7580</v>
      </c>
      <c r="C912">
        <v>270101001</v>
      </c>
      <c r="D912">
        <v>270101</v>
      </c>
      <c r="E912" t="s">
        <v>7315</v>
      </c>
      <c r="F912" t="s">
        <v>10554</v>
      </c>
      <c r="G912">
        <v>66</v>
      </c>
      <c r="H912" t="s">
        <v>10572</v>
      </c>
      <c r="I912" t="s">
        <v>10554</v>
      </c>
      <c r="J912">
        <v>46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4" x14ac:dyDescent="0.3">
      <c r="A913">
        <v>13</v>
      </c>
      <c r="B913" t="s">
        <v>7580</v>
      </c>
      <c r="C913">
        <v>270102001</v>
      </c>
      <c r="D913">
        <v>270102</v>
      </c>
      <c r="E913" t="s">
        <v>14075</v>
      </c>
      <c r="F913" t="s">
        <v>7292</v>
      </c>
      <c r="G913">
        <v>66</v>
      </c>
      <c r="H913" t="s">
        <v>10572</v>
      </c>
      <c r="I913" t="s">
        <v>7292</v>
      </c>
      <c r="J913">
        <v>176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</v>
      </c>
      <c r="BK913">
        <v>0</v>
      </c>
      <c r="BL913">
        <v>1</v>
      </c>
      <c r="BM913">
        <v>0</v>
      </c>
      <c r="BN913">
        <v>2</v>
      </c>
      <c r="BO913">
        <v>0</v>
      </c>
      <c r="BP913">
        <v>0</v>
      </c>
      <c r="BQ913">
        <v>1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</row>
    <row r="914" spans="1:94" x14ac:dyDescent="0.3">
      <c r="A914">
        <v>13</v>
      </c>
      <c r="B914" t="s">
        <v>7580</v>
      </c>
      <c r="C914">
        <v>270103002</v>
      </c>
      <c r="D914">
        <v>270103</v>
      </c>
      <c r="E914" t="s">
        <v>14076</v>
      </c>
      <c r="F914" t="s">
        <v>7287</v>
      </c>
      <c r="G914">
        <v>66</v>
      </c>
      <c r="H914" t="s">
        <v>10572</v>
      </c>
      <c r="I914" t="s">
        <v>7287</v>
      </c>
      <c r="J914">
        <v>204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3</v>
      </c>
      <c r="AM914">
        <v>1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</v>
      </c>
      <c r="BS914">
        <v>0</v>
      </c>
      <c r="BT914">
        <v>0</v>
      </c>
      <c r="BU914">
        <v>1</v>
      </c>
      <c r="BV914">
        <v>0</v>
      </c>
      <c r="BW914">
        <v>0</v>
      </c>
      <c r="BX914">
        <v>0</v>
      </c>
      <c r="BY914">
        <v>1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</row>
    <row r="915" spans="1:94" x14ac:dyDescent="0.3">
      <c r="A915">
        <v>13</v>
      </c>
      <c r="B915" t="s">
        <v>7580</v>
      </c>
      <c r="C915">
        <v>270104001</v>
      </c>
      <c r="D915">
        <v>270104</v>
      </c>
      <c r="E915" t="s">
        <v>7318</v>
      </c>
      <c r="F915" t="s">
        <v>7319</v>
      </c>
      <c r="G915">
        <v>66</v>
      </c>
      <c r="H915" t="s">
        <v>10572</v>
      </c>
      <c r="I915" t="s">
        <v>7319</v>
      </c>
      <c r="J915">
        <v>298</v>
      </c>
      <c r="K915">
        <v>8</v>
      </c>
      <c r="L915">
        <v>10</v>
      </c>
      <c r="M915">
        <v>5</v>
      </c>
      <c r="N915">
        <v>2</v>
      </c>
      <c r="O915">
        <v>0</v>
      </c>
      <c r="P915">
        <v>8</v>
      </c>
      <c r="Q915">
        <v>11</v>
      </c>
      <c r="R915">
        <v>1</v>
      </c>
      <c r="S915">
        <v>2</v>
      </c>
      <c r="T915">
        <v>3</v>
      </c>
      <c r="U915">
        <v>7</v>
      </c>
      <c r="V915">
        <v>2</v>
      </c>
      <c r="W915">
        <v>4</v>
      </c>
      <c r="X915">
        <v>3</v>
      </c>
      <c r="Y915">
        <v>7</v>
      </c>
      <c r="Z915">
        <v>8</v>
      </c>
      <c r="AA915">
        <v>6</v>
      </c>
      <c r="AB915">
        <v>10</v>
      </c>
      <c r="AC915">
        <v>12</v>
      </c>
      <c r="AD915">
        <v>4</v>
      </c>
      <c r="AE915">
        <v>5</v>
      </c>
      <c r="AF915">
        <v>3</v>
      </c>
      <c r="AG915">
        <v>3</v>
      </c>
      <c r="AH915">
        <v>4</v>
      </c>
      <c r="AI915">
        <v>2</v>
      </c>
      <c r="AJ915">
        <v>18</v>
      </c>
      <c r="AK915">
        <v>3</v>
      </c>
      <c r="AL915">
        <v>1</v>
      </c>
      <c r="AM915">
        <v>5</v>
      </c>
      <c r="AN915">
        <v>8</v>
      </c>
      <c r="AO915">
        <v>9</v>
      </c>
      <c r="AP915">
        <v>2</v>
      </c>
      <c r="AQ915">
        <v>3</v>
      </c>
      <c r="AR915">
        <v>4</v>
      </c>
      <c r="AS915">
        <v>4</v>
      </c>
      <c r="AT915">
        <v>13</v>
      </c>
      <c r="AU915">
        <v>10</v>
      </c>
      <c r="AV915">
        <v>5</v>
      </c>
      <c r="AW915">
        <v>8</v>
      </c>
      <c r="AX915">
        <v>3</v>
      </c>
      <c r="AY915">
        <v>18</v>
      </c>
      <c r="AZ915">
        <v>8</v>
      </c>
      <c r="BA915">
        <v>12</v>
      </c>
      <c r="BB915">
        <v>5</v>
      </c>
      <c r="BC915">
        <v>6</v>
      </c>
      <c r="BD915">
        <v>13</v>
      </c>
      <c r="BE915">
        <v>12</v>
      </c>
      <c r="BF915">
        <v>11</v>
      </c>
      <c r="BG915">
        <v>4</v>
      </c>
      <c r="BH915">
        <v>8</v>
      </c>
      <c r="BI915">
        <v>6</v>
      </c>
      <c r="BJ915">
        <v>8</v>
      </c>
      <c r="BK915">
        <v>9</v>
      </c>
      <c r="BL915">
        <v>11</v>
      </c>
      <c r="BM915">
        <v>10</v>
      </c>
      <c r="BN915">
        <v>5</v>
      </c>
      <c r="BO915">
        <v>5</v>
      </c>
      <c r="BP915">
        <v>16</v>
      </c>
      <c r="BQ915">
        <v>6</v>
      </c>
      <c r="BR915">
        <v>21</v>
      </c>
      <c r="BS915">
        <v>5</v>
      </c>
      <c r="BT915">
        <v>10</v>
      </c>
      <c r="BU915">
        <v>14</v>
      </c>
      <c r="BV915">
        <v>8</v>
      </c>
      <c r="BW915">
        <v>11</v>
      </c>
      <c r="BX915">
        <v>11</v>
      </c>
      <c r="BY915">
        <v>9</v>
      </c>
      <c r="BZ915">
        <v>6</v>
      </c>
      <c r="CA915">
        <v>13</v>
      </c>
      <c r="CB915">
        <v>4</v>
      </c>
      <c r="CC915">
        <v>6</v>
      </c>
      <c r="CD915">
        <v>6</v>
      </c>
      <c r="CE915">
        <v>13</v>
      </c>
      <c r="CF915">
        <v>7</v>
      </c>
      <c r="CG915">
        <v>13</v>
      </c>
      <c r="CH915">
        <v>15</v>
      </c>
      <c r="CI915">
        <v>10</v>
      </c>
      <c r="CJ915">
        <v>6</v>
      </c>
      <c r="CK915">
        <v>21</v>
      </c>
      <c r="CL915">
        <v>12</v>
      </c>
      <c r="CM915">
        <v>8</v>
      </c>
      <c r="CN915">
        <v>5</v>
      </c>
      <c r="CO915">
        <v>4</v>
      </c>
      <c r="CP915">
        <v>0</v>
      </c>
    </row>
    <row r="916" spans="1:94" x14ac:dyDescent="0.3">
      <c r="A916">
        <v>13</v>
      </c>
      <c r="B916" t="s">
        <v>7580</v>
      </c>
      <c r="C916">
        <v>270103004</v>
      </c>
      <c r="D916">
        <v>270103</v>
      </c>
      <c r="E916" t="s">
        <v>14076</v>
      </c>
      <c r="F916" t="s">
        <v>7289</v>
      </c>
      <c r="G916">
        <v>66</v>
      </c>
      <c r="H916" t="s">
        <v>10572</v>
      </c>
      <c r="I916" t="s">
        <v>7289</v>
      </c>
      <c r="J916">
        <v>417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 x14ac:dyDescent="0.3">
      <c r="A917">
        <v>13</v>
      </c>
      <c r="B917" t="s">
        <v>7580</v>
      </c>
      <c r="C917">
        <v>270102002</v>
      </c>
      <c r="D917">
        <v>270102</v>
      </c>
      <c r="E917" t="s">
        <v>14075</v>
      </c>
      <c r="F917" t="s">
        <v>7293</v>
      </c>
      <c r="G917">
        <v>66</v>
      </c>
      <c r="H917" t="s">
        <v>10572</v>
      </c>
      <c r="I917" t="s">
        <v>7293</v>
      </c>
      <c r="J917">
        <v>474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</row>
    <row r="918" spans="1:94" x14ac:dyDescent="0.3">
      <c r="A918">
        <v>13</v>
      </c>
      <c r="B918" t="s">
        <v>7580</v>
      </c>
      <c r="C918">
        <v>270102017</v>
      </c>
      <c r="D918">
        <v>270102</v>
      </c>
      <c r="E918" t="s">
        <v>14075</v>
      </c>
      <c r="F918" t="s">
        <v>7308</v>
      </c>
      <c r="G918">
        <v>66</v>
      </c>
      <c r="H918" t="s">
        <v>10572</v>
      </c>
      <c r="I918" t="s">
        <v>7308</v>
      </c>
      <c r="J918">
        <v>475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</row>
    <row r="919" spans="1:94" x14ac:dyDescent="0.3">
      <c r="A919">
        <v>13</v>
      </c>
      <c r="B919" t="s">
        <v>7580</v>
      </c>
      <c r="C919">
        <v>270102014</v>
      </c>
      <c r="D919">
        <v>270102</v>
      </c>
      <c r="E919" t="s">
        <v>14075</v>
      </c>
      <c r="F919" t="s">
        <v>7305</v>
      </c>
      <c r="G919">
        <v>66</v>
      </c>
      <c r="H919" t="s">
        <v>10572</v>
      </c>
      <c r="I919" t="s">
        <v>10639</v>
      </c>
      <c r="J919">
        <v>476</v>
      </c>
      <c r="K919">
        <v>2</v>
      </c>
      <c r="L919">
        <v>0</v>
      </c>
      <c r="M919">
        <v>2</v>
      </c>
      <c r="N919">
        <v>1</v>
      </c>
      <c r="O919">
        <v>2</v>
      </c>
      <c r="P919">
        <v>2</v>
      </c>
      <c r="Q919">
        <v>1</v>
      </c>
      <c r="R919">
        <v>1</v>
      </c>
      <c r="S919">
        <v>1</v>
      </c>
      <c r="T919">
        <v>5</v>
      </c>
      <c r="U919">
        <v>2</v>
      </c>
      <c r="V919">
        <v>3</v>
      </c>
      <c r="W919">
        <v>2</v>
      </c>
      <c r="X919">
        <v>2</v>
      </c>
      <c r="Y919">
        <v>3</v>
      </c>
      <c r="Z919">
        <v>1</v>
      </c>
      <c r="AA919">
        <v>2</v>
      </c>
      <c r="AB919">
        <v>0</v>
      </c>
      <c r="AC919">
        <v>3</v>
      </c>
      <c r="AD919">
        <v>0</v>
      </c>
      <c r="AE919">
        <v>0</v>
      </c>
      <c r="AF919">
        <v>3</v>
      </c>
      <c r="AG919">
        <v>0</v>
      </c>
      <c r="AH919">
        <v>0</v>
      </c>
      <c r="AI919">
        <v>2</v>
      </c>
      <c r="AJ919">
        <v>2</v>
      </c>
      <c r="AK919">
        <v>2</v>
      </c>
      <c r="AL919">
        <v>2</v>
      </c>
      <c r="AM919">
        <v>1</v>
      </c>
      <c r="AN919">
        <v>4</v>
      </c>
      <c r="AO919">
        <v>2</v>
      </c>
      <c r="AP919">
        <v>1</v>
      </c>
      <c r="AQ919">
        <v>3</v>
      </c>
      <c r="AR919">
        <v>4</v>
      </c>
      <c r="AS919">
        <v>1</v>
      </c>
      <c r="AT919">
        <v>4</v>
      </c>
      <c r="AU919">
        <v>3</v>
      </c>
      <c r="AV919">
        <v>2</v>
      </c>
      <c r="AW919">
        <v>3</v>
      </c>
      <c r="AX919">
        <v>3</v>
      </c>
      <c r="AY919">
        <v>0</v>
      </c>
      <c r="AZ919">
        <v>1</v>
      </c>
      <c r="BA919">
        <v>3</v>
      </c>
      <c r="BB919">
        <v>1</v>
      </c>
      <c r="BC919">
        <v>2</v>
      </c>
      <c r="BD919">
        <v>1</v>
      </c>
      <c r="BE919">
        <v>0</v>
      </c>
      <c r="BF919">
        <v>1</v>
      </c>
      <c r="BG919">
        <v>1</v>
      </c>
      <c r="BH919">
        <v>0</v>
      </c>
      <c r="BI919">
        <v>0</v>
      </c>
      <c r="BJ919">
        <v>1</v>
      </c>
      <c r="BK919">
        <v>1</v>
      </c>
      <c r="BL919">
        <v>1</v>
      </c>
      <c r="BM919">
        <v>2</v>
      </c>
      <c r="BN919">
        <v>1</v>
      </c>
      <c r="BO919">
        <v>0</v>
      </c>
      <c r="BP919">
        <v>0</v>
      </c>
      <c r="BQ919">
        <v>1</v>
      </c>
      <c r="BR919">
        <v>0</v>
      </c>
      <c r="BS919">
        <v>2</v>
      </c>
      <c r="BT919">
        <v>2</v>
      </c>
      <c r="BU919">
        <v>4</v>
      </c>
      <c r="BV919">
        <v>0</v>
      </c>
      <c r="BW919">
        <v>0</v>
      </c>
      <c r="BX919">
        <v>1</v>
      </c>
      <c r="BY919">
        <v>1</v>
      </c>
      <c r="BZ919">
        <v>3</v>
      </c>
      <c r="CA919">
        <v>0</v>
      </c>
      <c r="CB919">
        <v>0</v>
      </c>
      <c r="CC919">
        <v>2</v>
      </c>
      <c r="CD919">
        <v>0</v>
      </c>
      <c r="CE919">
        <v>2</v>
      </c>
      <c r="CF919">
        <v>0</v>
      </c>
      <c r="CG919">
        <v>2</v>
      </c>
      <c r="CH919">
        <v>4</v>
      </c>
      <c r="CI919">
        <v>0</v>
      </c>
      <c r="CJ919">
        <v>2</v>
      </c>
      <c r="CK919">
        <v>2</v>
      </c>
      <c r="CL919">
        <v>1</v>
      </c>
      <c r="CM919">
        <v>0</v>
      </c>
      <c r="CN919">
        <v>2</v>
      </c>
      <c r="CO919">
        <v>2</v>
      </c>
      <c r="CP919">
        <v>1</v>
      </c>
    </row>
    <row r="920" spans="1:94" x14ac:dyDescent="0.3">
      <c r="A920">
        <v>13</v>
      </c>
      <c r="B920" t="s">
        <v>7580</v>
      </c>
      <c r="C920">
        <v>270102015</v>
      </c>
      <c r="D920">
        <v>270102</v>
      </c>
      <c r="E920" t="s">
        <v>14075</v>
      </c>
      <c r="F920" t="s">
        <v>7306</v>
      </c>
      <c r="G920">
        <v>66</v>
      </c>
      <c r="H920" t="s">
        <v>10572</v>
      </c>
      <c r="I920" t="s">
        <v>10640</v>
      </c>
      <c r="J920">
        <v>477</v>
      </c>
      <c r="K920">
        <v>4</v>
      </c>
      <c r="L920">
        <v>1</v>
      </c>
      <c r="M920">
        <v>0</v>
      </c>
      <c r="N920">
        <v>2</v>
      </c>
      <c r="O920">
        <v>0</v>
      </c>
      <c r="P920">
        <v>3</v>
      </c>
      <c r="Q920">
        <v>1</v>
      </c>
      <c r="R920">
        <v>3</v>
      </c>
      <c r="S920">
        <v>4</v>
      </c>
      <c r="T920">
        <v>4</v>
      </c>
      <c r="U920">
        <v>1</v>
      </c>
      <c r="V920">
        <v>0</v>
      </c>
      <c r="W920">
        <v>3</v>
      </c>
      <c r="X920">
        <v>5</v>
      </c>
      <c r="Y920">
        <v>0</v>
      </c>
      <c r="Z920">
        <v>3</v>
      </c>
      <c r="AA920">
        <v>3</v>
      </c>
      <c r="AB920">
        <v>1</v>
      </c>
      <c r="AC920">
        <v>3</v>
      </c>
      <c r="AD920">
        <v>4</v>
      </c>
      <c r="AE920">
        <v>1</v>
      </c>
      <c r="AF920">
        <v>4</v>
      </c>
      <c r="AG920">
        <v>2</v>
      </c>
      <c r="AH920">
        <v>1</v>
      </c>
      <c r="AI920">
        <v>5</v>
      </c>
      <c r="AJ920">
        <v>2</v>
      </c>
      <c r="AK920">
        <v>3</v>
      </c>
      <c r="AL920">
        <v>5</v>
      </c>
      <c r="AM920">
        <v>1</v>
      </c>
      <c r="AN920">
        <v>4</v>
      </c>
      <c r="AO920">
        <v>3</v>
      </c>
      <c r="AP920">
        <v>2</v>
      </c>
      <c r="AQ920">
        <v>1</v>
      </c>
      <c r="AR920">
        <v>3</v>
      </c>
      <c r="AS920">
        <v>1</v>
      </c>
      <c r="AT920">
        <v>2</v>
      </c>
      <c r="AU920">
        <v>3</v>
      </c>
      <c r="AV920">
        <v>1</v>
      </c>
      <c r="AW920">
        <v>0</v>
      </c>
      <c r="AX920">
        <v>1</v>
      </c>
      <c r="AY920">
        <v>1</v>
      </c>
      <c r="AZ920">
        <v>1</v>
      </c>
      <c r="BA920">
        <v>0</v>
      </c>
      <c r="BB920">
        <v>1</v>
      </c>
      <c r="BC920">
        <v>2</v>
      </c>
      <c r="BD920">
        <v>1</v>
      </c>
      <c r="BE920">
        <v>2</v>
      </c>
      <c r="BF920">
        <v>4</v>
      </c>
      <c r="BG920">
        <v>0</v>
      </c>
      <c r="BH920">
        <v>4</v>
      </c>
      <c r="BI920">
        <v>2</v>
      </c>
      <c r="BJ920">
        <v>3</v>
      </c>
      <c r="BK920">
        <v>1</v>
      </c>
      <c r="BL920">
        <v>0</v>
      </c>
      <c r="BM920">
        <v>3</v>
      </c>
      <c r="BN920">
        <v>1</v>
      </c>
      <c r="BO920">
        <v>3</v>
      </c>
      <c r="BP920">
        <v>4</v>
      </c>
      <c r="BQ920">
        <v>2</v>
      </c>
      <c r="BR920">
        <v>1</v>
      </c>
      <c r="BS920">
        <v>3</v>
      </c>
      <c r="BT920">
        <v>4</v>
      </c>
      <c r="BU920">
        <v>0</v>
      </c>
      <c r="BV920">
        <v>2</v>
      </c>
      <c r="BW920">
        <v>3</v>
      </c>
      <c r="BX920">
        <v>1</v>
      </c>
      <c r="BY920">
        <v>4</v>
      </c>
      <c r="BZ920">
        <v>5</v>
      </c>
      <c r="CA920">
        <v>1</v>
      </c>
      <c r="CB920">
        <v>1</v>
      </c>
      <c r="CC920">
        <v>3</v>
      </c>
      <c r="CD920">
        <v>0</v>
      </c>
      <c r="CE920">
        <v>3</v>
      </c>
      <c r="CF920">
        <v>2</v>
      </c>
      <c r="CG920">
        <v>1</v>
      </c>
      <c r="CH920">
        <v>3</v>
      </c>
      <c r="CI920">
        <v>2</v>
      </c>
      <c r="CJ920">
        <v>2</v>
      </c>
      <c r="CK920">
        <v>2</v>
      </c>
      <c r="CL920">
        <v>1</v>
      </c>
      <c r="CM920">
        <v>2</v>
      </c>
      <c r="CN920">
        <v>0</v>
      </c>
      <c r="CO920">
        <v>0</v>
      </c>
      <c r="CP920">
        <v>0</v>
      </c>
    </row>
    <row r="921" spans="1:94" x14ac:dyDescent="0.3">
      <c r="A921">
        <v>13</v>
      </c>
      <c r="B921" t="s">
        <v>7580</v>
      </c>
      <c r="C921">
        <v>270105002</v>
      </c>
      <c r="D921">
        <v>270105</v>
      </c>
      <c r="E921" t="s">
        <v>7310</v>
      </c>
      <c r="F921" t="s">
        <v>7312</v>
      </c>
      <c r="G921">
        <v>67</v>
      </c>
      <c r="H921" t="s">
        <v>10586</v>
      </c>
      <c r="I921" t="s">
        <v>7312</v>
      </c>
      <c r="J921">
        <v>8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0</v>
      </c>
      <c r="CO921">
        <v>0</v>
      </c>
      <c r="CP921">
        <v>0</v>
      </c>
    </row>
    <row r="922" spans="1:94" x14ac:dyDescent="0.3">
      <c r="A922">
        <v>13</v>
      </c>
      <c r="B922" t="s">
        <v>7580</v>
      </c>
      <c r="C922">
        <v>270105003</v>
      </c>
      <c r="D922">
        <v>270105</v>
      </c>
      <c r="E922" t="s">
        <v>7310</v>
      </c>
      <c r="F922" t="s">
        <v>7313</v>
      </c>
      <c r="G922">
        <v>67</v>
      </c>
      <c r="H922" t="s">
        <v>10586</v>
      </c>
      <c r="I922" t="s">
        <v>7313</v>
      </c>
      <c r="J922">
        <v>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</row>
    <row r="923" spans="1:94" x14ac:dyDescent="0.3">
      <c r="A923">
        <v>13</v>
      </c>
      <c r="B923" t="s">
        <v>7580</v>
      </c>
      <c r="C923">
        <v>270102005</v>
      </c>
      <c r="D923">
        <v>270102</v>
      </c>
      <c r="E923" t="s">
        <v>14075</v>
      </c>
      <c r="F923" t="s">
        <v>7296</v>
      </c>
      <c r="G923">
        <v>67</v>
      </c>
      <c r="H923" t="s">
        <v>10586</v>
      </c>
      <c r="I923" t="s">
        <v>7296</v>
      </c>
      <c r="J923">
        <v>14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</row>
    <row r="924" spans="1:94" x14ac:dyDescent="0.3">
      <c r="A924">
        <v>13</v>
      </c>
      <c r="B924" t="s">
        <v>7580</v>
      </c>
      <c r="C924">
        <v>270102006</v>
      </c>
      <c r="D924">
        <v>270102</v>
      </c>
      <c r="E924" t="s">
        <v>14075</v>
      </c>
      <c r="F924" t="s">
        <v>7297</v>
      </c>
      <c r="G924">
        <v>67</v>
      </c>
      <c r="H924" t="s">
        <v>10586</v>
      </c>
      <c r="I924" t="s">
        <v>14159</v>
      </c>
      <c r="J924">
        <v>15</v>
      </c>
      <c r="K924">
        <v>5</v>
      </c>
      <c r="L924">
        <v>8</v>
      </c>
      <c r="M924">
        <v>2</v>
      </c>
      <c r="N924">
        <v>6</v>
      </c>
      <c r="O924">
        <v>3</v>
      </c>
      <c r="P924">
        <v>1</v>
      </c>
      <c r="Q924">
        <v>3</v>
      </c>
      <c r="R924">
        <v>3</v>
      </c>
      <c r="S924">
        <v>1</v>
      </c>
      <c r="T924">
        <v>1</v>
      </c>
      <c r="U924">
        <v>8</v>
      </c>
      <c r="V924">
        <v>3</v>
      </c>
      <c r="W924">
        <v>4</v>
      </c>
      <c r="X924">
        <v>2</v>
      </c>
      <c r="Y924">
        <v>1</v>
      </c>
      <c r="Z924">
        <v>1</v>
      </c>
      <c r="AA924">
        <v>1</v>
      </c>
      <c r="AB924">
        <v>5</v>
      </c>
      <c r="AC924">
        <v>1</v>
      </c>
      <c r="AD924">
        <v>2</v>
      </c>
      <c r="AE924">
        <v>1</v>
      </c>
      <c r="AF924">
        <v>7</v>
      </c>
      <c r="AG924">
        <v>2</v>
      </c>
      <c r="AH924">
        <v>1</v>
      </c>
      <c r="AI924">
        <v>3</v>
      </c>
      <c r="AJ924">
        <v>1</v>
      </c>
      <c r="AK924">
        <v>3</v>
      </c>
      <c r="AL924">
        <v>4</v>
      </c>
      <c r="AM924">
        <v>6</v>
      </c>
      <c r="AN924">
        <v>1</v>
      </c>
      <c r="AO924">
        <v>6</v>
      </c>
      <c r="AP924">
        <v>3</v>
      </c>
      <c r="AQ924">
        <v>2</v>
      </c>
      <c r="AR924">
        <v>2</v>
      </c>
      <c r="AS924">
        <v>0</v>
      </c>
      <c r="AT924">
        <v>1</v>
      </c>
      <c r="AU924">
        <v>1</v>
      </c>
      <c r="AV924">
        <v>1</v>
      </c>
      <c r="AW924">
        <v>3</v>
      </c>
      <c r="AX924">
        <v>1</v>
      </c>
      <c r="AY924">
        <v>3</v>
      </c>
      <c r="AZ924">
        <v>1</v>
      </c>
      <c r="BA924">
        <v>3</v>
      </c>
      <c r="BB924">
        <v>0</v>
      </c>
      <c r="BC924">
        <v>5</v>
      </c>
      <c r="BD924">
        <v>0</v>
      </c>
      <c r="BE924">
        <v>4</v>
      </c>
      <c r="BF924">
        <v>2</v>
      </c>
      <c r="BG924">
        <v>1</v>
      </c>
      <c r="BH924">
        <v>5</v>
      </c>
      <c r="BI924">
        <v>0</v>
      </c>
      <c r="BJ924">
        <v>3</v>
      </c>
      <c r="BK924">
        <v>2</v>
      </c>
      <c r="BL924">
        <v>3</v>
      </c>
      <c r="BM924">
        <v>2</v>
      </c>
      <c r="BN924">
        <v>5</v>
      </c>
      <c r="BO924">
        <v>8</v>
      </c>
      <c r="BP924">
        <v>0</v>
      </c>
      <c r="BQ924">
        <v>0</v>
      </c>
      <c r="BR924">
        <v>2</v>
      </c>
      <c r="BS924">
        <v>4</v>
      </c>
      <c r="BT924">
        <v>6</v>
      </c>
      <c r="BU924">
        <v>0</v>
      </c>
      <c r="BV924">
        <v>2</v>
      </c>
      <c r="BW924">
        <v>3</v>
      </c>
      <c r="BX924">
        <v>2</v>
      </c>
      <c r="BY924">
        <v>6</v>
      </c>
      <c r="BZ924">
        <v>5</v>
      </c>
      <c r="CA924">
        <v>7</v>
      </c>
      <c r="CB924">
        <v>5</v>
      </c>
      <c r="CC924">
        <v>5</v>
      </c>
      <c r="CD924">
        <v>2</v>
      </c>
      <c r="CE924">
        <v>1</v>
      </c>
      <c r="CF924">
        <v>7</v>
      </c>
      <c r="CG924">
        <v>1</v>
      </c>
      <c r="CH924">
        <v>2</v>
      </c>
      <c r="CI924">
        <v>10</v>
      </c>
      <c r="CJ924">
        <v>4</v>
      </c>
      <c r="CK924">
        <v>3</v>
      </c>
      <c r="CL924">
        <v>6</v>
      </c>
      <c r="CM924">
        <v>4</v>
      </c>
      <c r="CN924">
        <v>6</v>
      </c>
      <c r="CO924">
        <v>4</v>
      </c>
      <c r="CP924">
        <v>6</v>
      </c>
    </row>
    <row r="925" spans="1:94" x14ac:dyDescent="0.3">
      <c r="A925">
        <v>13</v>
      </c>
      <c r="B925" t="s">
        <v>7580</v>
      </c>
      <c r="C925">
        <v>270102007</v>
      </c>
      <c r="D925">
        <v>270102</v>
      </c>
      <c r="E925" t="s">
        <v>14075</v>
      </c>
      <c r="F925" t="s">
        <v>7298</v>
      </c>
      <c r="G925">
        <v>67</v>
      </c>
      <c r="H925" t="s">
        <v>10586</v>
      </c>
      <c r="I925" t="s">
        <v>14160</v>
      </c>
      <c r="J925">
        <v>16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1</v>
      </c>
      <c r="Z925">
        <v>3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1</v>
      </c>
      <c r="BC925">
        <v>1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1</v>
      </c>
      <c r="BK925">
        <v>0</v>
      </c>
      <c r="BL925">
        <v>2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2</v>
      </c>
      <c r="BZ925">
        <v>1</v>
      </c>
      <c r="CA925">
        <v>3</v>
      </c>
      <c r="CB925">
        <v>0</v>
      </c>
      <c r="CC925">
        <v>0</v>
      </c>
      <c r="CD925">
        <v>0</v>
      </c>
      <c r="CE925">
        <v>2</v>
      </c>
      <c r="CF925">
        <v>2</v>
      </c>
      <c r="CG925">
        <v>0</v>
      </c>
      <c r="CH925">
        <v>2</v>
      </c>
      <c r="CI925">
        <v>1</v>
      </c>
      <c r="CJ925">
        <v>0</v>
      </c>
      <c r="CK925">
        <v>2</v>
      </c>
      <c r="CL925">
        <v>1</v>
      </c>
      <c r="CM925">
        <v>0</v>
      </c>
      <c r="CN925">
        <v>0</v>
      </c>
      <c r="CO925">
        <v>1</v>
      </c>
      <c r="CP925">
        <v>1</v>
      </c>
    </row>
    <row r="926" spans="1:94" x14ac:dyDescent="0.3">
      <c r="A926">
        <v>13</v>
      </c>
      <c r="B926" t="s">
        <v>7580</v>
      </c>
      <c r="C926">
        <v>270102008</v>
      </c>
      <c r="D926">
        <v>270102</v>
      </c>
      <c r="E926" t="s">
        <v>14075</v>
      </c>
      <c r="F926" t="s">
        <v>7299</v>
      </c>
      <c r="G926">
        <v>67</v>
      </c>
      <c r="H926" t="s">
        <v>10586</v>
      </c>
      <c r="I926" t="s">
        <v>14161</v>
      </c>
      <c r="J926">
        <v>17</v>
      </c>
      <c r="K926">
        <v>2</v>
      </c>
      <c r="L926">
        <v>3</v>
      </c>
      <c r="M926">
        <v>1</v>
      </c>
      <c r="N926">
        <v>0</v>
      </c>
      <c r="O926">
        <v>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1</v>
      </c>
      <c r="Y926">
        <v>3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1</v>
      </c>
      <c r="AH926">
        <v>1</v>
      </c>
      <c r="AI926">
        <v>2</v>
      </c>
      <c r="AJ926">
        <v>0</v>
      </c>
      <c r="AK926">
        <v>0</v>
      </c>
      <c r="AL926">
        <v>1</v>
      </c>
      <c r="AM926">
        <v>0</v>
      </c>
      <c r="AN926">
        <v>1</v>
      </c>
      <c r="AO926">
        <v>2</v>
      </c>
      <c r="AP926">
        <v>0</v>
      </c>
      <c r="AQ926">
        <v>0</v>
      </c>
      <c r="AR926">
        <v>1</v>
      </c>
      <c r="AS926">
        <v>1</v>
      </c>
      <c r="AT926">
        <v>1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3</v>
      </c>
      <c r="BB926">
        <v>1</v>
      </c>
      <c r="BC926">
        <v>2</v>
      </c>
      <c r="BD926">
        <v>0</v>
      </c>
      <c r="BE926">
        <v>2</v>
      </c>
      <c r="BF926">
        <v>0</v>
      </c>
      <c r="BG926">
        <v>3</v>
      </c>
      <c r="BH926">
        <v>1</v>
      </c>
      <c r="BI926">
        <v>0</v>
      </c>
      <c r="BJ926">
        <v>2</v>
      </c>
      <c r="BK926">
        <v>1</v>
      </c>
      <c r="BL926">
        <v>0</v>
      </c>
      <c r="BM926">
        <v>0</v>
      </c>
      <c r="BN926">
        <v>2</v>
      </c>
      <c r="BO926">
        <v>2</v>
      </c>
      <c r="BP926">
        <v>0</v>
      </c>
      <c r="BQ926">
        <v>0</v>
      </c>
      <c r="BR926">
        <v>0</v>
      </c>
      <c r="BS926">
        <v>0</v>
      </c>
      <c r="BT926">
        <v>1</v>
      </c>
      <c r="BU926">
        <v>0</v>
      </c>
      <c r="BV926">
        <v>0</v>
      </c>
      <c r="BW926">
        <v>1</v>
      </c>
      <c r="BX926">
        <v>0</v>
      </c>
      <c r="BY926">
        <v>1</v>
      </c>
      <c r="BZ926">
        <v>2</v>
      </c>
      <c r="CA926">
        <v>2</v>
      </c>
      <c r="CB926">
        <v>2</v>
      </c>
      <c r="CC926">
        <v>2</v>
      </c>
      <c r="CD926">
        <v>0</v>
      </c>
      <c r="CE926">
        <v>1</v>
      </c>
      <c r="CF926">
        <v>0</v>
      </c>
      <c r="CG926">
        <v>2</v>
      </c>
      <c r="CH926">
        <v>2</v>
      </c>
      <c r="CI926">
        <v>1</v>
      </c>
      <c r="CJ926">
        <v>1</v>
      </c>
      <c r="CK926">
        <v>0</v>
      </c>
      <c r="CL926">
        <v>2</v>
      </c>
      <c r="CM926">
        <v>1</v>
      </c>
      <c r="CN926">
        <v>4</v>
      </c>
      <c r="CO926">
        <v>1</v>
      </c>
      <c r="CP926">
        <v>0</v>
      </c>
    </row>
    <row r="927" spans="1:94" x14ac:dyDescent="0.3">
      <c r="A927">
        <v>13</v>
      </c>
      <c r="B927" t="s">
        <v>7580</v>
      </c>
      <c r="C927">
        <v>270102009</v>
      </c>
      <c r="D927">
        <v>270102</v>
      </c>
      <c r="E927" t="s">
        <v>14075</v>
      </c>
      <c r="F927" t="s">
        <v>7300</v>
      </c>
      <c r="G927">
        <v>67</v>
      </c>
      <c r="H927" t="s">
        <v>10586</v>
      </c>
      <c r="I927" t="s">
        <v>7300</v>
      </c>
      <c r="J927">
        <v>18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</row>
    <row r="928" spans="1:94" x14ac:dyDescent="0.3">
      <c r="A928">
        <v>13</v>
      </c>
      <c r="B928" t="s">
        <v>7580</v>
      </c>
      <c r="C928">
        <v>270102010</v>
      </c>
      <c r="D928">
        <v>270102</v>
      </c>
      <c r="E928" t="s">
        <v>14075</v>
      </c>
      <c r="F928" t="s">
        <v>7301</v>
      </c>
      <c r="G928">
        <v>67</v>
      </c>
      <c r="H928" t="s">
        <v>10586</v>
      </c>
      <c r="I928" t="s">
        <v>7301</v>
      </c>
      <c r="J928">
        <v>19</v>
      </c>
      <c r="K928">
        <v>2</v>
      </c>
      <c r="L928">
        <v>3</v>
      </c>
      <c r="M928">
        <v>2</v>
      </c>
      <c r="N928">
        <v>6</v>
      </c>
      <c r="O928">
        <v>3</v>
      </c>
      <c r="P928">
        <v>3</v>
      </c>
      <c r="Q928">
        <v>1</v>
      </c>
      <c r="R928">
        <v>1</v>
      </c>
      <c r="S928">
        <v>1</v>
      </c>
      <c r="T928">
        <v>0</v>
      </c>
      <c r="U928">
        <v>4</v>
      </c>
      <c r="V928">
        <v>3</v>
      </c>
      <c r="W928">
        <v>1</v>
      </c>
      <c r="X928">
        <v>1</v>
      </c>
      <c r="Y928">
        <v>2</v>
      </c>
      <c r="Z928">
        <v>1</v>
      </c>
      <c r="AA928">
        <v>1</v>
      </c>
      <c r="AB928">
        <v>4</v>
      </c>
      <c r="AC928">
        <v>3</v>
      </c>
      <c r="AD928">
        <v>1</v>
      </c>
      <c r="AE928">
        <v>2</v>
      </c>
      <c r="AF928">
        <v>1</v>
      </c>
      <c r="AG928">
        <v>5</v>
      </c>
      <c r="AH928">
        <v>1</v>
      </c>
      <c r="AI928">
        <v>3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4</v>
      </c>
      <c r="AP928">
        <v>2</v>
      </c>
      <c r="AQ928">
        <v>5</v>
      </c>
      <c r="AR928">
        <v>1</v>
      </c>
      <c r="AS928">
        <v>2</v>
      </c>
      <c r="AT928">
        <v>2</v>
      </c>
      <c r="AU928">
        <v>2</v>
      </c>
      <c r="AV928">
        <v>0</v>
      </c>
      <c r="AW928">
        <v>1</v>
      </c>
      <c r="AX928">
        <v>2</v>
      </c>
      <c r="AY928">
        <v>0</v>
      </c>
      <c r="AZ928">
        <v>2</v>
      </c>
      <c r="BA928">
        <v>1</v>
      </c>
      <c r="BB928">
        <v>2</v>
      </c>
      <c r="BC928">
        <v>5</v>
      </c>
      <c r="BD928">
        <v>3</v>
      </c>
      <c r="BE928">
        <v>5</v>
      </c>
      <c r="BF928">
        <v>1</v>
      </c>
      <c r="BG928">
        <v>2</v>
      </c>
      <c r="BH928">
        <v>1</v>
      </c>
      <c r="BI928">
        <v>0</v>
      </c>
      <c r="BJ928">
        <v>2</v>
      </c>
      <c r="BK928">
        <v>3</v>
      </c>
      <c r="BL928">
        <v>0</v>
      </c>
      <c r="BM928">
        <v>0</v>
      </c>
      <c r="BN928">
        <v>2</v>
      </c>
      <c r="BO928">
        <v>2</v>
      </c>
      <c r="BP928">
        <v>1</v>
      </c>
      <c r="BQ928">
        <v>1</v>
      </c>
      <c r="BR928">
        <v>2</v>
      </c>
      <c r="BS928">
        <v>3</v>
      </c>
      <c r="BT928">
        <v>3</v>
      </c>
      <c r="BU928">
        <v>3</v>
      </c>
      <c r="BV928">
        <v>2</v>
      </c>
      <c r="BW928">
        <v>3</v>
      </c>
      <c r="BX928">
        <v>1</v>
      </c>
      <c r="BY928">
        <v>2</v>
      </c>
      <c r="BZ928">
        <v>3</v>
      </c>
      <c r="CA928">
        <v>4</v>
      </c>
      <c r="CB928">
        <v>1</v>
      </c>
      <c r="CC928">
        <v>6</v>
      </c>
      <c r="CD928">
        <v>0</v>
      </c>
      <c r="CE928">
        <v>3</v>
      </c>
      <c r="CF928">
        <v>0</v>
      </c>
      <c r="CG928">
        <v>0</v>
      </c>
      <c r="CH928">
        <v>2</v>
      </c>
      <c r="CI928">
        <v>4</v>
      </c>
      <c r="CJ928">
        <v>1</v>
      </c>
      <c r="CK928">
        <v>2</v>
      </c>
      <c r="CL928">
        <v>1</v>
      </c>
      <c r="CM928">
        <v>2</v>
      </c>
      <c r="CN928">
        <v>0</v>
      </c>
      <c r="CO928">
        <v>1</v>
      </c>
      <c r="CP928">
        <v>1</v>
      </c>
    </row>
    <row r="929" spans="1:94" x14ac:dyDescent="0.3">
      <c r="A929">
        <v>13</v>
      </c>
      <c r="B929" t="s">
        <v>7580</v>
      </c>
      <c r="C929">
        <v>270102001</v>
      </c>
      <c r="D929">
        <v>270102</v>
      </c>
      <c r="E929" t="s">
        <v>14075</v>
      </c>
      <c r="F929" t="s">
        <v>7292</v>
      </c>
      <c r="G929">
        <v>67</v>
      </c>
      <c r="H929" t="s">
        <v>10586</v>
      </c>
      <c r="I929" t="s">
        <v>7292</v>
      </c>
      <c r="J929">
        <v>176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1</v>
      </c>
      <c r="BO929">
        <v>1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1</v>
      </c>
      <c r="CL929">
        <v>0</v>
      </c>
      <c r="CM929">
        <v>0</v>
      </c>
      <c r="CN929">
        <v>0</v>
      </c>
      <c r="CO929">
        <v>2</v>
      </c>
      <c r="CP929">
        <v>0</v>
      </c>
    </row>
    <row r="930" spans="1:94" x14ac:dyDescent="0.3">
      <c r="A930">
        <v>13</v>
      </c>
      <c r="B930" t="s">
        <v>7580</v>
      </c>
      <c r="C930">
        <v>270103002</v>
      </c>
      <c r="D930">
        <v>270103</v>
      </c>
      <c r="E930" t="s">
        <v>14076</v>
      </c>
      <c r="F930" t="s">
        <v>7287</v>
      </c>
      <c r="G930">
        <v>67</v>
      </c>
      <c r="H930" t="s">
        <v>10586</v>
      </c>
      <c r="I930" t="s">
        <v>7287</v>
      </c>
      <c r="J930">
        <v>204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</v>
      </c>
      <c r="BD930">
        <v>2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2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4" x14ac:dyDescent="0.3">
      <c r="A931">
        <v>13</v>
      </c>
      <c r="B931" t="s">
        <v>7580</v>
      </c>
      <c r="C931">
        <v>270104001</v>
      </c>
      <c r="D931">
        <v>270104</v>
      </c>
      <c r="E931" t="s">
        <v>7318</v>
      </c>
      <c r="F931" t="s">
        <v>7319</v>
      </c>
      <c r="G931">
        <v>67</v>
      </c>
      <c r="H931" t="s">
        <v>10586</v>
      </c>
      <c r="I931" t="s">
        <v>7319</v>
      </c>
      <c r="J931">
        <v>298</v>
      </c>
      <c r="K931">
        <v>3</v>
      </c>
      <c r="L931">
        <v>4</v>
      </c>
      <c r="M931">
        <v>6</v>
      </c>
      <c r="N931">
        <v>0</v>
      </c>
      <c r="O931">
        <v>3</v>
      </c>
      <c r="P931">
        <v>4</v>
      </c>
      <c r="Q931">
        <v>2</v>
      </c>
      <c r="R931">
        <v>3</v>
      </c>
      <c r="S931">
        <v>6</v>
      </c>
      <c r="T931">
        <v>3</v>
      </c>
      <c r="U931">
        <v>1</v>
      </c>
      <c r="V931">
        <v>2</v>
      </c>
      <c r="W931">
        <v>5</v>
      </c>
      <c r="X931">
        <v>3</v>
      </c>
      <c r="Y931">
        <v>0</v>
      </c>
      <c r="Z931">
        <v>2</v>
      </c>
      <c r="AA931">
        <v>2</v>
      </c>
      <c r="AB931">
        <v>5</v>
      </c>
      <c r="AC931">
        <v>4</v>
      </c>
      <c r="AD931">
        <v>4</v>
      </c>
      <c r="AE931">
        <v>5</v>
      </c>
      <c r="AF931">
        <v>10</v>
      </c>
      <c r="AG931">
        <v>3</v>
      </c>
      <c r="AH931">
        <v>2</v>
      </c>
      <c r="AI931">
        <v>6</v>
      </c>
      <c r="AJ931">
        <v>5</v>
      </c>
      <c r="AK931">
        <v>1</v>
      </c>
      <c r="AL931">
        <v>0</v>
      </c>
      <c r="AM931">
        <v>6</v>
      </c>
      <c r="AN931">
        <v>5</v>
      </c>
      <c r="AO931">
        <v>1</v>
      </c>
      <c r="AP931">
        <v>7</v>
      </c>
      <c r="AQ931">
        <v>4</v>
      </c>
      <c r="AR931">
        <v>2</v>
      </c>
      <c r="AS931">
        <v>2</v>
      </c>
      <c r="AT931">
        <v>3</v>
      </c>
      <c r="AU931">
        <v>2</v>
      </c>
      <c r="AV931">
        <v>4</v>
      </c>
      <c r="AW931">
        <v>3</v>
      </c>
      <c r="AX931">
        <v>3</v>
      </c>
      <c r="AY931">
        <v>2</v>
      </c>
      <c r="AZ931">
        <v>2</v>
      </c>
      <c r="BA931">
        <v>3</v>
      </c>
      <c r="BB931">
        <v>2</v>
      </c>
      <c r="BC931">
        <v>5</v>
      </c>
      <c r="BD931">
        <v>0</v>
      </c>
      <c r="BE931">
        <v>0</v>
      </c>
      <c r="BF931">
        <v>2</v>
      </c>
      <c r="BG931">
        <v>7</v>
      </c>
      <c r="BH931">
        <v>19</v>
      </c>
      <c r="BI931">
        <v>3</v>
      </c>
      <c r="BJ931">
        <v>4</v>
      </c>
      <c r="BK931">
        <v>2</v>
      </c>
      <c r="BL931">
        <v>9</v>
      </c>
      <c r="BM931">
        <v>2</v>
      </c>
      <c r="BN931">
        <v>2</v>
      </c>
      <c r="BO931">
        <v>6</v>
      </c>
      <c r="BP931">
        <v>3</v>
      </c>
      <c r="BQ931">
        <v>0</v>
      </c>
      <c r="BR931">
        <v>2</v>
      </c>
      <c r="BS931">
        <v>6</v>
      </c>
      <c r="BT931">
        <v>8</v>
      </c>
      <c r="BU931">
        <v>0</v>
      </c>
      <c r="BV931">
        <v>2</v>
      </c>
      <c r="BW931">
        <v>2</v>
      </c>
      <c r="BX931">
        <v>5</v>
      </c>
      <c r="BY931">
        <v>2</v>
      </c>
      <c r="BZ931">
        <v>3</v>
      </c>
      <c r="CA931">
        <v>1</v>
      </c>
      <c r="CB931">
        <v>2</v>
      </c>
      <c r="CC931">
        <v>7</v>
      </c>
      <c r="CD931">
        <v>4</v>
      </c>
      <c r="CE931">
        <v>2</v>
      </c>
      <c r="CF931">
        <v>2</v>
      </c>
      <c r="CG931">
        <v>6</v>
      </c>
      <c r="CH931">
        <v>5</v>
      </c>
      <c r="CI931">
        <v>1</v>
      </c>
      <c r="CJ931">
        <v>3</v>
      </c>
      <c r="CK931">
        <v>6</v>
      </c>
      <c r="CL931">
        <v>0</v>
      </c>
      <c r="CM931">
        <v>6</v>
      </c>
      <c r="CN931">
        <v>3</v>
      </c>
      <c r="CO931">
        <v>4</v>
      </c>
      <c r="CP931">
        <v>2</v>
      </c>
    </row>
    <row r="932" spans="1:94" x14ac:dyDescent="0.3">
      <c r="A932">
        <v>13</v>
      </c>
      <c r="B932" t="s">
        <v>7580</v>
      </c>
      <c r="C932">
        <v>270103004</v>
      </c>
      <c r="D932">
        <v>270103</v>
      </c>
      <c r="E932" t="s">
        <v>14076</v>
      </c>
      <c r="F932" t="s">
        <v>7289</v>
      </c>
      <c r="G932">
        <v>67</v>
      </c>
      <c r="H932" t="s">
        <v>10586</v>
      </c>
      <c r="I932" t="s">
        <v>7289</v>
      </c>
      <c r="J932">
        <v>417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</row>
    <row r="933" spans="1:94" x14ac:dyDescent="0.3">
      <c r="A933">
        <v>13</v>
      </c>
      <c r="B933" t="s">
        <v>7580</v>
      </c>
      <c r="C933">
        <v>270103003</v>
      </c>
      <c r="D933">
        <v>270103</v>
      </c>
      <c r="E933" t="s">
        <v>14076</v>
      </c>
      <c r="F933" t="s">
        <v>7288</v>
      </c>
      <c r="G933">
        <v>67</v>
      </c>
      <c r="H933" t="s">
        <v>10586</v>
      </c>
      <c r="I933" t="s">
        <v>7288</v>
      </c>
      <c r="J933">
        <v>419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</row>
    <row r="934" spans="1:94" x14ac:dyDescent="0.3">
      <c r="A934">
        <v>13</v>
      </c>
      <c r="B934" t="s">
        <v>7580</v>
      </c>
      <c r="C934">
        <v>270102002</v>
      </c>
      <c r="D934">
        <v>270102</v>
      </c>
      <c r="E934" t="s">
        <v>14075</v>
      </c>
      <c r="F934" t="s">
        <v>7293</v>
      </c>
      <c r="G934">
        <v>67</v>
      </c>
      <c r="H934" t="s">
        <v>10586</v>
      </c>
      <c r="I934" t="s">
        <v>7293</v>
      </c>
      <c r="J934">
        <v>474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</row>
    <row r="935" spans="1:94" x14ac:dyDescent="0.3">
      <c r="A935">
        <v>13</v>
      </c>
      <c r="B935" t="s">
        <v>7580</v>
      </c>
      <c r="C935">
        <v>270102017</v>
      </c>
      <c r="D935">
        <v>270102</v>
      </c>
      <c r="E935" t="s">
        <v>14075</v>
      </c>
      <c r="F935" t="s">
        <v>7308</v>
      </c>
      <c r="G935">
        <v>67</v>
      </c>
      <c r="H935" t="s">
        <v>10586</v>
      </c>
      <c r="I935" t="s">
        <v>7308</v>
      </c>
      <c r="J935">
        <v>475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 x14ac:dyDescent="0.3">
      <c r="A936">
        <v>13</v>
      </c>
      <c r="B936" t="s">
        <v>7580</v>
      </c>
      <c r="C936">
        <v>270102014</v>
      </c>
      <c r="D936">
        <v>270102</v>
      </c>
      <c r="E936" t="s">
        <v>14075</v>
      </c>
      <c r="F936" t="s">
        <v>7305</v>
      </c>
      <c r="G936">
        <v>67</v>
      </c>
      <c r="H936" t="s">
        <v>10586</v>
      </c>
      <c r="I936" t="s">
        <v>10639</v>
      </c>
      <c r="J936">
        <v>476</v>
      </c>
      <c r="K936">
        <v>2</v>
      </c>
      <c r="L936">
        <v>1</v>
      </c>
      <c r="M936">
        <v>0</v>
      </c>
      <c r="N936">
        <v>0</v>
      </c>
      <c r="O936">
        <v>0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2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3</v>
      </c>
      <c r="AF936">
        <v>0</v>
      </c>
      <c r="AG936">
        <v>0</v>
      </c>
      <c r="AH936">
        <v>1</v>
      </c>
      <c r="AI936">
        <v>1</v>
      </c>
      <c r="AJ936">
        <v>2</v>
      </c>
      <c r="AK936">
        <v>1</v>
      </c>
      <c r="AL936">
        <v>0</v>
      </c>
      <c r="AM936">
        <v>0</v>
      </c>
      <c r="AN936">
        <v>0</v>
      </c>
      <c r="AO936">
        <v>2</v>
      </c>
      <c r="AP936">
        <v>2</v>
      </c>
      <c r="AQ936">
        <v>0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2</v>
      </c>
      <c r="AY936">
        <v>4</v>
      </c>
      <c r="AZ936">
        <v>1</v>
      </c>
      <c r="BA936">
        <v>0</v>
      </c>
      <c r="BB936">
        <v>2</v>
      </c>
      <c r="BC936">
        <v>1</v>
      </c>
      <c r="BD936">
        <v>0</v>
      </c>
      <c r="BE936">
        <v>0</v>
      </c>
      <c r="BF936">
        <v>1</v>
      </c>
      <c r="BG936">
        <v>1</v>
      </c>
      <c r="BH936">
        <v>2</v>
      </c>
      <c r="BI936">
        <v>0</v>
      </c>
      <c r="BJ936">
        <v>0</v>
      </c>
      <c r="BK936">
        <v>3</v>
      </c>
      <c r="BL936">
        <v>1</v>
      </c>
      <c r="BM936">
        <v>2</v>
      </c>
      <c r="BN936">
        <v>1</v>
      </c>
      <c r="BO936">
        <v>2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2</v>
      </c>
      <c r="BV936">
        <v>1</v>
      </c>
      <c r="BW936">
        <v>0</v>
      </c>
      <c r="BX936">
        <v>1</v>
      </c>
      <c r="BY936">
        <v>1</v>
      </c>
      <c r="BZ936">
        <v>0</v>
      </c>
      <c r="CA936">
        <v>1</v>
      </c>
      <c r="CB936">
        <v>2</v>
      </c>
      <c r="CC936">
        <v>2</v>
      </c>
      <c r="CD936">
        <v>0</v>
      </c>
      <c r="CE936">
        <v>0</v>
      </c>
      <c r="CF936">
        <v>1</v>
      </c>
      <c r="CG936">
        <v>2</v>
      </c>
      <c r="CH936">
        <v>1</v>
      </c>
      <c r="CI936">
        <v>1</v>
      </c>
      <c r="CJ936">
        <v>0</v>
      </c>
      <c r="CK936">
        <v>0</v>
      </c>
      <c r="CL936">
        <v>3</v>
      </c>
      <c r="CM936">
        <v>3</v>
      </c>
      <c r="CN936">
        <v>0</v>
      </c>
      <c r="CO936">
        <v>3</v>
      </c>
      <c r="CP936">
        <v>1</v>
      </c>
    </row>
    <row r="937" spans="1:94" x14ac:dyDescent="0.3">
      <c r="A937">
        <v>13</v>
      </c>
      <c r="B937" t="s">
        <v>7580</v>
      </c>
      <c r="C937">
        <v>270102015</v>
      </c>
      <c r="D937">
        <v>270102</v>
      </c>
      <c r="E937" t="s">
        <v>14075</v>
      </c>
      <c r="F937" t="s">
        <v>7306</v>
      </c>
      <c r="G937">
        <v>67</v>
      </c>
      <c r="H937" t="s">
        <v>10586</v>
      </c>
      <c r="I937" t="s">
        <v>10640</v>
      </c>
      <c r="J937">
        <v>477</v>
      </c>
      <c r="K937">
        <v>0</v>
      </c>
      <c r="L937">
        <v>2</v>
      </c>
      <c r="M937">
        <v>1</v>
      </c>
      <c r="N937">
        <v>0</v>
      </c>
      <c r="O937">
        <v>0</v>
      </c>
      <c r="P937">
        <v>0</v>
      </c>
      <c r="Q937">
        <v>2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1</v>
      </c>
      <c r="X937">
        <v>1</v>
      </c>
      <c r="Y937">
        <v>0</v>
      </c>
      <c r="Z937">
        <v>2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2</v>
      </c>
      <c r="AG937">
        <v>2</v>
      </c>
      <c r="AH937">
        <v>1</v>
      </c>
      <c r="AI937">
        <v>2</v>
      </c>
      <c r="AJ937">
        <v>0</v>
      </c>
      <c r="AK937">
        <v>2</v>
      </c>
      <c r="AL937">
        <v>1</v>
      </c>
      <c r="AM937">
        <v>2</v>
      </c>
      <c r="AN937">
        <v>2</v>
      </c>
      <c r="AO937">
        <v>1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2</v>
      </c>
      <c r="AW937">
        <v>1</v>
      </c>
      <c r="AX937">
        <v>1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2</v>
      </c>
      <c r="BF937">
        <v>0</v>
      </c>
      <c r="BG937">
        <v>0</v>
      </c>
      <c r="BH937">
        <v>2</v>
      </c>
      <c r="BI937">
        <v>0</v>
      </c>
      <c r="BJ937">
        <v>1</v>
      </c>
      <c r="BK937">
        <v>0</v>
      </c>
      <c r="BL937">
        <v>3</v>
      </c>
      <c r="BM937">
        <v>0</v>
      </c>
      <c r="BN937">
        <v>1</v>
      </c>
      <c r="BO937">
        <v>1</v>
      </c>
      <c r="BP937">
        <v>0</v>
      </c>
      <c r="BQ937">
        <v>2</v>
      </c>
      <c r="BR937">
        <v>2</v>
      </c>
      <c r="BS937">
        <v>0</v>
      </c>
      <c r="BT937">
        <v>0</v>
      </c>
      <c r="BU937">
        <v>0</v>
      </c>
      <c r="BV937">
        <v>1</v>
      </c>
      <c r="BW937">
        <v>1</v>
      </c>
      <c r="BX937">
        <v>1</v>
      </c>
      <c r="BY937">
        <v>3</v>
      </c>
      <c r="BZ937">
        <v>1</v>
      </c>
      <c r="CA937">
        <v>2</v>
      </c>
      <c r="CB937">
        <v>2</v>
      </c>
      <c r="CC937">
        <v>3</v>
      </c>
      <c r="CD937">
        <v>1</v>
      </c>
      <c r="CE937">
        <v>1</v>
      </c>
      <c r="CF937">
        <v>0</v>
      </c>
      <c r="CG937">
        <v>1</v>
      </c>
      <c r="CH937">
        <v>1</v>
      </c>
      <c r="CI937">
        <v>4</v>
      </c>
      <c r="CJ937">
        <v>3</v>
      </c>
      <c r="CK937">
        <v>2</v>
      </c>
      <c r="CL937">
        <v>0</v>
      </c>
      <c r="CM937">
        <v>0</v>
      </c>
      <c r="CN937">
        <v>3</v>
      </c>
      <c r="CO937">
        <v>0</v>
      </c>
      <c r="CP937">
        <v>4</v>
      </c>
    </row>
    <row r="938" spans="1:94" x14ac:dyDescent="0.3">
      <c r="A938">
        <v>13</v>
      </c>
      <c r="B938" t="s">
        <v>7580</v>
      </c>
      <c r="C938">
        <v>270105002</v>
      </c>
      <c r="D938">
        <v>270105</v>
      </c>
      <c r="E938" t="s">
        <v>7310</v>
      </c>
      <c r="F938" t="s">
        <v>7312</v>
      </c>
      <c r="G938">
        <v>68</v>
      </c>
      <c r="H938" t="s">
        <v>10573</v>
      </c>
      <c r="I938" t="s">
        <v>7312</v>
      </c>
      <c r="J938">
        <v>8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2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</row>
    <row r="939" spans="1:94" x14ac:dyDescent="0.3">
      <c r="A939">
        <v>13</v>
      </c>
      <c r="B939" t="s">
        <v>7580</v>
      </c>
      <c r="C939">
        <v>270105003</v>
      </c>
      <c r="D939">
        <v>270105</v>
      </c>
      <c r="E939" t="s">
        <v>7310</v>
      </c>
      <c r="F939" t="s">
        <v>7313</v>
      </c>
      <c r="G939">
        <v>68</v>
      </c>
      <c r="H939" t="s">
        <v>10573</v>
      </c>
      <c r="I939" t="s">
        <v>7313</v>
      </c>
      <c r="J939">
        <v>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2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2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0</v>
      </c>
      <c r="BU939">
        <v>1</v>
      </c>
      <c r="BV939">
        <v>0</v>
      </c>
      <c r="BW939">
        <v>2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1</v>
      </c>
    </row>
    <row r="940" spans="1:94" x14ac:dyDescent="0.3">
      <c r="A940">
        <v>13</v>
      </c>
      <c r="B940" t="s">
        <v>7580</v>
      </c>
      <c r="C940">
        <v>270102004</v>
      </c>
      <c r="D940">
        <v>270102</v>
      </c>
      <c r="E940" t="s">
        <v>14075</v>
      </c>
      <c r="F940" t="s">
        <v>7295</v>
      </c>
      <c r="G940">
        <v>68</v>
      </c>
      <c r="H940" t="s">
        <v>10573</v>
      </c>
      <c r="I940" t="s">
        <v>7295</v>
      </c>
      <c r="J940">
        <v>13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1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</row>
    <row r="941" spans="1:94" x14ac:dyDescent="0.3">
      <c r="A941">
        <v>13</v>
      </c>
      <c r="B941" t="s">
        <v>7580</v>
      </c>
      <c r="C941">
        <v>270102005</v>
      </c>
      <c r="D941">
        <v>270102</v>
      </c>
      <c r="E941" t="s">
        <v>14075</v>
      </c>
      <c r="F941" t="s">
        <v>7296</v>
      </c>
      <c r="G941">
        <v>68</v>
      </c>
      <c r="H941" t="s">
        <v>10573</v>
      </c>
      <c r="I941" t="s">
        <v>7296</v>
      </c>
      <c r="J941">
        <v>14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</row>
    <row r="942" spans="1:94" x14ac:dyDescent="0.3">
      <c r="A942">
        <v>13</v>
      </c>
      <c r="B942" t="s">
        <v>7580</v>
      </c>
      <c r="C942">
        <v>270102006</v>
      </c>
      <c r="D942">
        <v>270102</v>
      </c>
      <c r="E942" t="s">
        <v>14075</v>
      </c>
      <c r="F942" t="s">
        <v>7297</v>
      </c>
      <c r="G942">
        <v>68</v>
      </c>
      <c r="H942" t="s">
        <v>10573</v>
      </c>
      <c r="I942" t="s">
        <v>14159</v>
      </c>
      <c r="J942">
        <v>15</v>
      </c>
      <c r="K942">
        <v>5</v>
      </c>
      <c r="L942">
        <v>7</v>
      </c>
      <c r="M942">
        <v>10</v>
      </c>
      <c r="N942">
        <v>8</v>
      </c>
      <c r="O942">
        <v>7</v>
      </c>
      <c r="P942">
        <v>8</v>
      </c>
      <c r="Q942">
        <v>5</v>
      </c>
      <c r="R942">
        <v>7</v>
      </c>
      <c r="S942">
        <v>3</v>
      </c>
      <c r="T942">
        <v>8</v>
      </c>
      <c r="U942">
        <v>12</v>
      </c>
      <c r="V942">
        <v>7</v>
      </c>
      <c r="W942">
        <v>6</v>
      </c>
      <c r="X942">
        <v>5</v>
      </c>
      <c r="Y942">
        <v>4</v>
      </c>
      <c r="Z942">
        <v>2</v>
      </c>
      <c r="AA942">
        <v>1</v>
      </c>
      <c r="AB942">
        <v>5</v>
      </c>
      <c r="AC942">
        <v>5</v>
      </c>
      <c r="AD942">
        <v>5</v>
      </c>
      <c r="AE942">
        <v>10</v>
      </c>
      <c r="AF942">
        <v>5</v>
      </c>
      <c r="AG942">
        <v>10</v>
      </c>
      <c r="AH942">
        <v>1</v>
      </c>
      <c r="AI942">
        <v>6</v>
      </c>
      <c r="AJ942">
        <v>10</v>
      </c>
      <c r="AK942">
        <v>14</v>
      </c>
      <c r="AL942">
        <v>5</v>
      </c>
      <c r="AM942">
        <v>6</v>
      </c>
      <c r="AN942">
        <v>6</v>
      </c>
      <c r="AO942">
        <v>5</v>
      </c>
      <c r="AP942">
        <v>8</v>
      </c>
      <c r="AQ942">
        <v>5</v>
      </c>
      <c r="AR942">
        <v>15</v>
      </c>
      <c r="AS942">
        <v>9</v>
      </c>
      <c r="AT942">
        <v>8</v>
      </c>
      <c r="AU942">
        <v>4</v>
      </c>
      <c r="AV942">
        <v>1</v>
      </c>
      <c r="AW942">
        <v>13</v>
      </c>
      <c r="AX942">
        <v>5</v>
      </c>
      <c r="AY942">
        <v>3</v>
      </c>
      <c r="AZ942">
        <v>2</v>
      </c>
      <c r="BA942">
        <v>6</v>
      </c>
      <c r="BB942">
        <v>4</v>
      </c>
      <c r="BC942">
        <v>7</v>
      </c>
      <c r="BD942">
        <v>7</v>
      </c>
      <c r="BE942">
        <v>4</v>
      </c>
      <c r="BF942">
        <v>4</v>
      </c>
      <c r="BG942">
        <v>3</v>
      </c>
      <c r="BH942">
        <v>11</v>
      </c>
      <c r="BI942">
        <v>4</v>
      </c>
      <c r="BJ942">
        <v>3</v>
      </c>
      <c r="BK942">
        <v>5</v>
      </c>
      <c r="BL942">
        <v>7</v>
      </c>
      <c r="BM942">
        <v>7</v>
      </c>
      <c r="BN942">
        <v>6</v>
      </c>
      <c r="BO942">
        <v>6</v>
      </c>
      <c r="BP942">
        <v>14</v>
      </c>
      <c r="BQ942">
        <v>4</v>
      </c>
      <c r="BR942">
        <v>2</v>
      </c>
      <c r="BS942">
        <v>12</v>
      </c>
      <c r="BT942">
        <v>6</v>
      </c>
      <c r="BU942">
        <v>8</v>
      </c>
      <c r="BV942">
        <v>5</v>
      </c>
      <c r="BW942">
        <v>9</v>
      </c>
      <c r="BX942">
        <v>9</v>
      </c>
      <c r="BY942">
        <v>9</v>
      </c>
      <c r="BZ942">
        <v>5</v>
      </c>
      <c r="CA942">
        <v>7</v>
      </c>
      <c r="CB942">
        <v>3</v>
      </c>
      <c r="CC942">
        <v>11</v>
      </c>
      <c r="CD942">
        <v>9</v>
      </c>
      <c r="CE942">
        <v>13</v>
      </c>
      <c r="CF942">
        <v>8</v>
      </c>
      <c r="CG942">
        <v>6</v>
      </c>
      <c r="CH942">
        <v>18</v>
      </c>
      <c r="CI942">
        <v>12</v>
      </c>
      <c r="CJ942">
        <v>7</v>
      </c>
      <c r="CK942">
        <v>7</v>
      </c>
      <c r="CL942">
        <v>16</v>
      </c>
      <c r="CM942">
        <v>11</v>
      </c>
      <c r="CN942">
        <v>1</v>
      </c>
      <c r="CO942">
        <v>3</v>
      </c>
      <c r="CP942">
        <v>11</v>
      </c>
    </row>
    <row r="943" spans="1:94" x14ac:dyDescent="0.3">
      <c r="A943">
        <v>13</v>
      </c>
      <c r="B943" t="s">
        <v>7580</v>
      </c>
      <c r="C943">
        <v>270102007</v>
      </c>
      <c r="D943">
        <v>270102</v>
      </c>
      <c r="E943" t="s">
        <v>14075</v>
      </c>
      <c r="F943" t="s">
        <v>7298</v>
      </c>
      <c r="G943">
        <v>68</v>
      </c>
      <c r="H943" t="s">
        <v>10573</v>
      </c>
      <c r="I943" t="s">
        <v>14160</v>
      </c>
      <c r="J943">
        <v>16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1</v>
      </c>
      <c r="AK943">
        <v>2</v>
      </c>
      <c r="AL943">
        <v>1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1</v>
      </c>
      <c r="AS943">
        <v>1</v>
      </c>
      <c r="AT943">
        <v>0</v>
      </c>
      <c r="AU943">
        <v>1</v>
      </c>
      <c r="AV943">
        <v>0</v>
      </c>
      <c r="AW943">
        <v>1</v>
      </c>
      <c r="AX943">
        <v>2</v>
      </c>
      <c r="AY943">
        <v>1</v>
      </c>
      <c r="AZ943">
        <v>1</v>
      </c>
      <c r="BA943">
        <v>0</v>
      </c>
      <c r="BB943">
        <v>1</v>
      </c>
      <c r="BC943">
        <v>0</v>
      </c>
      <c r="BD943">
        <v>2</v>
      </c>
      <c r="BE943">
        <v>0</v>
      </c>
      <c r="BF943">
        <v>0</v>
      </c>
      <c r="BG943">
        <v>2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</v>
      </c>
      <c r="BO943">
        <v>0</v>
      </c>
      <c r="BP943">
        <v>2</v>
      </c>
      <c r="BQ943">
        <v>1</v>
      </c>
      <c r="BR943">
        <v>0</v>
      </c>
      <c r="BS943">
        <v>4</v>
      </c>
      <c r="BT943">
        <v>1</v>
      </c>
      <c r="BU943">
        <v>1</v>
      </c>
      <c r="BV943">
        <v>0</v>
      </c>
      <c r="BW943">
        <v>0</v>
      </c>
      <c r="BX943">
        <v>1</v>
      </c>
      <c r="BY943">
        <v>0</v>
      </c>
      <c r="BZ943">
        <v>2</v>
      </c>
      <c r="CA943">
        <v>3</v>
      </c>
      <c r="CB943">
        <v>0</v>
      </c>
      <c r="CC943">
        <v>2</v>
      </c>
      <c r="CD943">
        <v>2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1</v>
      </c>
      <c r="CK943">
        <v>2</v>
      </c>
      <c r="CL943">
        <v>2</v>
      </c>
      <c r="CM943">
        <v>0</v>
      </c>
      <c r="CN943">
        <v>0</v>
      </c>
      <c r="CO943">
        <v>0</v>
      </c>
      <c r="CP943">
        <v>1</v>
      </c>
    </row>
    <row r="944" spans="1:94" x14ac:dyDescent="0.3">
      <c r="A944">
        <v>13</v>
      </c>
      <c r="B944" t="s">
        <v>7580</v>
      </c>
      <c r="C944">
        <v>270102008</v>
      </c>
      <c r="D944">
        <v>270102</v>
      </c>
      <c r="E944" t="s">
        <v>14075</v>
      </c>
      <c r="F944" t="s">
        <v>7299</v>
      </c>
      <c r="G944">
        <v>68</v>
      </c>
      <c r="H944" t="s">
        <v>10573</v>
      </c>
      <c r="I944" t="s">
        <v>14161</v>
      </c>
      <c r="J944">
        <v>17</v>
      </c>
      <c r="K944">
        <v>0</v>
      </c>
      <c r="L944">
        <v>4</v>
      </c>
      <c r="M944">
        <v>1</v>
      </c>
      <c r="N944">
        <v>2</v>
      </c>
      <c r="O944">
        <v>2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5</v>
      </c>
      <c r="V944">
        <v>2</v>
      </c>
      <c r="W944">
        <v>1</v>
      </c>
      <c r="X944">
        <v>2</v>
      </c>
      <c r="Y944">
        <v>2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2</v>
      </c>
      <c r="AF944">
        <v>0</v>
      </c>
      <c r="AG944">
        <v>0</v>
      </c>
      <c r="AH944">
        <v>1</v>
      </c>
      <c r="AI944">
        <v>0</v>
      </c>
      <c r="AJ944">
        <v>1</v>
      </c>
      <c r="AK944">
        <v>3</v>
      </c>
      <c r="AL944">
        <v>3</v>
      </c>
      <c r="AM944">
        <v>0</v>
      </c>
      <c r="AN944">
        <v>1</v>
      </c>
      <c r="AO944">
        <v>5</v>
      </c>
      <c r="AP944">
        <v>1</v>
      </c>
      <c r="AQ944">
        <v>1</v>
      </c>
      <c r="AR944">
        <v>0</v>
      </c>
      <c r="AS944">
        <v>0</v>
      </c>
      <c r="AT944">
        <v>2</v>
      </c>
      <c r="AU944">
        <v>2</v>
      </c>
      <c r="AV944">
        <v>0</v>
      </c>
      <c r="AW944">
        <v>0</v>
      </c>
      <c r="AX944">
        <v>2</v>
      </c>
      <c r="AY944">
        <v>0</v>
      </c>
      <c r="AZ944">
        <v>0</v>
      </c>
      <c r="BA944">
        <v>1</v>
      </c>
      <c r="BB944">
        <v>3</v>
      </c>
      <c r="BC944">
        <v>0</v>
      </c>
      <c r="BD944">
        <v>1</v>
      </c>
      <c r="BE944">
        <v>0</v>
      </c>
      <c r="BF944">
        <v>2</v>
      </c>
      <c r="BG944">
        <v>2</v>
      </c>
      <c r="BH944">
        <v>0</v>
      </c>
      <c r="BI944">
        <v>4</v>
      </c>
      <c r="BJ944">
        <v>4</v>
      </c>
      <c r="BK944">
        <v>1</v>
      </c>
      <c r="BL944">
        <v>0</v>
      </c>
      <c r="BM944">
        <v>0</v>
      </c>
      <c r="BN944">
        <v>1</v>
      </c>
      <c r="BO944">
        <v>2</v>
      </c>
      <c r="BP944">
        <v>3</v>
      </c>
      <c r="BQ944">
        <v>0</v>
      </c>
      <c r="BR944">
        <v>1</v>
      </c>
      <c r="BS944">
        <v>1</v>
      </c>
      <c r="BT944">
        <v>1</v>
      </c>
      <c r="BU944">
        <v>3</v>
      </c>
      <c r="BV944">
        <v>2</v>
      </c>
      <c r="BW944">
        <v>1</v>
      </c>
      <c r="BX944">
        <v>3</v>
      </c>
      <c r="BY944">
        <v>0</v>
      </c>
      <c r="BZ944">
        <v>3</v>
      </c>
      <c r="CA944">
        <v>2</v>
      </c>
      <c r="CB944">
        <v>4</v>
      </c>
      <c r="CC944">
        <v>5</v>
      </c>
      <c r="CD944">
        <v>2</v>
      </c>
      <c r="CE944">
        <v>1</v>
      </c>
      <c r="CF944">
        <v>0</v>
      </c>
      <c r="CG944">
        <v>0</v>
      </c>
      <c r="CH944">
        <v>1</v>
      </c>
      <c r="CI944">
        <v>1</v>
      </c>
      <c r="CJ944">
        <v>6</v>
      </c>
      <c r="CK944">
        <v>1</v>
      </c>
      <c r="CL944">
        <v>3</v>
      </c>
      <c r="CM944">
        <v>0</v>
      </c>
      <c r="CN944">
        <v>0</v>
      </c>
      <c r="CO944">
        <v>0</v>
      </c>
      <c r="CP944">
        <v>2</v>
      </c>
    </row>
    <row r="945" spans="1:94" x14ac:dyDescent="0.3">
      <c r="A945">
        <v>13</v>
      </c>
      <c r="B945" t="s">
        <v>7580</v>
      </c>
      <c r="C945">
        <v>270102009</v>
      </c>
      <c r="D945">
        <v>270102</v>
      </c>
      <c r="E945" t="s">
        <v>14075</v>
      </c>
      <c r="F945" t="s">
        <v>7300</v>
      </c>
      <c r="G945">
        <v>68</v>
      </c>
      <c r="H945" t="s">
        <v>10573</v>
      </c>
      <c r="I945" t="s">
        <v>7300</v>
      </c>
      <c r="J945">
        <v>18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2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 x14ac:dyDescent="0.3">
      <c r="A946">
        <v>13</v>
      </c>
      <c r="B946" t="s">
        <v>7580</v>
      </c>
      <c r="C946">
        <v>270102010</v>
      </c>
      <c r="D946">
        <v>270102</v>
      </c>
      <c r="E946" t="s">
        <v>14075</v>
      </c>
      <c r="F946" t="s">
        <v>7301</v>
      </c>
      <c r="G946">
        <v>68</v>
      </c>
      <c r="H946" t="s">
        <v>10573</v>
      </c>
      <c r="I946" t="s">
        <v>7301</v>
      </c>
      <c r="J946">
        <v>19</v>
      </c>
      <c r="K946">
        <v>2</v>
      </c>
      <c r="L946">
        <v>5</v>
      </c>
      <c r="M946">
        <v>4</v>
      </c>
      <c r="N946">
        <v>3</v>
      </c>
      <c r="O946">
        <v>1</v>
      </c>
      <c r="P946">
        <v>6</v>
      </c>
      <c r="Q946">
        <v>2</v>
      </c>
      <c r="R946">
        <v>3</v>
      </c>
      <c r="S946">
        <v>1</v>
      </c>
      <c r="T946">
        <v>2</v>
      </c>
      <c r="U946">
        <v>4</v>
      </c>
      <c r="V946">
        <v>2</v>
      </c>
      <c r="W946">
        <v>7</v>
      </c>
      <c r="X946">
        <v>5</v>
      </c>
      <c r="Y946">
        <v>8</v>
      </c>
      <c r="Z946">
        <v>2</v>
      </c>
      <c r="AA946">
        <v>4</v>
      </c>
      <c r="AB946">
        <v>2</v>
      </c>
      <c r="AC946">
        <v>5</v>
      </c>
      <c r="AD946">
        <v>1</v>
      </c>
      <c r="AE946">
        <v>1</v>
      </c>
      <c r="AF946">
        <v>1</v>
      </c>
      <c r="AG946">
        <v>10</v>
      </c>
      <c r="AH946">
        <v>3</v>
      </c>
      <c r="AI946">
        <v>3</v>
      </c>
      <c r="AJ946">
        <v>5</v>
      </c>
      <c r="AK946">
        <v>5</v>
      </c>
      <c r="AL946">
        <v>8</v>
      </c>
      <c r="AM946">
        <v>2</v>
      </c>
      <c r="AN946">
        <v>5</v>
      </c>
      <c r="AO946">
        <v>2</v>
      </c>
      <c r="AP946">
        <v>7</v>
      </c>
      <c r="AQ946">
        <v>3</v>
      </c>
      <c r="AR946">
        <v>4</v>
      </c>
      <c r="AS946">
        <v>7</v>
      </c>
      <c r="AT946">
        <v>6</v>
      </c>
      <c r="AU946">
        <v>5</v>
      </c>
      <c r="AV946">
        <v>1</v>
      </c>
      <c r="AW946">
        <v>7</v>
      </c>
      <c r="AX946">
        <v>3</v>
      </c>
      <c r="AY946">
        <v>1</v>
      </c>
      <c r="AZ946">
        <v>3</v>
      </c>
      <c r="BA946">
        <v>7</v>
      </c>
      <c r="BB946">
        <v>2</v>
      </c>
      <c r="BC946">
        <v>5</v>
      </c>
      <c r="BD946">
        <v>5</v>
      </c>
      <c r="BE946">
        <v>3</v>
      </c>
      <c r="BF946">
        <v>4</v>
      </c>
      <c r="BG946">
        <v>4</v>
      </c>
      <c r="BH946">
        <v>4</v>
      </c>
      <c r="BI946">
        <v>5</v>
      </c>
      <c r="BJ946">
        <v>3</v>
      </c>
      <c r="BK946">
        <v>1</v>
      </c>
      <c r="BL946">
        <v>6</v>
      </c>
      <c r="BM946">
        <v>3</v>
      </c>
      <c r="BN946">
        <v>4</v>
      </c>
      <c r="BO946">
        <v>2</v>
      </c>
      <c r="BP946">
        <v>3</v>
      </c>
      <c r="BQ946">
        <v>2</v>
      </c>
      <c r="BR946">
        <v>2</v>
      </c>
      <c r="BS946">
        <v>9</v>
      </c>
      <c r="BT946">
        <v>1</v>
      </c>
      <c r="BU946">
        <v>6</v>
      </c>
      <c r="BV946">
        <v>1</v>
      </c>
      <c r="BW946">
        <v>1</v>
      </c>
      <c r="BX946">
        <v>2</v>
      </c>
      <c r="BY946">
        <v>2</v>
      </c>
      <c r="BZ946">
        <v>3</v>
      </c>
      <c r="CA946">
        <v>3</v>
      </c>
      <c r="CB946">
        <v>4</v>
      </c>
      <c r="CC946">
        <v>5</v>
      </c>
      <c r="CD946">
        <v>4</v>
      </c>
      <c r="CE946">
        <v>8</v>
      </c>
      <c r="CF946">
        <v>4</v>
      </c>
      <c r="CG946">
        <v>5</v>
      </c>
      <c r="CH946">
        <v>7</v>
      </c>
      <c r="CI946">
        <v>3</v>
      </c>
      <c r="CJ946">
        <v>11</v>
      </c>
      <c r="CK946">
        <v>2</v>
      </c>
      <c r="CL946">
        <v>3</v>
      </c>
      <c r="CM946">
        <v>1</v>
      </c>
      <c r="CN946">
        <v>3</v>
      </c>
      <c r="CO946">
        <v>5</v>
      </c>
      <c r="CP946">
        <v>0</v>
      </c>
    </row>
    <row r="947" spans="1:94" x14ac:dyDescent="0.3">
      <c r="A947">
        <v>13</v>
      </c>
      <c r="B947" t="s">
        <v>7580</v>
      </c>
      <c r="C947">
        <v>270102016</v>
      </c>
      <c r="D947">
        <v>270102</v>
      </c>
      <c r="E947" t="s">
        <v>14075</v>
      </c>
      <c r="F947" t="s">
        <v>7307</v>
      </c>
      <c r="G947">
        <v>68</v>
      </c>
      <c r="H947" t="s">
        <v>10573</v>
      </c>
      <c r="I947" t="s">
        <v>7307</v>
      </c>
      <c r="J947">
        <v>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</row>
    <row r="948" spans="1:94" x14ac:dyDescent="0.3">
      <c r="A948">
        <v>13</v>
      </c>
      <c r="B948" t="s">
        <v>7580</v>
      </c>
      <c r="C948">
        <v>270101001</v>
      </c>
      <c r="D948">
        <v>270101</v>
      </c>
      <c r="E948" t="s">
        <v>7315</v>
      </c>
      <c r="F948" t="s">
        <v>10554</v>
      </c>
      <c r="G948">
        <v>68</v>
      </c>
      <c r="H948" t="s">
        <v>10573</v>
      </c>
      <c r="I948" t="s">
        <v>10554</v>
      </c>
      <c r="J948">
        <v>46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</row>
    <row r="949" spans="1:94" x14ac:dyDescent="0.3">
      <c r="A949">
        <v>13</v>
      </c>
      <c r="B949" t="s">
        <v>7580</v>
      </c>
      <c r="C949">
        <v>270102001</v>
      </c>
      <c r="D949">
        <v>270102</v>
      </c>
      <c r="E949" t="s">
        <v>14075</v>
      </c>
      <c r="F949" t="s">
        <v>7292</v>
      </c>
      <c r="G949">
        <v>68</v>
      </c>
      <c r="H949" t="s">
        <v>10573</v>
      </c>
      <c r="I949" t="s">
        <v>7292</v>
      </c>
      <c r="J949">
        <v>176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2</v>
      </c>
      <c r="X949">
        <v>2</v>
      </c>
      <c r="Y949">
        <v>0</v>
      </c>
      <c r="Z949">
        <v>0</v>
      </c>
      <c r="AA949">
        <v>0</v>
      </c>
      <c r="AB949">
        <v>3</v>
      </c>
      <c r="AC949">
        <v>2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2</v>
      </c>
      <c r="BB949">
        <v>0</v>
      </c>
      <c r="BC949">
        <v>0</v>
      </c>
      <c r="BD949">
        <v>0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1</v>
      </c>
      <c r="BL949">
        <v>1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2</v>
      </c>
      <c r="BS949">
        <v>0</v>
      </c>
      <c r="BT949">
        <v>1</v>
      </c>
      <c r="BU949">
        <v>0</v>
      </c>
      <c r="BV949">
        <v>0</v>
      </c>
      <c r="BW949">
        <v>1</v>
      </c>
      <c r="BX949">
        <v>2</v>
      </c>
      <c r="BY949">
        <v>0</v>
      </c>
      <c r="BZ949">
        <v>1</v>
      </c>
      <c r="CA949">
        <v>1</v>
      </c>
      <c r="CB949">
        <v>0</v>
      </c>
      <c r="CC949">
        <v>0</v>
      </c>
      <c r="CD949">
        <v>2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</row>
    <row r="950" spans="1:94" x14ac:dyDescent="0.3">
      <c r="A950">
        <v>13</v>
      </c>
      <c r="B950" t="s">
        <v>7580</v>
      </c>
      <c r="C950">
        <v>270103002</v>
      </c>
      <c r="D950">
        <v>270103</v>
      </c>
      <c r="E950" t="s">
        <v>14076</v>
      </c>
      <c r="F950" t="s">
        <v>7287</v>
      </c>
      <c r="G950">
        <v>68</v>
      </c>
      <c r="H950" t="s">
        <v>10573</v>
      </c>
      <c r="I950" t="s">
        <v>7287</v>
      </c>
      <c r="J950">
        <v>204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1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2</v>
      </c>
      <c r="BB950">
        <v>0</v>
      </c>
      <c r="BC950">
        <v>0</v>
      </c>
      <c r="BD950">
        <v>1</v>
      </c>
      <c r="BE950">
        <v>0</v>
      </c>
      <c r="BF950">
        <v>1</v>
      </c>
      <c r="BG950">
        <v>0</v>
      </c>
      <c r="BH950">
        <v>0</v>
      </c>
      <c r="BI950">
        <v>1</v>
      </c>
      <c r="BJ950">
        <v>0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0</v>
      </c>
      <c r="CA950">
        <v>0</v>
      </c>
      <c r="CB950">
        <v>2</v>
      </c>
      <c r="CC950">
        <v>0</v>
      </c>
      <c r="CD950">
        <v>1</v>
      </c>
      <c r="CE950">
        <v>0</v>
      </c>
      <c r="CF950">
        <v>2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2</v>
      </c>
    </row>
    <row r="951" spans="1:94" x14ac:dyDescent="0.3">
      <c r="A951">
        <v>13</v>
      </c>
      <c r="B951" t="s">
        <v>7580</v>
      </c>
      <c r="C951">
        <v>270103006</v>
      </c>
      <c r="D951">
        <v>270103</v>
      </c>
      <c r="E951" t="s">
        <v>14076</v>
      </c>
      <c r="F951" t="s">
        <v>7291</v>
      </c>
      <c r="G951">
        <v>68</v>
      </c>
      <c r="H951" t="s">
        <v>10573</v>
      </c>
      <c r="I951" t="s">
        <v>7291</v>
      </c>
      <c r="J951">
        <v>205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</row>
    <row r="952" spans="1:94" x14ac:dyDescent="0.3">
      <c r="A952">
        <v>13</v>
      </c>
      <c r="B952" t="s">
        <v>7580</v>
      </c>
      <c r="C952">
        <v>270104001</v>
      </c>
      <c r="D952">
        <v>270104</v>
      </c>
      <c r="E952" t="s">
        <v>7318</v>
      </c>
      <c r="F952" t="s">
        <v>7319</v>
      </c>
      <c r="G952">
        <v>68</v>
      </c>
      <c r="H952" t="s">
        <v>10573</v>
      </c>
      <c r="I952" t="s">
        <v>7319</v>
      </c>
      <c r="J952">
        <v>298</v>
      </c>
      <c r="K952">
        <v>3</v>
      </c>
      <c r="L952">
        <v>2</v>
      </c>
      <c r="M952">
        <v>6</v>
      </c>
      <c r="N952">
        <v>0</v>
      </c>
      <c r="O952">
        <v>5</v>
      </c>
      <c r="P952">
        <v>0</v>
      </c>
      <c r="Q952">
        <v>1</v>
      </c>
      <c r="R952">
        <v>4</v>
      </c>
      <c r="S952">
        <v>3</v>
      </c>
      <c r="T952">
        <v>4</v>
      </c>
      <c r="U952">
        <v>7</v>
      </c>
      <c r="V952">
        <v>3</v>
      </c>
      <c r="W952">
        <v>5</v>
      </c>
      <c r="X952">
        <v>5</v>
      </c>
      <c r="Y952">
        <v>10</v>
      </c>
      <c r="Z952">
        <v>3</v>
      </c>
      <c r="AA952">
        <v>10</v>
      </c>
      <c r="AB952">
        <v>6</v>
      </c>
      <c r="AC952">
        <v>4</v>
      </c>
      <c r="AD952">
        <v>7</v>
      </c>
      <c r="AE952">
        <v>9</v>
      </c>
      <c r="AF952">
        <v>5</v>
      </c>
      <c r="AG952">
        <v>7</v>
      </c>
      <c r="AH952">
        <v>3</v>
      </c>
      <c r="AI952">
        <v>8</v>
      </c>
      <c r="AJ952">
        <v>7</v>
      </c>
      <c r="AK952">
        <v>10</v>
      </c>
      <c r="AL952">
        <v>3</v>
      </c>
      <c r="AM952">
        <v>2</v>
      </c>
      <c r="AN952">
        <v>8</v>
      </c>
      <c r="AO952">
        <v>6</v>
      </c>
      <c r="AP952">
        <v>4</v>
      </c>
      <c r="AQ952">
        <v>4</v>
      </c>
      <c r="AR952">
        <v>5</v>
      </c>
      <c r="AS952">
        <v>5</v>
      </c>
      <c r="AT952">
        <v>3</v>
      </c>
      <c r="AU952">
        <v>10</v>
      </c>
      <c r="AV952">
        <v>24</v>
      </c>
      <c r="AW952">
        <v>33</v>
      </c>
      <c r="AX952">
        <v>3</v>
      </c>
      <c r="AY952">
        <v>7</v>
      </c>
      <c r="AZ952">
        <v>16</v>
      </c>
      <c r="BA952">
        <v>14</v>
      </c>
      <c r="BB952">
        <v>9</v>
      </c>
      <c r="BC952">
        <v>14</v>
      </c>
      <c r="BD952">
        <v>47</v>
      </c>
      <c r="BE952">
        <v>34</v>
      </c>
      <c r="BF952">
        <v>55</v>
      </c>
      <c r="BG952">
        <v>26</v>
      </c>
      <c r="BH952">
        <v>14</v>
      </c>
      <c r="BI952">
        <v>10</v>
      </c>
      <c r="BJ952">
        <v>51</v>
      </c>
      <c r="BK952">
        <v>27</v>
      </c>
      <c r="BL952">
        <v>14</v>
      </c>
      <c r="BM952">
        <v>17</v>
      </c>
      <c r="BN952">
        <v>26</v>
      </c>
      <c r="BO952">
        <v>13</v>
      </c>
      <c r="BP952">
        <v>6</v>
      </c>
      <c r="BQ952">
        <v>9</v>
      </c>
      <c r="BR952">
        <v>12</v>
      </c>
      <c r="BS952">
        <v>9</v>
      </c>
      <c r="BT952">
        <v>12</v>
      </c>
      <c r="BU952">
        <v>3</v>
      </c>
      <c r="BV952">
        <v>9</v>
      </c>
      <c r="BW952">
        <v>21</v>
      </c>
      <c r="BX952">
        <v>22</v>
      </c>
      <c r="BY952">
        <v>39</v>
      </c>
      <c r="BZ952">
        <v>11</v>
      </c>
      <c r="CA952">
        <v>25</v>
      </c>
      <c r="CB952">
        <v>9</v>
      </c>
      <c r="CC952">
        <v>12</v>
      </c>
      <c r="CD952">
        <v>18</v>
      </c>
      <c r="CE952">
        <v>5</v>
      </c>
      <c r="CF952">
        <v>5</v>
      </c>
      <c r="CG952">
        <v>4</v>
      </c>
      <c r="CH952">
        <v>6</v>
      </c>
      <c r="CI952">
        <v>6</v>
      </c>
      <c r="CJ952">
        <v>16</v>
      </c>
      <c r="CK952">
        <v>3</v>
      </c>
      <c r="CL952">
        <v>4</v>
      </c>
      <c r="CM952">
        <v>9</v>
      </c>
      <c r="CN952">
        <v>5</v>
      </c>
      <c r="CO952">
        <v>9</v>
      </c>
      <c r="CP952">
        <v>9</v>
      </c>
    </row>
    <row r="953" spans="1:94" x14ac:dyDescent="0.3">
      <c r="A953">
        <v>13</v>
      </c>
      <c r="B953" t="s">
        <v>7580</v>
      </c>
      <c r="C953">
        <v>270103004</v>
      </c>
      <c r="D953">
        <v>270103</v>
      </c>
      <c r="E953" t="s">
        <v>14076</v>
      </c>
      <c r="F953" t="s">
        <v>7289</v>
      </c>
      <c r="G953">
        <v>68</v>
      </c>
      <c r="H953" t="s">
        <v>10573</v>
      </c>
      <c r="I953" t="s">
        <v>7289</v>
      </c>
      <c r="J953">
        <v>417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</row>
    <row r="954" spans="1:94" x14ac:dyDescent="0.3">
      <c r="A954">
        <v>13</v>
      </c>
      <c r="B954" t="s">
        <v>7580</v>
      </c>
      <c r="C954">
        <v>270103003</v>
      </c>
      <c r="D954">
        <v>270103</v>
      </c>
      <c r="E954" t="s">
        <v>14076</v>
      </c>
      <c r="F954" t="s">
        <v>7288</v>
      </c>
      <c r="G954">
        <v>68</v>
      </c>
      <c r="H954" t="s">
        <v>10573</v>
      </c>
      <c r="I954" t="s">
        <v>7288</v>
      </c>
      <c r="J954">
        <v>419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</row>
    <row r="955" spans="1:94" x14ac:dyDescent="0.3">
      <c r="A955">
        <v>13</v>
      </c>
      <c r="B955" t="s">
        <v>7580</v>
      </c>
      <c r="C955">
        <v>270103005</v>
      </c>
      <c r="D955">
        <v>270103</v>
      </c>
      <c r="E955" t="s">
        <v>14076</v>
      </c>
      <c r="F955" t="s">
        <v>7290</v>
      </c>
      <c r="G955">
        <v>68</v>
      </c>
      <c r="H955" t="s">
        <v>10573</v>
      </c>
      <c r="I955" t="s">
        <v>7290</v>
      </c>
      <c r="J955">
        <v>434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</row>
    <row r="956" spans="1:94" x14ac:dyDescent="0.3">
      <c r="A956">
        <v>13</v>
      </c>
      <c r="B956" t="s">
        <v>7580</v>
      </c>
      <c r="C956">
        <v>270102002</v>
      </c>
      <c r="D956">
        <v>270102</v>
      </c>
      <c r="E956" t="s">
        <v>14075</v>
      </c>
      <c r="F956" t="s">
        <v>7293</v>
      </c>
      <c r="G956">
        <v>68</v>
      </c>
      <c r="H956" t="s">
        <v>10573</v>
      </c>
      <c r="I956" t="s">
        <v>7293</v>
      </c>
      <c r="J956">
        <v>474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2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1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1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1</v>
      </c>
      <c r="BM956">
        <v>0</v>
      </c>
      <c r="BN956">
        <v>0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0</v>
      </c>
      <c r="BU956">
        <v>0</v>
      </c>
      <c r="BV956">
        <v>1</v>
      </c>
      <c r="BW956">
        <v>0</v>
      </c>
      <c r="BX956">
        <v>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</row>
    <row r="957" spans="1:94" x14ac:dyDescent="0.3">
      <c r="A957">
        <v>13</v>
      </c>
      <c r="B957" t="s">
        <v>7580</v>
      </c>
      <c r="C957">
        <v>270102014</v>
      </c>
      <c r="D957">
        <v>270102</v>
      </c>
      <c r="E957" t="s">
        <v>14075</v>
      </c>
      <c r="F957" t="s">
        <v>7305</v>
      </c>
      <c r="G957">
        <v>68</v>
      </c>
      <c r="H957" t="s">
        <v>10573</v>
      </c>
      <c r="I957" t="s">
        <v>10639</v>
      </c>
      <c r="J957">
        <v>476</v>
      </c>
      <c r="K957">
        <v>2</v>
      </c>
      <c r="L957">
        <v>2</v>
      </c>
      <c r="M957">
        <v>3</v>
      </c>
      <c r="N957">
        <v>0</v>
      </c>
      <c r="O957">
        <v>3</v>
      </c>
      <c r="P957">
        <v>1</v>
      </c>
      <c r="Q957">
        <v>1</v>
      </c>
      <c r="R957">
        <v>1</v>
      </c>
      <c r="S957">
        <v>0</v>
      </c>
      <c r="T957">
        <v>2</v>
      </c>
      <c r="U957">
        <v>2</v>
      </c>
      <c r="V957">
        <v>0</v>
      </c>
      <c r="W957">
        <v>2</v>
      </c>
      <c r="X957">
        <v>0</v>
      </c>
      <c r="Y957">
        <v>2</v>
      </c>
      <c r="Z957">
        <v>1</v>
      </c>
      <c r="AA957">
        <v>0</v>
      </c>
      <c r="AB957">
        <v>2</v>
      </c>
      <c r="AC957">
        <v>2</v>
      </c>
      <c r="AD957">
        <v>3</v>
      </c>
      <c r="AE957">
        <v>1</v>
      </c>
      <c r="AF957">
        <v>2</v>
      </c>
      <c r="AG957">
        <v>2</v>
      </c>
      <c r="AH957">
        <v>2</v>
      </c>
      <c r="AI957">
        <v>3</v>
      </c>
      <c r="AJ957">
        <v>3</v>
      </c>
      <c r="AK957">
        <v>3</v>
      </c>
      <c r="AL957">
        <v>2</v>
      </c>
      <c r="AM957">
        <v>1</v>
      </c>
      <c r="AN957">
        <v>1</v>
      </c>
      <c r="AO957">
        <v>1</v>
      </c>
      <c r="AP957">
        <v>2</v>
      </c>
      <c r="AQ957">
        <v>4</v>
      </c>
      <c r="AR957">
        <v>1</v>
      </c>
      <c r="AS957">
        <v>1</v>
      </c>
      <c r="AT957">
        <v>2</v>
      </c>
      <c r="AU957">
        <v>5</v>
      </c>
      <c r="AV957">
        <v>2</v>
      </c>
      <c r="AW957">
        <v>3</v>
      </c>
      <c r="AX957">
        <v>1</v>
      </c>
      <c r="AY957">
        <v>2</v>
      </c>
      <c r="AZ957">
        <v>1</v>
      </c>
      <c r="BA957">
        <v>1</v>
      </c>
      <c r="BB957">
        <v>2</v>
      </c>
      <c r="BC957">
        <v>2</v>
      </c>
      <c r="BD957">
        <v>2</v>
      </c>
      <c r="BE957">
        <v>1</v>
      </c>
      <c r="BF957">
        <v>0</v>
      </c>
      <c r="BG957">
        <v>1</v>
      </c>
      <c r="BH957">
        <v>2</v>
      </c>
      <c r="BI957">
        <v>3</v>
      </c>
      <c r="BJ957">
        <v>1</v>
      </c>
      <c r="BK957">
        <v>2</v>
      </c>
      <c r="BL957">
        <v>1</v>
      </c>
      <c r="BM957">
        <v>3</v>
      </c>
      <c r="BN957">
        <v>3</v>
      </c>
      <c r="BO957">
        <v>3</v>
      </c>
      <c r="BP957">
        <v>4</v>
      </c>
      <c r="BQ957">
        <v>0</v>
      </c>
      <c r="BR957">
        <v>2</v>
      </c>
      <c r="BS957">
        <v>0</v>
      </c>
      <c r="BT957">
        <v>7</v>
      </c>
      <c r="BU957">
        <v>4</v>
      </c>
      <c r="BV957">
        <v>2</v>
      </c>
      <c r="BW957">
        <v>0</v>
      </c>
      <c r="BX957">
        <v>0</v>
      </c>
      <c r="BY957">
        <v>0</v>
      </c>
      <c r="BZ957">
        <v>4</v>
      </c>
      <c r="CA957">
        <v>2</v>
      </c>
      <c r="CB957">
        <v>3</v>
      </c>
      <c r="CC957">
        <v>2</v>
      </c>
      <c r="CD957">
        <v>1</v>
      </c>
      <c r="CE957">
        <v>2</v>
      </c>
      <c r="CF957">
        <v>2</v>
      </c>
      <c r="CG957">
        <v>3</v>
      </c>
      <c r="CH957">
        <v>1</v>
      </c>
      <c r="CI957">
        <v>0</v>
      </c>
      <c r="CJ957">
        <v>1</v>
      </c>
      <c r="CK957">
        <v>2</v>
      </c>
      <c r="CL957">
        <v>1</v>
      </c>
      <c r="CM957">
        <v>1</v>
      </c>
      <c r="CN957">
        <v>2</v>
      </c>
      <c r="CO957">
        <v>1</v>
      </c>
      <c r="CP957">
        <v>2</v>
      </c>
    </row>
    <row r="958" spans="1:94" x14ac:dyDescent="0.3">
      <c r="A958">
        <v>13</v>
      </c>
      <c r="B958" t="s">
        <v>7580</v>
      </c>
      <c r="C958">
        <v>270102015</v>
      </c>
      <c r="D958">
        <v>270102</v>
      </c>
      <c r="E958" t="s">
        <v>14075</v>
      </c>
      <c r="F958" t="s">
        <v>7306</v>
      </c>
      <c r="G958">
        <v>68</v>
      </c>
      <c r="H958" t="s">
        <v>10573</v>
      </c>
      <c r="I958" t="s">
        <v>10640</v>
      </c>
      <c r="J958">
        <v>477</v>
      </c>
      <c r="K958">
        <v>3</v>
      </c>
      <c r="L958">
        <v>1</v>
      </c>
      <c r="M958">
        <v>3</v>
      </c>
      <c r="N958">
        <v>1</v>
      </c>
      <c r="O958">
        <v>2</v>
      </c>
      <c r="P958">
        <v>7</v>
      </c>
      <c r="Q958">
        <v>3</v>
      </c>
      <c r="R958">
        <v>1</v>
      </c>
      <c r="S958">
        <v>1</v>
      </c>
      <c r="T958">
        <v>2</v>
      </c>
      <c r="U958">
        <v>5</v>
      </c>
      <c r="V958">
        <v>2</v>
      </c>
      <c r="W958">
        <v>2</v>
      </c>
      <c r="X958">
        <v>2</v>
      </c>
      <c r="Y958">
        <v>2</v>
      </c>
      <c r="Z958">
        <v>4</v>
      </c>
      <c r="AA958">
        <v>0</v>
      </c>
      <c r="AB958">
        <v>2</v>
      </c>
      <c r="AC958">
        <v>4</v>
      </c>
      <c r="AD958">
        <v>2</v>
      </c>
      <c r="AE958">
        <v>2</v>
      </c>
      <c r="AF958">
        <v>6</v>
      </c>
      <c r="AG958">
        <v>4</v>
      </c>
      <c r="AH958">
        <v>3</v>
      </c>
      <c r="AI958">
        <v>0</v>
      </c>
      <c r="AJ958">
        <v>3</v>
      </c>
      <c r="AK958">
        <v>3</v>
      </c>
      <c r="AL958">
        <v>8</v>
      </c>
      <c r="AM958">
        <v>0</v>
      </c>
      <c r="AN958">
        <v>6</v>
      </c>
      <c r="AO958">
        <v>0</v>
      </c>
      <c r="AP958">
        <v>3</v>
      </c>
      <c r="AQ958">
        <v>1</v>
      </c>
      <c r="AR958">
        <v>4</v>
      </c>
      <c r="AS958">
        <v>3</v>
      </c>
      <c r="AT958">
        <v>1</v>
      </c>
      <c r="AU958">
        <v>3</v>
      </c>
      <c r="AV958">
        <v>3</v>
      </c>
      <c r="AW958">
        <v>5</v>
      </c>
      <c r="AX958">
        <v>1</v>
      </c>
      <c r="AY958">
        <v>2</v>
      </c>
      <c r="AZ958">
        <v>1</v>
      </c>
      <c r="BA958">
        <v>5</v>
      </c>
      <c r="BB958">
        <v>1</v>
      </c>
      <c r="BC958">
        <v>3</v>
      </c>
      <c r="BD958">
        <v>1</v>
      </c>
      <c r="BE958">
        <v>1</v>
      </c>
      <c r="BF958">
        <v>0</v>
      </c>
      <c r="BG958">
        <v>2</v>
      </c>
      <c r="BH958">
        <v>5</v>
      </c>
      <c r="BI958">
        <v>2</v>
      </c>
      <c r="BJ958">
        <v>0</v>
      </c>
      <c r="BK958">
        <v>3</v>
      </c>
      <c r="BL958">
        <v>4</v>
      </c>
      <c r="BM958">
        <v>3</v>
      </c>
      <c r="BN958">
        <v>1</v>
      </c>
      <c r="BO958">
        <v>2</v>
      </c>
      <c r="BP958">
        <v>7</v>
      </c>
      <c r="BQ958">
        <v>1</v>
      </c>
      <c r="BR958">
        <v>1</v>
      </c>
      <c r="BS958">
        <v>3</v>
      </c>
      <c r="BT958">
        <v>2</v>
      </c>
      <c r="BU958">
        <v>3</v>
      </c>
      <c r="BV958">
        <v>4</v>
      </c>
      <c r="BW958">
        <v>1</v>
      </c>
      <c r="BX958">
        <v>2</v>
      </c>
      <c r="BY958">
        <v>3</v>
      </c>
      <c r="BZ958">
        <v>3</v>
      </c>
      <c r="CA958">
        <v>2</v>
      </c>
      <c r="CB958">
        <v>2</v>
      </c>
      <c r="CC958">
        <v>5</v>
      </c>
      <c r="CD958">
        <v>6</v>
      </c>
      <c r="CE958">
        <v>5</v>
      </c>
      <c r="CF958">
        <v>2</v>
      </c>
      <c r="CG958">
        <v>2</v>
      </c>
      <c r="CH958">
        <v>2</v>
      </c>
      <c r="CI958">
        <v>2</v>
      </c>
      <c r="CJ958">
        <v>3</v>
      </c>
      <c r="CK958">
        <v>1</v>
      </c>
      <c r="CL958">
        <v>1</v>
      </c>
      <c r="CM958">
        <v>2</v>
      </c>
      <c r="CN958">
        <v>0</v>
      </c>
      <c r="CO958">
        <v>0</v>
      </c>
      <c r="CP958">
        <v>4</v>
      </c>
    </row>
    <row r="959" spans="1:94" x14ac:dyDescent="0.3">
      <c r="A959">
        <v>13</v>
      </c>
      <c r="B959" t="s">
        <v>7580</v>
      </c>
      <c r="C959">
        <v>270105001</v>
      </c>
      <c r="D959">
        <v>270105</v>
      </c>
      <c r="E959" t="s">
        <v>7310</v>
      </c>
      <c r="F959" t="s">
        <v>7311</v>
      </c>
      <c r="G959">
        <v>69</v>
      </c>
      <c r="H959" t="s">
        <v>10574</v>
      </c>
      <c r="I959" t="s">
        <v>7311</v>
      </c>
      <c r="J959">
        <v>7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 x14ac:dyDescent="0.3">
      <c r="A960">
        <v>13</v>
      </c>
      <c r="B960" t="s">
        <v>7580</v>
      </c>
      <c r="C960">
        <v>270105002</v>
      </c>
      <c r="D960">
        <v>270105</v>
      </c>
      <c r="E960" t="s">
        <v>7310</v>
      </c>
      <c r="F960" t="s">
        <v>7312</v>
      </c>
      <c r="G960">
        <v>69</v>
      </c>
      <c r="H960" t="s">
        <v>10574</v>
      </c>
      <c r="I960" t="s">
        <v>7312</v>
      </c>
      <c r="J960">
        <v>8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 x14ac:dyDescent="0.3">
      <c r="A961">
        <v>13</v>
      </c>
      <c r="B961" t="s">
        <v>7580</v>
      </c>
      <c r="C961">
        <v>270105003</v>
      </c>
      <c r="D961">
        <v>270105</v>
      </c>
      <c r="E961" t="s">
        <v>7310</v>
      </c>
      <c r="F961" t="s">
        <v>7313</v>
      </c>
      <c r="G961">
        <v>69</v>
      </c>
      <c r="H961" t="s">
        <v>10574</v>
      </c>
      <c r="I961" t="s">
        <v>7313</v>
      </c>
      <c r="J961">
        <v>9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2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1</v>
      </c>
      <c r="CJ961">
        <v>2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</row>
    <row r="962" spans="1:94" x14ac:dyDescent="0.3">
      <c r="A962">
        <v>13</v>
      </c>
      <c r="B962" t="s">
        <v>7580</v>
      </c>
      <c r="C962">
        <v>270102004</v>
      </c>
      <c r="D962">
        <v>270102</v>
      </c>
      <c r="E962" t="s">
        <v>14075</v>
      </c>
      <c r="F962" t="s">
        <v>7295</v>
      </c>
      <c r="G962">
        <v>69</v>
      </c>
      <c r="H962" t="s">
        <v>10574</v>
      </c>
      <c r="I962" t="s">
        <v>7295</v>
      </c>
      <c r="J962">
        <v>13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1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1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</row>
    <row r="963" spans="1:94" x14ac:dyDescent="0.3">
      <c r="A963">
        <v>13</v>
      </c>
      <c r="B963" t="s">
        <v>7580</v>
      </c>
      <c r="C963">
        <v>270102005</v>
      </c>
      <c r="D963">
        <v>270102</v>
      </c>
      <c r="E963" t="s">
        <v>14075</v>
      </c>
      <c r="F963" t="s">
        <v>7296</v>
      </c>
      <c r="G963">
        <v>69</v>
      </c>
      <c r="H963" t="s">
        <v>10574</v>
      </c>
      <c r="I963" t="s">
        <v>7296</v>
      </c>
      <c r="J963">
        <v>14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</row>
    <row r="964" spans="1:94" x14ac:dyDescent="0.3">
      <c r="A964">
        <v>13</v>
      </c>
      <c r="B964" t="s">
        <v>7580</v>
      </c>
      <c r="C964">
        <v>270102006</v>
      </c>
      <c r="D964">
        <v>270102</v>
      </c>
      <c r="E964" t="s">
        <v>14075</v>
      </c>
      <c r="F964" t="s">
        <v>7297</v>
      </c>
      <c r="G964">
        <v>69</v>
      </c>
      <c r="H964" t="s">
        <v>10574</v>
      </c>
      <c r="I964" t="s">
        <v>14159</v>
      </c>
      <c r="J964">
        <v>15</v>
      </c>
      <c r="K964">
        <v>3</v>
      </c>
      <c r="L964">
        <v>6</v>
      </c>
      <c r="M964">
        <v>5</v>
      </c>
      <c r="N964">
        <v>7</v>
      </c>
      <c r="O964">
        <v>4</v>
      </c>
      <c r="P964">
        <v>2</v>
      </c>
      <c r="Q964">
        <v>4</v>
      </c>
      <c r="R964">
        <v>3</v>
      </c>
      <c r="S964">
        <v>2</v>
      </c>
      <c r="T964">
        <v>2</v>
      </c>
      <c r="U964">
        <v>0</v>
      </c>
      <c r="V964">
        <v>3</v>
      </c>
      <c r="W964">
        <v>6</v>
      </c>
      <c r="X964">
        <v>3</v>
      </c>
      <c r="Y964">
        <v>4</v>
      </c>
      <c r="Z964">
        <v>5</v>
      </c>
      <c r="AA964">
        <v>2</v>
      </c>
      <c r="AB964">
        <v>4</v>
      </c>
      <c r="AC964">
        <v>3</v>
      </c>
      <c r="AD964">
        <v>3</v>
      </c>
      <c r="AE964">
        <v>2</v>
      </c>
      <c r="AF964">
        <v>1</v>
      </c>
      <c r="AG964">
        <v>0</v>
      </c>
      <c r="AH964">
        <v>0</v>
      </c>
      <c r="AI964">
        <v>3</v>
      </c>
      <c r="AJ964">
        <v>1</v>
      </c>
      <c r="AK964">
        <v>2</v>
      </c>
      <c r="AL964">
        <v>2</v>
      </c>
      <c r="AM964">
        <v>4</v>
      </c>
      <c r="AN964">
        <v>10</v>
      </c>
      <c r="AO964">
        <v>2</v>
      </c>
      <c r="AP964">
        <v>5</v>
      </c>
      <c r="AQ964">
        <v>1</v>
      </c>
      <c r="AR964">
        <v>6</v>
      </c>
      <c r="AS964">
        <v>1</v>
      </c>
      <c r="AT964">
        <v>5</v>
      </c>
      <c r="AU964">
        <v>1</v>
      </c>
      <c r="AV964">
        <v>4</v>
      </c>
      <c r="AW964">
        <v>1</v>
      </c>
      <c r="AX964">
        <v>6</v>
      </c>
      <c r="AY964">
        <v>3</v>
      </c>
      <c r="AZ964">
        <v>2</v>
      </c>
      <c r="BA964">
        <v>6</v>
      </c>
      <c r="BB964">
        <v>0</v>
      </c>
      <c r="BC964">
        <v>5</v>
      </c>
      <c r="BD964">
        <v>1</v>
      </c>
      <c r="BE964">
        <v>5</v>
      </c>
      <c r="BF964">
        <v>4</v>
      </c>
      <c r="BG964">
        <v>1</v>
      </c>
      <c r="BH964">
        <v>5</v>
      </c>
      <c r="BI964">
        <v>1</v>
      </c>
      <c r="BJ964">
        <v>4</v>
      </c>
      <c r="BK964">
        <v>3</v>
      </c>
      <c r="BL964">
        <v>3</v>
      </c>
      <c r="BM964">
        <v>4</v>
      </c>
      <c r="BN964">
        <v>2</v>
      </c>
      <c r="BO964">
        <v>2</v>
      </c>
      <c r="BP964">
        <v>6</v>
      </c>
      <c r="BQ964">
        <v>0</v>
      </c>
      <c r="BR964">
        <v>2</v>
      </c>
      <c r="BS964">
        <v>4</v>
      </c>
      <c r="BT964">
        <v>5</v>
      </c>
      <c r="BU964">
        <v>3</v>
      </c>
      <c r="BV964">
        <v>3</v>
      </c>
      <c r="BW964">
        <v>2</v>
      </c>
      <c r="BX964">
        <v>4</v>
      </c>
      <c r="BY964">
        <v>7</v>
      </c>
      <c r="BZ964">
        <v>2</v>
      </c>
      <c r="CA964">
        <v>1</v>
      </c>
      <c r="CB964">
        <v>4</v>
      </c>
      <c r="CC964">
        <v>2</v>
      </c>
      <c r="CD964">
        <v>3</v>
      </c>
      <c r="CE964">
        <v>6</v>
      </c>
      <c r="CF964">
        <v>0</v>
      </c>
      <c r="CG964">
        <v>5</v>
      </c>
      <c r="CH964">
        <v>3</v>
      </c>
      <c r="CI964">
        <v>2</v>
      </c>
      <c r="CJ964">
        <v>2</v>
      </c>
      <c r="CK964">
        <v>4</v>
      </c>
      <c r="CL964">
        <v>2</v>
      </c>
      <c r="CM964">
        <v>1</v>
      </c>
      <c r="CN964">
        <v>1</v>
      </c>
      <c r="CO964">
        <v>3</v>
      </c>
      <c r="CP964">
        <v>5</v>
      </c>
    </row>
    <row r="965" spans="1:94" x14ac:dyDescent="0.3">
      <c r="A965">
        <v>13</v>
      </c>
      <c r="B965" t="s">
        <v>7580</v>
      </c>
      <c r="C965">
        <v>270102007</v>
      </c>
      <c r="D965">
        <v>270102</v>
      </c>
      <c r="E965" t="s">
        <v>14075</v>
      </c>
      <c r="F965" t="s">
        <v>7298</v>
      </c>
      <c r="G965">
        <v>69</v>
      </c>
      <c r="H965" t="s">
        <v>10574</v>
      </c>
      <c r="I965" t="s">
        <v>14160</v>
      </c>
      <c r="J965">
        <v>16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0</v>
      </c>
      <c r="AP965">
        <v>1</v>
      </c>
      <c r="AQ965">
        <v>4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2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1</v>
      </c>
      <c r="BM965">
        <v>0</v>
      </c>
      <c r="BN965">
        <v>2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1</v>
      </c>
      <c r="CC965">
        <v>2</v>
      </c>
      <c r="CD965">
        <v>0</v>
      </c>
      <c r="CE965">
        <v>0</v>
      </c>
      <c r="CF965">
        <v>3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1</v>
      </c>
      <c r="CM965">
        <v>0</v>
      </c>
      <c r="CN965">
        <v>0</v>
      </c>
      <c r="CO965">
        <v>2</v>
      </c>
      <c r="CP965">
        <v>1</v>
      </c>
    </row>
    <row r="966" spans="1:94" x14ac:dyDescent="0.3">
      <c r="A966">
        <v>13</v>
      </c>
      <c r="B966" t="s">
        <v>7580</v>
      </c>
      <c r="C966">
        <v>270102008</v>
      </c>
      <c r="D966">
        <v>270102</v>
      </c>
      <c r="E966" t="s">
        <v>14075</v>
      </c>
      <c r="F966" t="s">
        <v>7299</v>
      </c>
      <c r="G966">
        <v>69</v>
      </c>
      <c r="H966" t="s">
        <v>10574</v>
      </c>
      <c r="I966" t="s">
        <v>14161</v>
      </c>
      <c r="J966">
        <v>17</v>
      </c>
      <c r="K966">
        <v>1</v>
      </c>
      <c r="L966">
        <v>0</v>
      </c>
      <c r="M966">
        <v>0</v>
      </c>
      <c r="N966">
        <v>2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3</v>
      </c>
      <c r="AD966">
        <v>0</v>
      </c>
      <c r="AE966">
        <v>1</v>
      </c>
      <c r="AF966">
        <v>1</v>
      </c>
      <c r="AG966">
        <v>1</v>
      </c>
      <c r="AH966">
        <v>0</v>
      </c>
      <c r="AI966">
        <v>3</v>
      </c>
      <c r="AJ966">
        <v>1</v>
      </c>
      <c r="AK966">
        <v>1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2</v>
      </c>
      <c r="AS966">
        <v>2</v>
      </c>
      <c r="AT966">
        <v>1</v>
      </c>
      <c r="AU966">
        <v>0</v>
      </c>
      <c r="AV966">
        <v>0</v>
      </c>
      <c r="AW966">
        <v>1</v>
      </c>
      <c r="AX966">
        <v>0</v>
      </c>
      <c r="AY966">
        <v>3</v>
      </c>
      <c r="AZ966">
        <v>2</v>
      </c>
      <c r="BA966">
        <v>2</v>
      </c>
      <c r="BB966">
        <v>2</v>
      </c>
      <c r="BC966">
        <v>1</v>
      </c>
      <c r="BD966">
        <v>0</v>
      </c>
      <c r="BE966">
        <v>1</v>
      </c>
      <c r="BF966">
        <v>1</v>
      </c>
      <c r="BG966">
        <v>1</v>
      </c>
      <c r="BH966">
        <v>0</v>
      </c>
      <c r="BI966">
        <v>2</v>
      </c>
      <c r="BJ966">
        <v>0</v>
      </c>
      <c r="BK966">
        <v>1</v>
      </c>
      <c r="BL966">
        <v>0</v>
      </c>
      <c r="BM966">
        <v>1</v>
      </c>
      <c r="BN966">
        <v>0</v>
      </c>
      <c r="BO966">
        <v>1</v>
      </c>
      <c r="BP966">
        <v>1</v>
      </c>
      <c r="BQ966">
        <v>1</v>
      </c>
      <c r="BR966">
        <v>2</v>
      </c>
      <c r="BS966">
        <v>2</v>
      </c>
      <c r="BT966">
        <v>1</v>
      </c>
      <c r="BU966">
        <v>2</v>
      </c>
      <c r="BV966">
        <v>1</v>
      </c>
      <c r="BW966">
        <v>2</v>
      </c>
      <c r="BX966">
        <v>0</v>
      </c>
      <c r="BY966">
        <v>2</v>
      </c>
      <c r="BZ966">
        <v>0</v>
      </c>
      <c r="CA966">
        <v>0</v>
      </c>
      <c r="CB966">
        <v>2</v>
      </c>
      <c r="CC966">
        <v>2</v>
      </c>
      <c r="CD966">
        <v>0</v>
      </c>
      <c r="CE966">
        <v>3</v>
      </c>
      <c r="CF966">
        <v>1</v>
      </c>
      <c r="CG966">
        <v>0</v>
      </c>
      <c r="CH966">
        <v>0</v>
      </c>
      <c r="CI966">
        <v>0</v>
      </c>
      <c r="CJ966">
        <v>1</v>
      </c>
      <c r="CK966">
        <v>1</v>
      </c>
      <c r="CL966">
        <v>3</v>
      </c>
      <c r="CM966">
        <v>1</v>
      </c>
      <c r="CN966">
        <v>2</v>
      </c>
      <c r="CO966">
        <v>0</v>
      </c>
      <c r="CP966">
        <v>1</v>
      </c>
    </row>
    <row r="967" spans="1:94" x14ac:dyDescent="0.3">
      <c r="A967">
        <v>13</v>
      </c>
      <c r="B967" t="s">
        <v>7580</v>
      </c>
      <c r="C967">
        <v>270102009</v>
      </c>
      <c r="D967">
        <v>270102</v>
      </c>
      <c r="E967" t="s">
        <v>14075</v>
      </c>
      <c r="F967" t="s">
        <v>7300</v>
      </c>
      <c r="G967">
        <v>69</v>
      </c>
      <c r="H967" t="s">
        <v>10574</v>
      </c>
      <c r="I967" t="s">
        <v>7300</v>
      </c>
      <c r="J967">
        <v>18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 x14ac:dyDescent="0.3">
      <c r="A968">
        <v>13</v>
      </c>
      <c r="B968" t="s">
        <v>7580</v>
      </c>
      <c r="C968">
        <v>270102010</v>
      </c>
      <c r="D968">
        <v>270102</v>
      </c>
      <c r="E968" t="s">
        <v>14075</v>
      </c>
      <c r="F968" t="s">
        <v>7301</v>
      </c>
      <c r="G968">
        <v>69</v>
      </c>
      <c r="H968" t="s">
        <v>10574</v>
      </c>
      <c r="I968" t="s">
        <v>7301</v>
      </c>
      <c r="J968">
        <v>19</v>
      </c>
      <c r="K968">
        <v>3</v>
      </c>
      <c r="L968">
        <v>2</v>
      </c>
      <c r="M968">
        <v>2</v>
      </c>
      <c r="N968">
        <v>1</v>
      </c>
      <c r="O968">
        <v>3</v>
      </c>
      <c r="P968">
        <v>2</v>
      </c>
      <c r="Q968">
        <v>0</v>
      </c>
      <c r="R968">
        <v>4</v>
      </c>
      <c r="S968">
        <v>2</v>
      </c>
      <c r="T968">
        <v>0</v>
      </c>
      <c r="U968">
        <v>4</v>
      </c>
      <c r="V968">
        <v>2</v>
      </c>
      <c r="W968">
        <v>3</v>
      </c>
      <c r="X968">
        <v>0</v>
      </c>
      <c r="Y968">
        <v>2</v>
      </c>
      <c r="Z968">
        <v>2</v>
      </c>
      <c r="AA968">
        <v>0</v>
      </c>
      <c r="AB968">
        <v>0</v>
      </c>
      <c r="AC968">
        <v>5</v>
      </c>
      <c r="AD968">
        <v>1</v>
      </c>
      <c r="AE968">
        <v>4</v>
      </c>
      <c r="AF968">
        <v>2</v>
      </c>
      <c r="AG968">
        <v>0</v>
      </c>
      <c r="AH968">
        <v>0</v>
      </c>
      <c r="AI968">
        <v>1</v>
      </c>
      <c r="AJ968">
        <v>3</v>
      </c>
      <c r="AK968">
        <v>2</v>
      </c>
      <c r="AL968">
        <v>3</v>
      </c>
      <c r="AM968">
        <v>3</v>
      </c>
      <c r="AN968">
        <v>0</v>
      </c>
      <c r="AO968">
        <v>1</v>
      </c>
      <c r="AP968">
        <v>2</v>
      </c>
      <c r="AQ968">
        <v>2</v>
      </c>
      <c r="AR968">
        <v>7</v>
      </c>
      <c r="AS968">
        <v>0</v>
      </c>
      <c r="AT968">
        <v>1</v>
      </c>
      <c r="AU968">
        <v>1</v>
      </c>
      <c r="AV968">
        <v>2</v>
      </c>
      <c r="AW968">
        <v>4</v>
      </c>
      <c r="AX968">
        <v>3</v>
      </c>
      <c r="AY968">
        <v>3</v>
      </c>
      <c r="AZ968">
        <v>4</v>
      </c>
      <c r="BA968">
        <v>3</v>
      </c>
      <c r="BB968">
        <v>1</v>
      </c>
      <c r="BC968">
        <v>1</v>
      </c>
      <c r="BD968">
        <v>3</v>
      </c>
      <c r="BE968">
        <v>2</v>
      </c>
      <c r="BF968">
        <v>3</v>
      </c>
      <c r="BG968">
        <v>0</v>
      </c>
      <c r="BH968">
        <v>4</v>
      </c>
      <c r="BI968">
        <v>1</v>
      </c>
      <c r="BJ968">
        <v>0</v>
      </c>
      <c r="BK968">
        <v>1</v>
      </c>
      <c r="BL968">
        <v>6</v>
      </c>
      <c r="BM968">
        <v>1</v>
      </c>
      <c r="BN968">
        <v>3</v>
      </c>
      <c r="BO968">
        <v>1</v>
      </c>
      <c r="BP968">
        <v>4</v>
      </c>
      <c r="BQ968">
        <v>2</v>
      </c>
      <c r="BR968">
        <v>2</v>
      </c>
      <c r="BS968">
        <v>2</v>
      </c>
      <c r="BT968">
        <v>0</v>
      </c>
      <c r="BU968">
        <v>0</v>
      </c>
      <c r="BV968">
        <v>1</v>
      </c>
      <c r="BW968">
        <v>0</v>
      </c>
      <c r="BX968">
        <v>4</v>
      </c>
      <c r="BY968">
        <v>3</v>
      </c>
      <c r="BZ968">
        <v>0</v>
      </c>
      <c r="CA968">
        <v>2</v>
      </c>
      <c r="CB968">
        <v>1</v>
      </c>
      <c r="CC968">
        <v>0</v>
      </c>
      <c r="CD968">
        <v>4</v>
      </c>
      <c r="CE968">
        <v>2</v>
      </c>
      <c r="CF968">
        <v>2</v>
      </c>
      <c r="CG968">
        <v>2</v>
      </c>
      <c r="CH968">
        <v>1</v>
      </c>
      <c r="CI968">
        <v>1</v>
      </c>
      <c r="CJ968">
        <v>2</v>
      </c>
      <c r="CK968">
        <v>2</v>
      </c>
      <c r="CL968">
        <v>4</v>
      </c>
      <c r="CM968">
        <v>2</v>
      </c>
      <c r="CN968">
        <v>2</v>
      </c>
      <c r="CO968">
        <v>3</v>
      </c>
      <c r="CP968">
        <v>2</v>
      </c>
    </row>
    <row r="969" spans="1:94" x14ac:dyDescent="0.3">
      <c r="A969">
        <v>13</v>
      </c>
      <c r="B969" t="s">
        <v>7580</v>
      </c>
      <c r="C969">
        <v>270101001</v>
      </c>
      <c r="D969">
        <v>270101</v>
      </c>
      <c r="E969" t="s">
        <v>7315</v>
      </c>
      <c r="F969" t="s">
        <v>10554</v>
      </c>
      <c r="G969">
        <v>69</v>
      </c>
      <c r="H969" t="s">
        <v>10574</v>
      </c>
      <c r="I969" t="s">
        <v>10554</v>
      </c>
      <c r="J969">
        <v>46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</row>
    <row r="970" spans="1:94" x14ac:dyDescent="0.3">
      <c r="A970">
        <v>13</v>
      </c>
      <c r="B970" t="s">
        <v>7580</v>
      </c>
      <c r="C970">
        <v>270102001</v>
      </c>
      <c r="D970">
        <v>270102</v>
      </c>
      <c r="E970" t="s">
        <v>14075</v>
      </c>
      <c r="F970" t="s">
        <v>7292</v>
      </c>
      <c r="G970">
        <v>69</v>
      </c>
      <c r="H970" t="s">
        <v>10574</v>
      </c>
      <c r="I970" t="s">
        <v>7292</v>
      </c>
      <c r="J970">
        <v>176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3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1</v>
      </c>
      <c r="BA970">
        <v>1</v>
      </c>
      <c r="BB970">
        <v>0</v>
      </c>
      <c r="BC970">
        <v>0</v>
      </c>
      <c r="BD970">
        <v>0</v>
      </c>
      <c r="BE970">
        <v>2</v>
      </c>
      <c r="BF970">
        <v>0</v>
      </c>
      <c r="BG970">
        <v>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 x14ac:dyDescent="0.3">
      <c r="A971">
        <v>13</v>
      </c>
      <c r="B971" t="s">
        <v>7580</v>
      </c>
      <c r="C971">
        <v>270103002</v>
      </c>
      <c r="D971">
        <v>270103</v>
      </c>
      <c r="E971" t="s">
        <v>14076</v>
      </c>
      <c r="F971" t="s">
        <v>7287</v>
      </c>
      <c r="G971">
        <v>69</v>
      </c>
      <c r="H971" t="s">
        <v>10574</v>
      </c>
      <c r="I971" t="s">
        <v>7287</v>
      </c>
      <c r="J971">
        <v>204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2</v>
      </c>
      <c r="BI971">
        <v>0</v>
      </c>
      <c r="BJ971">
        <v>1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2</v>
      </c>
      <c r="CM971">
        <v>0</v>
      </c>
      <c r="CN971">
        <v>0</v>
      </c>
      <c r="CO971">
        <v>0</v>
      </c>
      <c r="CP971">
        <v>0</v>
      </c>
    </row>
    <row r="972" spans="1:94" x14ac:dyDescent="0.3">
      <c r="A972">
        <v>13</v>
      </c>
      <c r="B972" t="s">
        <v>7580</v>
      </c>
      <c r="C972">
        <v>270104001</v>
      </c>
      <c r="D972">
        <v>270104</v>
      </c>
      <c r="E972" t="s">
        <v>7318</v>
      </c>
      <c r="F972" t="s">
        <v>7319</v>
      </c>
      <c r="G972">
        <v>69</v>
      </c>
      <c r="H972" t="s">
        <v>10574</v>
      </c>
      <c r="I972" t="s">
        <v>7319</v>
      </c>
      <c r="J972">
        <v>298</v>
      </c>
      <c r="K972">
        <v>2</v>
      </c>
      <c r="L972">
        <v>2</v>
      </c>
      <c r="M972">
        <v>2</v>
      </c>
      <c r="N972">
        <v>0</v>
      </c>
      <c r="O972">
        <v>0</v>
      </c>
      <c r="P972">
        <v>1</v>
      </c>
      <c r="Q972">
        <v>1</v>
      </c>
      <c r="R972">
        <v>1</v>
      </c>
      <c r="S972">
        <v>0</v>
      </c>
      <c r="T972">
        <v>1</v>
      </c>
      <c r="U972">
        <v>3</v>
      </c>
      <c r="V972">
        <v>0</v>
      </c>
      <c r="W972">
        <v>7</v>
      </c>
      <c r="X972">
        <v>2</v>
      </c>
      <c r="Y972">
        <v>1</v>
      </c>
      <c r="Z972">
        <v>3</v>
      </c>
      <c r="AA972">
        <v>1</v>
      </c>
      <c r="AB972">
        <v>0</v>
      </c>
      <c r="AC972">
        <v>0</v>
      </c>
      <c r="AD972">
        <v>2</v>
      </c>
      <c r="AE972">
        <v>4</v>
      </c>
      <c r="AF972">
        <v>1</v>
      </c>
      <c r="AG972">
        <v>0</v>
      </c>
      <c r="AH972">
        <v>2</v>
      </c>
      <c r="AI972">
        <v>2</v>
      </c>
      <c r="AJ972">
        <v>5</v>
      </c>
      <c r="AK972">
        <v>3</v>
      </c>
      <c r="AL972">
        <v>0</v>
      </c>
      <c r="AM972">
        <v>4</v>
      </c>
      <c r="AN972">
        <v>3</v>
      </c>
      <c r="AO972">
        <v>1</v>
      </c>
      <c r="AP972">
        <v>3</v>
      </c>
      <c r="AQ972">
        <v>0</v>
      </c>
      <c r="AR972">
        <v>3</v>
      </c>
      <c r="AS972">
        <v>2</v>
      </c>
      <c r="AT972">
        <v>2</v>
      </c>
      <c r="AU972">
        <v>6</v>
      </c>
      <c r="AV972">
        <v>9</v>
      </c>
      <c r="AW972">
        <v>12</v>
      </c>
      <c r="AX972">
        <v>0</v>
      </c>
      <c r="AY972">
        <v>6</v>
      </c>
      <c r="AZ972">
        <v>4</v>
      </c>
      <c r="BA972">
        <v>7</v>
      </c>
      <c r="BB972">
        <v>2</v>
      </c>
      <c r="BC972">
        <v>4</v>
      </c>
      <c r="BD972">
        <v>16</v>
      </c>
      <c r="BE972">
        <v>7</v>
      </c>
      <c r="BF972">
        <v>28</v>
      </c>
      <c r="BG972">
        <v>9</v>
      </c>
      <c r="BH972">
        <v>7</v>
      </c>
      <c r="BI972">
        <v>3</v>
      </c>
      <c r="BJ972">
        <v>29</v>
      </c>
      <c r="BK972">
        <v>10</v>
      </c>
      <c r="BL972">
        <v>6</v>
      </c>
      <c r="BM972">
        <v>4</v>
      </c>
      <c r="BN972">
        <v>20</v>
      </c>
      <c r="BO972">
        <v>5</v>
      </c>
      <c r="BP972">
        <v>3</v>
      </c>
      <c r="BQ972">
        <v>2</v>
      </c>
      <c r="BR972">
        <v>6</v>
      </c>
      <c r="BS972">
        <v>4</v>
      </c>
      <c r="BT972">
        <v>8</v>
      </c>
      <c r="BU972">
        <v>1</v>
      </c>
      <c r="BV972">
        <v>15</v>
      </c>
      <c r="BW972">
        <v>8</v>
      </c>
      <c r="BX972">
        <v>8</v>
      </c>
      <c r="BY972">
        <v>13</v>
      </c>
      <c r="BZ972">
        <v>6</v>
      </c>
      <c r="CA972">
        <v>13</v>
      </c>
      <c r="CB972">
        <v>5</v>
      </c>
      <c r="CC972">
        <v>3</v>
      </c>
      <c r="CD972">
        <v>6</v>
      </c>
      <c r="CE972">
        <v>4</v>
      </c>
      <c r="CF972">
        <v>2</v>
      </c>
      <c r="CG972">
        <v>3</v>
      </c>
      <c r="CH972">
        <v>2</v>
      </c>
      <c r="CI972">
        <v>2</v>
      </c>
      <c r="CJ972">
        <v>2</v>
      </c>
      <c r="CK972">
        <v>6</v>
      </c>
      <c r="CL972">
        <v>4</v>
      </c>
      <c r="CM972">
        <v>3</v>
      </c>
      <c r="CN972">
        <v>6</v>
      </c>
      <c r="CO972">
        <v>2</v>
      </c>
      <c r="CP972">
        <v>1</v>
      </c>
    </row>
    <row r="973" spans="1:94" x14ac:dyDescent="0.3">
      <c r="A973">
        <v>13</v>
      </c>
      <c r="B973" t="s">
        <v>7580</v>
      </c>
      <c r="C973">
        <v>270103004</v>
      </c>
      <c r="D973">
        <v>270103</v>
      </c>
      <c r="E973" t="s">
        <v>14076</v>
      </c>
      <c r="F973" t="s">
        <v>7289</v>
      </c>
      <c r="G973">
        <v>69</v>
      </c>
      <c r="H973" t="s">
        <v>10574</v>
      </c>
      <c r="I973" t="s">
        <v>7289</v>
      </c>
      <c r="J973">
        <v>417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 x14ac:dyDescent="0.3">
      <c r="A974">
        <v>13</v>
      </c>
      <c r="B974" t="s">
        <v>7580</v>
      </c>
      <c r="C974">
        <v>270103005</v>
      </c>
      <c r="D974">
        <v>270103</v>
      </c>
      <c r="E974" t="s">
        <v>14076</v>
      </c>
      <c r="F974" t="s">
        <v>7290</v>
      </c>
      <c r="G974">
        <v>69</v>
      </c>
      <c r="H974" t="s">
        <v>10574</v>
      </c>
      <c r="I974" t="s">
        <v>7290</v>
      </c>
      <c r="J974">
        <v>434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1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</row>
    <row r="975" spans="1:94" x14ac:dyDescent="0.3">
      <c r="A975">
        <v>13</v>
      </c>
      <c r="B975" t="s">
        <v>7580</v>
      </c>
      <c r="C975">
        <v>270102002</v>
      </c>
      <c r="D975">
        <v>270102</v>
      </c>
      <c r="E975" t="s">
        <v>14075</v>
      </c>
      <c r="F975" t="s">
        <v>7293</v>
      </c>
      <c r="G975">
        <v>69</v>
      </c>
      <c r="H975" t="s">
        <v>10574</v>
      </c>
      <c r="I975" t="s">
        <v>7293</v>
      </c>
      <c r="J975">
        <v>474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1</v>
      </c>
      <c r="BJ975">
        <v>0</v>
      </c>
      <c r="BK975">
        <v>0</v>
      </c>
      <c r="BL975">
        <v>0</v>
      </c>
      <c r="BM975">
        <v>0</v>
      </c>
      <c r="BN975">
        <v>1</v>
      </c>
      <c r="BO975">
        <v>0</v>
      </c>
      <c r="BP975">
        <v>1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</row>
    <row r="976" spans="1:94" x14ac:dyDescent="0.3">
      <c r="A976">
        <v>13</v>
      </c>
      <c r="B976" t="s">
        <v>7580</v>
      </c>
      <c r="C976">
        <v>270102014</v>
      </c>
      <c r="D976">
        <v>270102</v>
      </c>
      <c r="E976" t="s">
        <v>14075</v>
      </c>
      <c r="F976" t="s">
        <v>7305</v>
      </c>
      <c r="G976">
        <v>69</v>
      </c>
      <c r="H976" t="s">
        <v>10574</v>
      </c>
      <c r="I976" t="s">
        <v>10639</v>
      </c>
      <c r="J976">
        <v>476</v>
      </c>
      <c r="K976">
        <v>0</v>
      </c>
      <c r="L976">
        <v>2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2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1</v>
      </c>
      <c r="Z976">
        <v>1</v>
      </c>
      <c r="AA976">
        <v>1</v>
      </c>
      <c r="AB976">
        <v>0</v>
      </c>
      <c r="AC976">
        <v>0</v>
      </c>
      <c r="AD976">
        <v>1</v>
      </c>
      <c r="AE976">
        <v>1</v>
      </c>
      <c r="AF976">
        <v>1</v>
      </c>
      <c r="AG976">
        <v>0</v>
      </c>
      <c r="AH976">
        <v>1</v>
      </c>
      <c r="AI976">
        <v>3</v>
      </c>
      <c r="AJ976">
        <v>1</v>
      </c>
      <c r="AK976">
        <v>0</v>
      </c>
      <c r="AL976">
        <v>0</v>
      </c>
      <c r="AM976">
        <v>1</v>
      </c>
      <c r="AN976">
        <v>4</v>
      </c>
      <c r="AO976">
        <v>0</v>
      </c>
      <c r="AP976">
        <v>2</v>
      </c>
      <c r="AQ976">
        <v>1</v>
      </c>
      <c r="AR976">
        <v>0</v>
      </c>
      <c r="AS976">
        <v>1</v>
      </c>
      <c r="AT976">
        <v>2</v>
      </c>
      <c r="AU976">
        <v>0</v>
      </c>
      <c r="AV976">
        <v>0</v>
      </c>
      <c r="AW976">
        <v>0</v>
      </c>
      <c r="AX976">
        <v>1</v>
      </c>
      <c r="AY976">
        <v>2</v>
      </c>
      <c r="AZ976">
        <v>1</v>
      </c>
      <c r="BA976">
        <v>0</v>
      </c>
      <c r="BB976">
        <v>1</v>
      </c>
      <c r="BC976">
        <v>0</v>
      </c>
      <c r="BD976">
        <v>2</v>
      </c>
      <c r="BE976">
        <v>2</v>
      </c>
      <c r="BF976">
        <v>0</v>
      </c>
      <c r="BG976">
        <v>0</v>
      </c>
      <c r="BH976">
        <v>1</v>
      </c>
      <c r="BI976">
        <v>1</v>
      </c>
      <c r="BJ976">
        <v>0</v>
      </c>
      <c r="BK976">
        <v>0</v>
      </c>
      <c r="BL976">
        <v>2</v>
      </c>
      <c r="BM976">
        <v>0</v>
      </c>
      <c r="BN976">
        <v>0</v>
      </c>
      <c r="BO976">
        <v>0</v>
      </c>
      <c r="BP976">
        <v>1</v>
      </c>
      <c r="BQ976">
        <v>1</v>
      </c>
      <c r="BR976">
        <v>0</v>
      </c>
      <c r="BS976">
        <v>1</v>
      </c>
      <c r="BT976">
        <v>1</v>
      </c>
      <c r="BU976">
        <v>0</v>
      </c>
      <c r="BV976">
        <v>3</v>
      </c>
      <c r="BW976">
        <v>1</v>
      </c>
      <c r="BX976">
        <v>0</v>
      </c>
      <c r="BY976">
        <v>1</v>
      </c>
      <c r="BZ976">
        <v>1</v>
      </c>
      <c r="CA976">
        <v>1</v>
      </c>
      <c r="CB976">
        <v>1</v>
      </c>
      <c r="CC976">
        <v>3</v>
      </c>
      <c r="CD976">
        <v>0</v>
      </c>
      <c r="CE976">
        <v>3</v>
      </c>
      <c r="CF976">
        <v>1</v>
      </c>
      <c r="CG976">
        <v>1</v>
      </c>
      <c r="CH976">
        <v>0</v>
      </c>
      <c r="CI976">
        <v>2</v>
      </c>
      <c r="CJ976">
        <v>2</v>
      </c>
      <c r="CK976">
        <v>2</v>
      </c>
      <c r="CL976">
        <v>2</v>
      </c>
      <c r="CM976">
        <v>0</v>
      </c>
      <c r="CN976">
        <v>2</v>
      </c>
      <c r="CO976">
        <v>1</v>
      </c>
      <c r="CP976">
        <v>2</v>
      </c>
    </row>
    <row r="977" spans="1:94" x14ac:dyDescent="0.3">
      <c r="A977">
        <v>13</v>
      </c>
      <c r="B977" t="s">
        <v>7580</v>
      </c>
      <c r="C977">
        <v>270102015</v>
      </c>
      <c r="D977">
        <v>270102</v>
      </c>
      <c r="E977" t="s">
        <v>14075</v>
      </c>
      <c r="F977" t="s">
        <v>7306</v>
      </c>
      <c r="G977">
        <v>69</v>
      </c>
      <c r="H977" t="s">
        <v>10574</v>
      </c>
      <c r="I977" t="s">
        <v>10640</v>
      </c>
      <c r="J977">
        <v>477</v>
      </c>
      <c r="K977">
        <v>2</v>
      </c>
      <c r="L977">
        <v>0</v>
      </c>
      <c r="M977">
        <v>2</v>
      </c>
      <c r="N977">
        <v>4</v>
      </c>
      <c r="O977">
        <v>2</v>
      </c>
      <c r="P977">
        <v>1</v>
      </c>
      <c r="Q977">
        <v>1</v>
      </c>
      <c r="R977">
        <v>3</v>
      </c>
      <c r="S977">
        <v>0</v>
      </c>
      <c r="T977">
        <v>0</v>
      </c>
      <c r="U977">
        <v>0</v>
      </c>
      <c r="V977">
        <v>2</v>
      </c>
      <c r="W977">
        <v>3</v>
      </c>
      <c r="X977">
        <v>1</v>
      </c>
      <c r="Y977">
        <v>0</v>
      </c>
      <c r="Z977">
        <v>3</v>
      </c>
      <c r="AA977">
        <v>0</v>
      </c>
      <c r="AB977">
        <v>1</v>
      </c>
      <c r="AC977">
        <v>0</v>
      </c>
      <c r="AD977">
        <v>5</v>
      </c>
      <c r="AE977">
        <v>0</v>
      </c>
      <c r="AF977">
        <v>0</v>
      </c>
      <c r="AG977">
        <v>0</v>
      </c>
      <c r="AH977">
        <v>1</v>
      </c>
      <c r="AI977">
        <v>3</v>
      </c>
      <c r="AJ977">
        <v>0</v>
      </c>
      <c r="AK977">
        <v>2</v>
      </c>
      <c r="AL977">
        <v>1</v>
      </c>
      <c r="AM977">
        <v>1</v>
      </c>
      <c r="AN977">
        <v>4</v>
      </c>
      <c r="AO977">
        <v>2</v>
      </c>
      <c r="AP977">
        <v>0</v>
      </c>
      <c r="AQ977">
        <v>2</v>
      </c>
      <c r="AR977">
        <v>1</v>
      </c>
      <c r="AS977">
        <v>0</v>
      </c>
      <c r="AT977">
        <v>2</v>
      </c>
      <c r="AU977">
        <v>1</v>
      </c>
      <c r="AV977">
        <v>1</v>
      </c>
      <c r="AW977">
        <v>1</v>
      </c>
      <c r="AX977">
        <v>2</v>
      </c>
      <c r="AY977">
        <v>0</v>
      </c>
      <c r="AZ977">
        <v>1</v>
      </c>
      <c r="BA977">
        <v>3</v>
      </c>
      <c r="BB977">
        <v>1</v>
      </c>
      <c r="BC977">
        <v>1</v>
      </c>
      <c r="BD977">
        <v>1</v>
      </c>
      <c r="BE977">
        <v>3</v>
      </c>
      <c r="BF977">
        <v>2</v>
      </c>
      <c r="BG977">
        <v>2</v>
      </c>
      <c r="BH977">
        <v>2</v>
      </c>
      <c r="BI977">
        <v>3</v>
      </c>
      <c r="BJ977">
        <v>1</v>
      </c>
      <c r="BK977">
        <v>0</v>
      </c>
      <c r="BL977">
        <v>2</v>
      </c>
      <c r="BM977">
        <v>1</v>
      </c>
      <c r="BN977">
        <v>2</v>
      </c>
      <c r="BO977">
        <v>0</v>
      </c>
      <c r="BP977">
        <v>3</v>
      </c>
      <c r="BQ977">
        <v>0</v>
      </c>
      <c r="BR977">
        <v>2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1</v>
      </c>
      <c r="CC977">
        <v>0</v>
      </c>
      <c r="CD977">
        <v>2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1</v>
      </c>
      <c r="CL977">
        <v>0</v>
      </c>
      <c r="CM977">
        <v>2</v>
      </c>
      <c r="CN977">
        <v>0</v>
      </c>
      <c r="CO977">
        <v>0</v>
      </c>
      <c r="CP977">
        <v>3</v>
      </c>
    </row>
    <row r="978" spans="1:94" x14ac:dyDescent="0.3">
      <c r="A978">
        <v>13</v>
      </c>
      <c r="B978" t="s">
        <v>7580</v>
      </c>
      <c r="C978">
        <v>270105001</v>
      </c>
      <c r="D978">
        <v>270105</v>
      </c>
      <c r="E978" t="s">
        <v>7310</v>
      </c>
      <c r="F978" t="s">
        <v>7311</v>
      </c>
      <c r="G978">
        <v>70</v>
      </c>
      <c r="H978" t="s">
        <v>10575</v>
      </c>
      <c r="I978" t="s">
        <v>7311</v>
      </c>
      <c r="J978">
        <v>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1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 x14ac:dyDescent="0.3">
      <c r="A979">
        <v>13</v>
      </c>
      <c r="B979" t="s">
        <v>7580</v>
      </c>
      <c r="C979">
        <v>270105002</v>
      </c>
      <c r="D979">
        <v>270105</v>
      </c>
      <c r="E979" t="s">
        <v>7310</v>
      </c>
      <c r="F979" t="s">
        <v>7312</v>
      </c>
      <c r="G979">
        <v>70</v>
      </c>
      <c r="H979" t="s">
        <v>10575</v>
      </c>
      <c r="I979" t="s">
        <v>7312</v>
      </c>
      <c r="J979">
        <v>8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 x14ac:dyDescent="0.3">
      <c r="A980">
        <v>13</v>
      </c>
      <c r="B980" t="s">
        <v>7580</v>
      </c>
      <c r="C980">
        <v>270105003</v>
      </c>
      <c r="D980">
        <v>270105</v>
      </c>
      <c r="E980" t="s">
        <v>7310</v>
      </c>
      <c r="F980" t="s">
        <v>7313</v>
      </c>
      <c r="G980">
        <v>70</v>
      </c>
      <c r="H980" t="s">
        <v>10575</v>
      </c>
      <c r="I980" t="s">
        <v>7313</v>
      </c>
      <c r="J980">
        <v>9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</row>
    <row r="981" spans="1:94" x14ac:dyDescent="0.3">
      <c r="A981">
        <v>13</v>
      </c>
      <c r="B981" t="s">
        <v>7580</v>
      </c>
      <c r="C981">
        <v>270102005</v>
      </c>
      <c r="D981">
        <v>270102</v>
      </c>
      <c r="E981" t="s">
        <v>14075</v>
      </c>
      <c r="F981" t="s">
        <v>7296</v>
      </c>
      <c r="G981">
        <v>70</v>
      </c>
      <c r="H981" t="s">
        <v>10575</v>
      </c>
      <c r="I981" t="s">
        <v>7296</v>
      </c>
      <c r="J981">
        <v>14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1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2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</row>
    <row r="982" spans="1:94" x14ac:dyDescent="0.3">
      <c r="A982">
        <v>13</v>
      </c>
      <c r="B982" t="s">
        <v>7580</v>
      </c>
      <c r="C982">
        <v>270102006</v>
      </c>
      <c r="D982">
        <v>270102</v>
      </c>
      <c r="E982" t="s">
        <v>14075</v>
      </c>
      <c r="F982" t="s">
        <v>7297</v>
      </c>
      <c r="G982">
        <v>70</v>
      </c>
      <c r="H982" t="s">
        <v>10575</v>
      </c>
      <c r="I982" t="s">
        <v>14159</v>
      </c>
      <c r="J982">
        <v>15</v>
      </c>
      <c r="K982">
        <v>8</v>
      </c>
      <c r="L982">
        <v>7</v>
      </c>
      <c r="M982">
        <v>0</v>
      </c>
      <c r="N982">
        <v>5</v>
      </c>
      <c r="O982">
        <v>4</v>
      </c>
      <c r="P982">
        <v>4</v>
      </c>
      <c r="Q982">
        <v>6</v>
      </c>
      <c r="R982">
        <v>5</v>
      </c>
      <c r="S982">
        <v>3</v>
      </c>
      <c r="T982">
        <v>6</v>
      </c>
      <c r="U982">
        <v>3</v>
      </c>
      <c r="V982">
        <v>5</v>
      </c>
      <c r="W982">
        <v>4</v>
      </c>
      <c r="X982">
        <v>2</v>
      </c>
      <c r="Y982">
        <v>2</v>
      </c>
      <c r="Z982">
        <v>4</v>
      </c>
      <c r="AA982">
        <v>4</v>
      </c>
      <c r="AB982">
        <v>3</v>
      </c>
      <c r="AC982">
        <v>2</v>
      </c>
      <c r="AD982">
        <v>3</v>
      </c>
      <c r="AE982">
        <v>1</v>
      </c>
      <c r="AF982">
        <v>1</v>
      </c>
      <c r="AG982">
        <v>1</v>
      </c>
      <c r="AH982">
        <v>0</v>
      </c>
      <c r="AI982">
        <v>2</v>
      </c>
      <c r="AJ982">
        <v>4</v>
      </c>
      <c r="AK982">
        <v>7</v>
      </c>
      <c r="AL982">
        <v>1</v>
      </c>
      <c r="AM982">
        <v>2</v>
      </c>
      <c r="AN982">
        <v>1</v>
      </c>
      <c r="AO982">
        <v>2</v>
      </c>
      <c r="AP982">
        <v>0</v>
      </c>
      <c r="AQ982">
        <v>4</v>
      </c>
      <c r="AR982">
        <v>3</v>
      </c>
      <c r="AS982">
        <v>1</v>
      </c>
      <c r="AT982">
        <v>3</v>
      </c>
      <c r="AU982">
        <v>2</v>
      </c>
      <c r="AV982">
        <v>2</v>
      </c>
      <c r="AW982">
        <v>3</v>
      </c>
      <c r="AX982">
        <v>2</v>
      </c>
      <c r="AY982">
        <v>1</v>
      </c>
      <c r="AZ982">
        <v>7</v>
      </c>
      <c r="BA982">
        <v>4</v>
      </c>
      <c r="BB982">
        <v>1</v>
      </c>
      <c r="BC982">
        <v>5</v>
      </c>
      <c r="BD982">
        <v>9</v>
      </c>
      <c r="BE982">
        <v>2</v>
      </c>
      <c r="BF982">
        <v>0</v>
      </c>
      <c r="BG982">
        <v>5</v>
      </c>
      <c r="BH982">
        <v>2</v>
      </c>
      <c r="BI982">
        <v>2</v>
      </c>
      <c r="BJ982">
        <v>3</v>
      </c>
      <c r="BK982">
        <v>3</v>
      </c>
      <c r="BL982">
        <v>2</v>
      </c>
      <c r="BM982">
        <v>4</v>
      </c>
      <c r="BN982">
        <v>2</v>
      </c>
      <c r="BO982">
        <v>5</v>
      </c>
      <c r="BP982">
        <v>3</v>
      </c>
      <c r="BQ982">
        <v>2</v>
      </c>
      <c r="BR982">
        <v>3</v>
      </c>
      <c r="BS982">
        <v>3</v>
      </c>
      <c r="BT982">
        <v>1</v>
      </c>
      <c r="BU982">
        <v>3</v>
      </c>
      <c r="BV982">
        <v>1</v>
      </c>
      <c r="BW982">
        <v>3</v>
      </c>
      <c r="BX982">
        <v>3</v>
      </c>
      <c r="BY982">
        <v>3</v>
      </c>
      <c r="BZ982">
        <v>3</v>
      </c>
      <c r="CA982">
        <v>5</v>
      </c>
      <c r="CB982">
        <v>3</v>
      </c>
      <c r="CC982">
        <v>3</v>
      </c>
      <c r="CD982">
        <v>3</v>
      </c>
      <c r="CE982">
        <v>1</v>
      </c>
      <c r="CF982">
        <v>2</v>
      </c>
      <c r="CG982">
        <v>2</v>
      </c>
      <c r="CH982">
        <v>8</v>
      </c>
      <c r="CI982">
        <v>1</v>
      </c>
      <c r="CJ982">
        <v>2</v>
      </c>
      <c r="CK982">
        <v>1</v>
      </c>
      <c r="CL982">
        <v>3</v>
      </c>
      <c r="CM982">
        <v>5</v>
      </c>
      <c r="CN982">
        <v>1</v>
      </c>
      <c r="CO982">
        <v>2</v>
      </c>
      <c r="CP982">
        <v>0</v>
      </c>
    </row>
    <row r="983" spans="1:94" x14ac:dyDescent="0.3">
      <c r="A983">
        <v>13</v>
      </c>
      <c r="B983" t="s">
        <v>7580</v>
      </c>
      <c r="C983">
        <v>270102007</v>
      </c>
      <c r="D983">
        <v>270102</v>
      </c>
      <c r="E983" t="s">
        <v>14075</v>
      </c>
      <c r="F983" t="s">
        <v>7298</v>
      </c>
      <c r="G983">
        <v>70</v>
      </c>
      <c r="H983" t="s">
        <v>10575</v>
      </c>
      <c r="I983" t="s">
        <v>14160</v>
      </c>
      <c r="J983">
        <v>16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2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2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1</v>
      </c>
      <c r="BI983">
        <v>0</v>
      </c>
      <c r="BJ983">
        <v>1</v>
      </c>
      <c r="BK983">
        <v>0</v>
      </c>
      <c r="BL983">
        <v>1</v>
      </c>
      <c r="BM983">
        <v>1</v>
      </c>
      <c r="BN983">
        <v>1</v>
      </c>
      <c r="BO983">
        <v>2</v>
      </c>
      <c r="BP983">
        <v>0</v>
      </c>
      <c r="BQ983">
        <v>0</v>
      </c>
      <c r="BR983">
        <v>1</v>
      </c>
      <c r="BS983">
        <v>1</v>
      </c>
      <c r="BT983">
        <v>0</v>
      </c>
      <c r="BU983">
        <v>0</v>
      </c>
      <c r="BV983">
        <v>2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1</v>
      </c>
      <c r="CC983">
        <v>0</v>
      </c>
      <c r="CD983">
        <v>1</v>
      </c>
      <c r="CE983">
        <v>0</v>
      </c>
      <c r="CF983">
        <v>1</v>
      </c>
      <c r="CG983">
        <v>1</v>
      </c>
      <c r="CH983">
        <v>0</v>
      </c>
      <c r="CI983">
        <v>1</v>
      </c>
      <c r="CJ983">
        <v>2</v>
      </c>
      <c r="CK983">
        <v>0</v>
      </c>
      <c r="CL983">
        <v>0</v>
      </c>
      <c r="CM983">
        <v>0</v>
      </c>
      <c r="CN983">
        <v>0</v>
      </c>
      <c r="CO983">
        <v>3</v>
      </c>
      <c r="CP983">
        <v>1</v>
      </c>
    </row>
    <row r="984" spans="1:94" x14ac:dyDescent="0.3">
      <c r="A984">
        <v>13</v>
      </c>
      <c r="B984" t="s">
        <v>7580</v>
      </c>
      <c r="C984">
        <v>270102008</v>
      </c>
      <c r="D984">
        <v>270102</v>
      </c>
      <c r="E984" t="s">
        <v>14075</v>
      </c>
      <c r="F984" t="s">
        <v>7299</v>
      </c>
      <c r="G984">
        <v>70</v>
      </c>
      <c r="H984" t="s">
        <v>10575</v>
      </c>
      <c r="I984" t="s">
        <v>14161</v>
      </c>
      <c r="J984">
        <v>17</v>
      </c>
      <c r="K984">
        <v>3</v>
      </c>
      <c r="L984">
        <v>1</v>
      </c>
      <c r="M984">
        <v>0</v>
      </c>
      <c r="N984">
        <v>0</v>
      </c>
      <c r="O984">
        <v>2</v>
      </c>
      <c r="P984">
        <v>3</v>
      </c>
      <c r="Q984">
        <v>1</v>
      </c>
      <c r="R984">
        <v>3</v>
      </c>
      <c r="S984">
        <v>2</v>
      </c>
      <c r="T984">
        <v>2</v>
      </c>
      <c r="U984">
        <v>2</v>
      </c>
      <c r="V984">
        <v>0</v>
      </c>
      <c r="W984">
        <v>2</v>
      </c>
      <c r="X984">
        <v>0</v>
      </c>
      <c r="Y984">
        <v>1</v>
      </c>
      <c r="Z984">
        <v>2</v>
      </c>
      <c r="AA984">
        <v>4</v>
      </c>
      <c r="AB984">
        <v>0</v>
      </c>
      <c r="AC984">
        <v>2</v>
      </c>
      <c r="AD984">
        <v>0</v>
      </c>
      <c r="AE984">
        <v>0</v>
      </c>
      <c r="AF984">
        <v>0</v>
      </c>
      <c r="AG984">
        <v>3</v>
      </c>
      <c r="AH984">
        <v>1</v>
      </c>
      <c r="AI984">
        <v>3</v>
      </c>
      <c r="AJ984">
        <v>1</v>
      </c>
      <c r="AK984">
        <v>2</v>
      </c>
      <c r="AL984">
        <v>2</v>
      </c>
      <c r="AM984">
        <v>2</v>
      </c>
      <c r="AN984">
        <v>0</v>
      </c>
      <c r="AO984">
        <v>2</v>
      </c>
      <c r="AP984">
        <v>4</v>
      </c>
      <c r="AQ984">
        <v>2</v>
      </c>
      <c r="AR984">
        <v>4</v>
      </c>
      <c r="AS984">
        <v>1</v>
      </c>
      <c r="AT984">
        <v>0</v>
      </c>
      <c r="AU984">
        <v>2</v>
      </c>
      <c r="AV984">
        <v>2</v>
      </c>
      <c r="AW984">
        <v>1</v>
      </c>
      <c r="AX984">
        <v>2</v>
      </c>
      <c r="AY984">
        <v>3</v>
      </c>
      <c r="AZ984">
        <v>1</v>
      </c>
      <c r="BA984">
        <v>1</v>
      </c>
      <c r="BB984">
        <v>1</v>
      </c>
      <c r="BC984">
        <v>2</v>
      </c>
      <c r="BD984">
        <v>1</v>
      </c>
      <c r="BE984">
        <v>0</v>
      </c>
      <c r="BF984">
        <v>2</v>
      </c>
      <c r="BG984">
        <v>0</v>
      </c>
      <c r="BH984">
        <v>2</v>
      </c>
      <c r="BI984">
        <v>3</v>
      </c>
      <c r="BJ984">
        <v>3</v>
      </c>
      <c r="BK984">
        <v>2</v>
      </c>
      <c r="BL984">
        <v>0</v>
      </c>
      <c r="BM984">
        <v>2</v>
      </c>
      <c r="BN984">
        <v>1</v>
      </c>
      <c r="BO984">
        <v>6</v>
      </c>
      <c r="BP984">
        <v>2</v>
      </c>
      <c r="BQ984">
        <v>2</v>
      </c>
      <c r="BR984">
        <v>2</v>
      </c>
      <c r="BS984">
        <v>1</v>
      </c>
      <c r="BT984">
        <v>1</v>
      </c>
      <c r="BU984">
        <v>2</v>
      </c>
      <c r="BV984">
        <v>4</v>
      </c>
      <c r="BW984">
        <v>3</v>
      </c>
      <c r="BX984">
        <v>1</v>
      </c>
      <c r="BY984">
        <v>1</v>
      </c>
      <c r="BZ984">
        <v>1</v>
      </c>
      <c r="CA984">
        <v>0</v>
      </c>
      <c r="CB984">
        <v>3</v>
      </c>
      <c r="CC984">
        <v>4</v>
      </c>
      <c r="CD984">
        <v>1</v>
      </c>
      <c r="CE984">
        <v>2</v>
      </c>
      <c r="CF984">
        <v>2</v>
      </c>
      <c r="CG984">
        <v>2</v>
      </c>
      <c r="CH984">
        <v>3</v>
      </c>
      <c r="CI984">
        <v>2</v>
      </c>
      <c r="CJ984">
        <v>3</v>
      </c>
      <c r="CK984">
        <v>2</v>
      </c>
      <c r="CL984">
        <v>1</v>
      </c>
      <c r="CM984">
        <v>7</v>
      </c>
      <c r="CN984">
        <v>2</v>
      </c>
      <c r="CO984">
        <v>2</v>
      </c>
      <c r="CP984">
        <v>5</v>
      </c>
    </row>
    <row r="985" spans="1:94" x14ac:dyDescent="0.3">
      <c r="A985">
        <v>13</v>
      </c>
      <c r="B985" t="s">
        <v>7580</v>
      </c>
      <c r="C985">
        <v>270102009</v>
      </c>
      <c r="D985">
        <v>270102</v>
      </c>
      <c r="E985" t="s">
        <v>14075</v>
      </c>
      <c r="F985" t="s">
        <v>7300</v>
      </c>
      <c r="G985">
        <v>70</v>
      </c>
      <c r="H985" t="s">
        <v>10575</v>
      </c>
      <c r="I985" t="s">
        <v>7300</v>
      </c>
      <c r="J985">
        <v>18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2</v>
      </c>
      <c r="CO985">
        <v>2</v>
      </c>
      <c r="CP985">
        <v>1</v>
      </c>
    </row>
    <row r="986" spans="1:94" x14ac:dyDescent="0.3">
      <c r="A986">
        <v>13</v>
      </c>
      <c r="B986" t="s">
        <v>7580</v>
      </c>
      <c r="C986">
        <v>270102010</v>
      </c>
      <c r="D986">
        <v>270102</v>
      </c>
      <c r="E986" t="s">
        <v>14075</v>
      </c>
      <c r="F986" t="s">
        <v>7301</v>
      </c>
      <c r="G986">
        <v>70</v>
      </c>
      <c r="H986" t="s">
        <v>10575</v>
      </c>
      <c r="I986" t="s">
        <v>7301</v>
      </c>
      <c r="J986">
        <v>19</v>
      </c>
      <c r="K986">
        <v>5</v>
      </c>
      <c r="L986">
        <v>4</v>
      </c>
      <c r="M986">
        <v>1</v>
      </c>
      <c r="N986">
        <v>6</v>
      </c>
      <c r="O986">
        <v>5</v>
      </c>
      <c r="P986">
        <v>3</v>
      </c>
      <c r="Q986">
        <v>8</v>
      </c>
      <c r="R986">
        <v>8</v>
      </c>
      <c r="S986">
        <v>7</v>
      </c>
      <c r="T986">
        <v>4</v>
      </c>
      <c r="U986">
        <v>3</v>
      </c>
      <c r="V986">
        <v>3</v>
      </c>
      <c r="W986">
        <v>1</v>
      </c>
      <c r="X986">
        <v>4</v>
      </c>
      <c r="Y986">
        <v>3</v>
      </c>
      <c r="Z986">
        <v>0</v>
      </c>
      <c r="AA986">
        <v>4</v>
      </c>
      <c r="AB986">
        <v>1</v>
      </c>
      <c r="AC986">
        <v>2</v>
      </c>
      <c r="AD986">
        <v>1</v>
      </c>
      <c r="AE986">
        <v>3</v>
      </c>
      <c r="AF986">
        <v>3</v>
      </c>
      <c r="AG986">
        <v>3</v>
      </c>
      <c r="AH986">
        <v>1</v>
      </c>
      <c r="AI986">
        <v>5</v>
      </c>
      <c r="AJ986">
        <v>1</v>
      </c>
      <c r="AK986">
        <v>4</v>
      </c>
      <c r="AL986">
        <v>1</v>
      </c>
      <c r="AM986">
        <v>3</v>
      </c>
      <c r="AN986">
        <v>2</v>
      </c>
      <c r="AO986">
        <v>2</v>
      </c>
      <c r="AP986">
        <v>2</v>
      </c>
      <c r="AQ986">
        <v>3</v>
      </c>
      <c r="AR986">
        <v>4</v>
      </c>
      <c r="AS986">
        <v>1</v>
      </c>
      <c r="AT986">
        <v>5</v>
      </c>
      <c r="AU986">
        <v>3</v>
      </c>
      <c r="AV986">
        <v>4</v>
      </c>
      <c r="AW986">
        <v>2</v>
      </c>
      <c r="AX986">
        <v>2</v>
      </c>
      <c r="AY986">
        <v>1</v>
      </c>
      <c r="AZ986">
        <v>5</v>
      </c>
      <c r="BA986">
        <v>3</v>
      </c>
      <c r="BB986">
        <v>2</v>
      </c>
      <c r="BC986">
        <v>3</v>
      </c>
      <c r="BD986">
        <v>3</v>
      </c>
      <c r="BE986">
        <v>3</v>
      </c>
      <c r="BF986">
        <v>5</v>
      </c>
      <c r="BG986">
        <v>3</v>
      </c>
      <c r="BH986">
        <v>2</v>
      </c>
      <c r="BI986">
        <v>1</v>
      </c>
      <c r="BJ986">
        <v>2</v>
      </c>
      <c r="BK986">
        <v>1</v>
      </c>
      <c r="BL986">
        <v>4</v>
      </c>
      <c r="BM986">
        <v>3</v>
      </c>
      <c r="BN986">
        <v>1</v>
      </c>
      <c r="BO986">
        <v>3</v>
      </c>
      <c r="BP986">
        <v>1</v>
      </c>
      <c r="BQ986">
        <v>1</v>
      </c>
      <c r="BR986">
        <v>0</v>
      </c>
      <c r="BS986">
        <v>3</v>
      </c>
      <c r="BT986">
        <v>3</v>
      </c>
      <c r="BU986">
        <v>1</v>
      </c>
      <c r="BV986">
        <v>2</v>
      </c>
      <c r="BW986">
        <v>10</v>
      </c>
      <c r="BX986">
        <v>3</v>
      </c>
      <c r="BY986">
        <v>4</v>
      </c>
      <c r="BZ986">
        <v>1</v>
      </c>
      <c r="CA986">
        <v>3</v>
      </c>
      <c r="CB986">
        <v>4</v>
      </c>
      <c r="CC986">
        <v>3</v>
      </c>
      <c r="CD986">
        <v>1</v>
      </c>
      <c r="CE986">
        <v>2</v>
      </c>
      <c r="CF986">
        <v>7</v>
      </c>
      <c r="CG986">
        <v>3</v>
      </c>
      <c r="CH986">
        <v>5</v>
      </c>
      <c r="CI986">
        <v>2</v>
      </c>
      <c r="CJ986">
        <v>3</v>
      </c>
      <c r="CK986">
        <v>3</v>
      </c>
      <c r="CL986">
        <v>0</v>
      </c>
      <c r="CM986">
        <v>6</v>
      </c>
      <c r="CN986">
        <v>4</v>
      </c>
      <c r="CO986">
        <v>1</v>
      </c>
      <c r="CP986">
        <v>3</v>
      </c>
    </row>
    <row r="987" spans="1:94" x14ac:dyDescent="0.3">
      <c r="A987">
        <v>13</v>
      </c>
      <c r="B987" t="s">
        <v>7580</v>
      </c>
      <c r="C987">
        <v>270102016</v>
      </c>
      <c r="D987">
        <v>270102</v>
      </c>
      <c r="E987" t="s">
        <v>14075</v>
      </c>
      <c r="F987" t="s">
        <v>7307</v>
      </c>
      <c r="G987">
        <v>70</v>
      </c>
      <c r="H987" t="s">
        <v>10575</v>
      </c>
      <c r="I987" t="s">
        <v>7307</v>
      </c>
      <c r="J987">
        <v>26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1</v>
      </c>
    </row>
    <row r="988" spans="1:94" x14ac:dyDescent="0.3">
      <c r="A988">
        <v>13</v>
      </c>
      <c r="B988" t="s">
        <v>7580</v>
      </c>
      <c r="C988">
        <v>270101001</v>
      </c>
      <c r="D988">
        <v>270101</v>
      </c>
      <c r="E988" t="s">
        <v>7315</v>
      </c>
      <c r="F988" t="s">
        <v>10554</v>
      </c>
      <c r="G988">
        <v>70</v>
      </c>
      <c r="H988" t="s">
        <v>10575</v>
      </c>
      <c r="I988" t="s">
        <v>10554</v>
      </c>
      <c r="J988">
        <v>46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</row>
    <row r="989" spans="1:94" x14ac:dyDescent="0.3">
      <c r="A989">
        <v>13</v>
      </c>
      <c r="B989" t="s">
        <v>7580</v>
      </c>
      <c r="C989">
        <v>270102001</v>
      </c>
      <c r="D989">
        <v>270102</v>
      </c>
      <c r="E989" t="s">
        <v>14075</v>
      </c>
      <c r="F989" t="s">
        <v>7292</v>
      </c>
      <c r="G989">
        <v>70</v>
      </c>
      <c r="H989" t="s">
        <v>10575</v>
      </c>
      <c r="I989" t="s">
        <v>7292</v>
      </c>
      <c r="J989">
        <v>176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2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2</v>
      </c>
      <c r="AZ989">
        <v>1</v>
      </c>
      <c r="BA989">
        <v>0</v>
      </c>
      <c r="BB989">
        <v>0</v>
      </c>
      <c r="BC989">
        <v>1</v>
      </c>
      <c r="BD989">
        <v>2</v>
      </c>
      <c r="BE989">
        <v>0</v>
      </c>
      <c r="BF989">
        <v>1</v>
      </c>
      <c r="BG989">
        <v>0</v>
      </c>
      <c r="BH989">
        <v>0</v>
      </c>
      <c r="BI989">
        <v>1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</v>
      </c>
      <c r="BU989">
        <v>1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</row>
    <row r="990" spans="1:94" x14ac:dyDescent="0.3">
      <c r="A990">
        <v>13</v>
      </c>
      <c r="B990" t="s">
        <v>7580</v>
      </c>
      <c r="C990">
        <v>270103002</v>
      </c>
      <c r="D990">
        <v>270103</v>
      </c>
      <c r="E990" t="s">
        <v>14076</v>
      </c>
      <c r="F990" t="s">
        <v>7287</v>
      </c>
      <c r="G990">
        <v>70</v>
      </c>
      <c r="H990" t="s">
        <v>10575</v>
      </c>
      <c r="I990" t="s">
        <v>7287</v>
      </c>
      <c r="J990">
        <v>204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2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0</v>
      </c>
      <c r="BJ990">
        <v>1</v>
      </c>
      <c r="BK990">
        <v>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</row>
    <row r="991" spans="1:94" x14ac:dyDescent="0.3">
      <c r="A991">
        <v>13</v>
      </c>
      <c r="B991" t="s">
        <v>7580</v>
      </c>
      <c r="C991">
        <v>270104001</v>
      </c>
      <c r="D991">
        <v>270104</v>
      </c>
      <c r="E991" t="s">
        <v>7318</v>
      </c>
      <c r="F991" t="s">
        <v>7319</v>
      </c>
      <c r="G991">
        <v>70</v>
      </c>
      <c r="H991" t="s">
        <v>10575</v>
      </c>
      <c r="I991" t="s">
        <v>7319</v>
      </c>
      <c r="J991">
        <v>298</v>
      </c>
      <c r="K991">
        <v>13</v>
      </c>
      <c r="L991">
        <v>25</v>
      </c>
      <c r="M991">
        <v>28</v>
      </c>
      <c r="N991">
        <v>16</v>
      </c>
      <c r="O991">
        <v>11</v>
      </c>
      <c r="P991">
        <v>13</v>
      </c>
      <c r="Q991">
        <v>16</v>
      </c>
      <c r="R991">
        <v>10</v>
      </c>
      <c r="S991">
        <v>29</v>
      </c>
      <c r="T991">
        <v>22</v>
      </c>
      <c r="U991">
        <v>33</v>
      </c>
      <c r="V991">
        <v>24</v>
      </c>
      <c r="W991">
        <v>11</v>
      </c>
      <c r="X991">
        <v>32</v>
      </c>
      <c r="Y991">
        <v>9</v>
      </c>
      <c r="Z991">
        <v>38</v>
      </c>
      <c r="AA991">
        <v>26</v>
      </c>
      <c r="AB991">
        <v>15</v>
      </c>
      <c r="AC991">
        <v>35</v>
      </c>
      <c r="AD991">
        <v>28</v>
      </c>
      <c r="AE991">
        <v>25</v>
      </c>
      <c r="AF991">
        <v>60</v>
      </c>
      <c r="AG991">
        <v>66</v>
      </c>
      <c r="AH991">
        <v>77</v>
      </c>
      <c r="AI991">
        <v>13</v>
      </c>
      <c r="AJ991">
        <v>14</v>
      </c>
      <c r="AK991">
        <v>20</v>
      </c>
      <c r="AL991">
        <v>78</v>
      </c>
      <c r="AM991">
        <v>43</v>
      </c>
      <c r="AN991">
        <v>26</v>
      </c>
      <c r="AO991">
        <v>24</v>
      </c>
      <c r="AP991">
        <v>12</v>
      </c>
      <c r="AQ991">
        <v>12</v>
      </c>
      <c r="AR991">
        <v>20</v>
      </c>
      <c r="AS991">
        <v>23</v>
      </c>
      <c r="AT991">
        <v>29</v>
      </c>
      <c r="AU991">
        <v>15</v>
      </c>
      <c r="AV991">
        <v>28</v>
      </c>
      <c r="AW991">
        <v>19</v>
      </c>
      <c r="AX991">
        <v>48</v>
      </c>
      <c r="AY991">
        <v>18</v>
      </c>
      <c r="AZ991">
        <v>19</v>
      </c>
      <c r="BA991">
        <v>20</v>
      </c>
      <c r="BB991">
        <v>19</v>
      </c>
      <c r="BC991">
        <v>26</v>
      </c>
      <c r="BD991">
        <v>25</v>
      </c>
      <c r="BE991">
        <v>27</v>
      </c>
      <c r="BF991">
        <v>14</v>
      </c>
      <c r="BG991">
        <v>13</v>
      </c>
      <c r="BH991">
        <v>19</v>
      </c>
      <c r="BI991">
        <v>7</v>
      </c>
      <c r="BJ991">
        <v>23</v>
      </c>
      <c r="BK991">
        <v>12</v>
      </c>
      <c r="BL991">
        <v>12</v>
      </c>
      <c r="BM991">
        <v>13</v>
      </c>
      <c r="BN991">
        <v>8</v>
      </c>
      <c r="BO991">
        <v>22</v>
      </c>
      <c r="BP991">
        <v>15</v>
      </c>
      <c r="BQ991">
        <v>16</v>
      </c>
      <c r="BR991">
        <v>13</v>
      </c>
      <c r="BS991">
        <v>12</v>
      </c>
      <c r="BT991">
        <v>7</v>
      </c>
      <c r="BU991">
        <v>5</v>
      </c>
      <c r="BV991">
        <v>9</v>
      </c>
      <c r="BW991">
        <v>7</v>
      </c>
      <c r="BX991">
        <v>7</v>
      </c>
      <c r="BY991">
        <v>12</v>
      </c>
      <c r="BZ991">
        <v>6</v>
      </c>
      <c r="CA991">
        <v>15</v>
      </c>
      <c r="CB991">
        <v>5</v>
      </c>
      <c r="CC991">
        <v>14</v>
      </c>
      <c r="CD991">
        <v>9</v>
      </c>
      <c r="CE991">
        <v>6</v>
      </c>
      <c r="CF991">
        <v>10</v>
      </c>
      <c r="CG991">
        <v>8</v>
      </c>
      <c r="CH991">
        <v>3</v>
      </c>
      <c r="CI991">
        <v>3</v>
      </c>
      <c r="CJ991">
        <v>9</v>
      </c>
      <c r="CK991">
        <v>13</v>
      </c>
      <c r="CL991">
        <v>4</v>
      </c>
      <c r="CM991">
        <v>10</v>
      </c>
      <c r="CN991">
        <v>9</v>
      </c>
      <c r="CO991">
        <v>1</v>
      </c>
      <c r="CP991">
        <v>7</v>
      </c>
    </row>
    <row r="992" spans="1:94" x14ac:dyDescent="0.3">
      <c r="A992">
        <v>13</v>
      </c>
      <c r="B992" t="s">
        <v>7580</v>
      </c>
      <c r="C992">
        <v>270103004</v>
      </c>
      <c r="D992">
        <v>270103</v>
      </c>
      <c r="E992" t="s">
        <v>14076</v>
      </c>
      <c r="F992" t="s">
        <v>7289</v>
      </c>
      <c r="G992">
        <v>70</v>
      </c>
      <c r="H992" t="s">
        <v>10575</v>
      </c>
      <c r="I992" t="s">
        <v>7289</v>
      </c>
      <c r="J992">
        <v>417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</row>
    <row r="993" spans="1:94" x14ac:dyDescent="0.3">
      <c r="A993">
        <v>13</v>
      </c>
      <c r="B993" t="s">
        <v>7580</v>
      </c>
      <c r="C993">
        <v>270102002</v>
      </c>
      <c r="D993">
        <v>270102</v>
      </c>
      <c r="E993" t="s">
        <v>14075</v>
      </c>
      <c r="F993" t="s">
        <v>7293</v>
      </c>
      <c r="G993">
        <v>70</v>
      </c>
      <c r="H993" t="s">
        <v>10575</v>
      </c>
      <c r="I993" t="s">
        <v>7293</v>
      </c>
      <c r="J993">
        <v>474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1</v>
      </c>
      <c r="BL993">
        <v>0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 x14ac:dyDescent="0.3">
      <c r="A994">
        <v>13</v>
      </c>
      <c r="B994" t="s">
        <v>7580</v>
      </c>
      <c r="C994">
        <v>270102014</v>
      </c>
      <c r="D994">
        <v>270102</v>
      </c>
      <c r="E994" t="s">
        <v>14075</v>
      </c>
      <c r="F994" t="s">
        <v>7305</v>
      </c>
      <c r="G994">
        <v>70</v>
      </c>
      <c r="H994" t="s">
        <v>10575</v>
      </c>
      <c r="I994" t="s">
        <v>10639</v>
      </c>
      <c r="J994">
        <v>476</v>
      </c>
      <c r="K994">
        <v>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5</v>
      </c>
      <c r="R994">
        <v>1</v>
      </c>
      <c r="S994">
        <v>1</v>
      </c>
      <c r="T994">
        <v>4</v>
      </c>
      <c r="U994">
        <v>2</v>
      </c>
      <c r="V994">
        <v>2</v>
      </c>
      <c r="W994">
        <v>2</v>
      </c>
      <c r="X994">
        <v>1</v>
      </c>
      <c r="Y994">
        <v>3</v>
      </c>
      <c r="Z994">
        <v>0</v>
      </c>
      <c r="AA994">
        <v>1</v>
      </c>
      <c r="AB994">
        <v>0</v>
      </c>
      <c r="AC994">
        <v>2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1</v>
      </c>
      <c r="AN994">
        <v>2</v>
      </c>
      <c r="AO994">
        <v>0</v>
      </c>
      <c r="AP994">
        <v>1</v>
      </c>
      <c r="AQ994">
        <v>1</v>
      </c>
      <c r="AR994">
        <v>4</v>
      </c>
      <c r="AS994">
        <v>0</v>
      </c>
      <c r="AT994">
        <v>1</v>
      </c>
      <c r="AU994">
        <v>0</v>
      </c>
      <c r="AV994">
        <v>1</v>
      </c>
      <c r="AW994">
        <v>0</v>
      </c>
      <c r="AX994">
        <v>2</v>
      </c>
      <c r="AY994">
        <v>0</v>
      </c>
      <c r="AZ994">
        <v>0</v>
      </c>
      <c r="BA994">
        <v>0</v>
      </c>
      <c r="BB994">
        <v>1</v>
      </c>
      <c r="BC994">
        <v>2</v>
      </c>
      <c r="BD994">
        <v>1</v>
      </c>
      <c r="BE994">
        <v>2</v>
      </c>
      <c r="BF994">
        <v>1</v>
      </c>
      <c r="BG994">
        <v>1</v>
      </c>
      <c r="BH994">
        <v>0</v>
      </c>
      <c r="BI994">
        <v>0</v>
      </c>
      <c r="BJ994">
        <v>0</v>
      </c>
      <c r="BK994">
        <v>1</v>
      </c>
      <c r="BL994">
        <v>1</v>
      </c>
      <c r="BM994">
        <v>1</v>
      </c>
      <c r="BN994">
        <v>0</v>
      </c>
      <c r="BO994">
        <v>2</v>
      </c>
      <c r="BP994">
        <v>1</v>
      </c>
      <c r="BQ994">
        <v>1</v>
      </c>
      <c r="BR994">
        <v>1</v>
      </c>
      <c r="BS994">
        <v>0</v>
      </c>
      <c r="BT994">
        <v>2</v>
      </c>
      <c r="BU994">
        <v>1</v>
      </c>
      <c r="BV994">
        <v>0</v>
      </c>
      <c r="BW994">
        <v>2</v>
      </c>
      <c r="BX994">
        <v>3</v>
      </c>
      <c r="BY994">
        <v>1</v>
      </c>
      <c r="BZ994">
        <v>1</v>
      </c>
      <c r="CA994">
        <v>0</v>
      </c>
      <c r="CB994">
        <v>2</v>
      </c>
      <c r="CC994">
        <v>4</v>
      </c>
      <c r="CD994">
        <v>3</v>
      </c>
      <c r="CE994">
        <v>0</v>
      </c>
      <c r="CF994">
        <v>2</v>
      </c>
      <c r="CG994">
        <v>2</v>
      </c>
      <c r="CH994">
        <v>1</v>
      </c>
      <c r="CI994">
        <v>1</v>
      </c>
      <c r="CJ994">
        <v>1</v>
      </c>
      <c r="CK994">
        <v>2</v>
      </c>
      <c r="CL994">
        <v>1</v>
      </c>
      <c r="CM994">
        <v>1</v>
      </c>
      <c r="CN994">
        <v>1</v>
      </c>
      <c r="CO994">
        <v>0</v>
      </c>
      <c r="CP994">
        <v>5</v>
      </c>
    </row>
    <row r="995" spans="1:94" x14ac:dyDescent="0.3">
      <c r="A995">
        <v>13</v>
      </c>
      <c r="B995" t="s">
        <v>7580</v>
      </c>
      <c r="C995">
        <v>270102015</v>
      </c>
      <c r="D995">
        <v>270102</v>
      </c>
      <c r="E995" t="s">
        <v>14075</v>
      </c>
      <c r="F995" t="s">
        <v>7306</v>
      </c>
      <c r="G995">
        <v>70</v>
      </c>
      <c r="H995" t="s">
        <v>10575</v>
      </c>
      <c r="I995" t="s">
        <v>10640</v>
      </c>
      <c r="J995">
        <v>477</v>
      </c>
      <c r="K995">
        <v>3</v>
      </c>
      <c r="L995">
        <v>1</v>
      </c>
      <c r="M995">
        <v>0</v>
      </c>
      <c r="N995">
        <v>0</v>
      </c>
      <c r="O995">
        <v>1</v>
      </c>
      <c r="P995">
        <v>2</v>
      </c>
      <c r="Q995">
        <v>1</v>
      </c>
      <c r="R995">
        <v>1</v>
      </c>
      <c r="S995">
        <v>2</v>
      </c>
      <c r="T995">
        <v>2</v>
      </c>
      <c r="U995">
        <v>1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2</v>
      </c>
      <c r="AJ995">
        <v>1</v>
      </c>
      <c r="AK995">
        <v>2</v>
      </c>
      <c r="AL995">
        <v>0</v>
      </c>
      <c r="AM995">
        <v>0</v>
      </c>
      <c r="AN995">
        <v>0</v>
      </c>
      <c r="AO995">
        <v>1</v>
      </c>
      <c r="AP995">
        <v>4</v>
      </c>
      <c r="AQ995">
        <v>0</v>
      </c>
      <c r="AR995">
        <v>0</v>
      </c>
      <c r="AS995">
        <v>1</v>
      </c>
      <c r="AT995">
        <v>2</v>
      </c>
      <c r="AU995">
        <v>1</v>
      </c>
      <c r="AV995">
        <v>1</v>
      </c>
      <c r="AW995">
        <v>0</v>
      </c>
      <c r="AX995">
        <v>1</v>
      </c>
      <c r="AY995">
        <v>0</v>
      </c>
      <c r="AZ995">
        <v>1</v>
      </c>
      <c r="BA995">
        <v>0</v>
      </c>
      <c r="BB995">
        <v>1</v>
      </c>
      <c r="BC995">
        <v>2</v>
      </c>
      <c r="BD995">
        <v>3</v>
      </c>
      <c r="BE995">
        <v>1</v>
      </c>
      <c r="BF995">
        <v>0</v>
      </c>
      <c r="BG995">
        <v>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1</v>
      </c>
      <c r="BR995">
        <v>0</v>
      </c>
      <c r="BS995">
        <v>0</v>
      </c>
      <c r="BT995">
        <v>0</v>
      </c>
      <c r="BU995">
        <v>1</v>
      </c>
      <c r="BV995">
        <v>0</v>
      </c>
      <c r="BW995">
        <v>0</v>
      </c>
      <c r="BX995">
        <v>0</v>
      </c>
      <c r="BY995">
        <v>2</v>
      </c>
      <c r="BZ995">
        <v>1</v>
      </c>
      <c r="CA995">
        <v>2</v>
      </c>
      <c r="CB995">
        <v>2</v>
      </c>
      <c r="CC995">
        <v>5</v>
      </c>
      <c r="CD995">
        <v>1</v>
      </c>
      <c r="CE995">
        <v>0</v>
      </c>
      <c r="CF995">
        <v>2</v>
      </c>
      <c r="CG995">
        <v>1</v>
      </c>
      <c r="CH995">
        <v>1</v>
      </c>
      <c r="CI995">
        <v>1</v>
      </c>
      <c r="CJ995">
        <v>1</v>
      </c>
      <c r="CK995">
        <v>0</v>
      </c>
      <c r="CL995">
        <v>0</v>
      </c>
      <c r="CM995">
        <v>3</v>
      </c>
      <c r="CN995">
        <v>1</v>
      </c>
      <c r="CO995">
        <v>0</v>
      </c>
      <c r="CP995">
        <v>0</v>
      </c>
    </row>
    <row r="996" spans="1:94" x14ac:dyDescent="0.3">
      <c r="A996">
        <v>13</v>
      </c>
      <c r="B996" t="s">
        <v>7580</v>
      </c>
      <c r="C996">
        <v>270105002</v>
      </c>
      <c r="D996">
        <v>270105</v>
      </c>
      <c r="E996" t="s">
        <v>7310</v>
      </c>
      <c r="F996" t="s">
        <v>7312</v>
      </c>
      <c r="G996">
        <v>71</v>
      </c>
      <c r="H996" t="s">
        <v>10576</v>
      </c>
      <c r="I996" t="s">
        <v>7312</v>
      </c>
      <c r="J996">
        <v>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</row>
    <row r="997" spans="1:94" x14ac:dyDescent="0.3">
      <c r="A997">
        <v>13</v>
      </c>
      <c r="B997" t="s">
        <v>7580</v>
      </c>
      <c r="C997">
        <v>270105003</v>
      </c>
      <c r="D997">
        <v>270105</v>
      </c>
      <c r="E997" t="s">
        <v>7310</v>
      </c>
      <c r="F997" t="s">
        <v>7313</v>
      </c>
      <c r="G997">
        <v>71</v>
      </c>
      <c r="H997" t="s">
        <v>10576</v>
      </c>
      <c r="I997" t="s">
        <v>7313</v>
      </c>
      <c r="J997">
        <v>9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2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</row>
    <row r="998" spans="1:94" x14ac:dyDescent="0.3">
      <c r="A998">
        <v>13</v>
      </c>
      <c r="B998" t="s">
        <v>7580</v>
      </c>
      <c r="C998">
        <v>270102004</v>
      </c>
      <c r="D998">
        <v>270102</v>
      </c>
      <c r="E998" t="s">
        <v>14075</v>
      </c>
      <c r="F998" t="s">
        <v>7295</v>
      </c>
      <c r="G998">
        <v>71</v>
      </c>
      <c r="H998" t="s">
        <v>10576</v>
      </c>
      <c r="I998" t="s">
        <v>7295</v>
      </c>
      <c r="J998">
        <v>13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</row>
    <row r="999" spans="1:94" x14ac:dyDescent="0.3">
      <c r="A999">
        <v>13</v>
      </c>
      <c r="B999" t="s">
        <v>7580</v>
      </c>
      <c r="C999">
        <v>270102005</v>
      </c>
      <c r="D999">
        <v>270102</v>
      </c>
      <c r="E999" t="s">
        <v>14075</v>
      </c>
      <c r="F999" t="s">
        <v>7296</v>
      </c>
      <c r="G999">
        <v>71</v>
      </c>
      <c r="H999" t="s">
        <v>10576</v>
      </c>
      <c r="I999" t="s">
        <v>7296</v>
      </c>
      <c r="J999">
        <v>14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1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 x14ac:dyDescent="0.3">
      <c r="A1000">
        <v>13</v>
      </c>
      <c r="B1000" t="s">
        <v>7580</v>
      </c>
      <c r="C1000">
        <v>270102006</v>
      </c>
      <c r="D1000">
        <v>270102</v>
      </c>
      <c r="E1000" t="s">
        <v>14075</v>
      </c>
      <c r="F1000" t="s">
        <v>7297</v>
      </c>
      <c r="G1000">
        <v>71</v>
      </c>
      <c r="H1000" t="s">
        <v>10576</v>
      </c>
      <c r="I1000" t="s">
        <v>14159</v>
      </c>
      <c r="J1000">
        <v>15</v>
      </c>
      <c r="K1000">
        <v>10</v>
      </c>
      <c r="L1000">
        <v>5</v>
      </c>
      <c r="M1000">
        <v>6</v>
      </c>
      <c r="N1000">
        <v>5</v>
      </c>
      <c r="O1000">
        <v>1</v>
      </c>
      <c r="P1000">
        <v>2</v>
      </c>
      <c r="Q1000">
        <v>1</v>
      </c>
      <c r="R1000">
        <v>1</v>
      </c>
      <c r="S1000">
        <v>4</v>
      </c>
      <c r="T1000">
        <v>4</v>
      </c>
      <c r="U1000">
        <v>3</v>
      </c>
      <c r="V1000">
        <v>5</v>
      </c>
      <c r="W1000">
        <v>4</v>
      </c>
      <c r="X1000">
        <v>4</v>
      </c>
      <c r="Y1000">
        <v>6</v>
      </c>
      <c r="Z1000">
        <v>12</v>
      </c>
      <c r="AA1000">
        <v>2</v>
      </c>
      <c r="AB1000">
        <v>2</v>
      </c>
      <c r="AC1000">
        <v>1</v>
      </c>
      <c r="AD1000">
        <v>4</v>
      </c>
      <c r="AE1000">
        <v>5</v>
      </c>
      <c r="AF1000">
        <v>1</v>
      </c>
      <c r="AG1000">
        <v>2</v>
      </c>
      <c r="AH1000">
        <v>5</v>
      </c>
      <c r="AI1000">
        <v>0</v>
      </c>
      <c r="AJ1000">
        <v>3</v>
      </c>
      <c r="AK1000">
        <v>5</v>
      </c>
      <c r="AL1000">
        <v>2</v>
      </c>
      <c r="AM1000">
        <v>4</v>
      </c>
      <c r="AN1000">
        <v>3</v>
      </c>
      <c r="AO1000">
        <v>5</v>
      </c>
      <c r="AP1000">
        <v>4</v>
      </c>
      <c r="AQ1000">
        <v>4</v>
      </c>
      <c r="AR1000">
        <v>0</v>
      </c>
      <c r="AS1000">
        <v>5</v>
      </c>
      <c r="AT1000">
        <v>1</v>
      </c>
      <c r="AU1000">
        <v>1</v>
      </c>
      <c r="AV1000">
        <v>1</v>
      </c>
      <c r="AW1000">
        <v>2</v>
      </c>
      <c r="AX1000">
        <v>5</v>
      </c>
      <c r="AY1000">
        <v>2</v>
      </c>
      <c r="AZ1000">
        <v>1</v>
      </c>
      <c r="BA1000">
        <v>3</v>
      </c>
      <c r="BB1000">
        <v>2</v>
      </c>
      <c r="BC1000">
        <v>4</v>
      </c>
      <c r="BD1000">
        <v>1</v>
      </c>
      <c r="BE1000">
        <v>1</v>
      </c>
      <c r="BF1000">
        <v>0</v>
      </c>
      <c r="BG1000">
        <v>1</v>
      </c>
      <c r="BH1000">
        <v>4</v>
      </c>
      <c r="BI1000">
        <v>1</v>
      </c>
      <c r="BJ1000">
        <v>2</v>
      </c>
      <c r="BK1000">
        <v>0</v>
      </c>
      <c r="BL1000">
        <v>4</v>
      </c>
      <c r="BM1000">
        <v>2</v>
      </c>
      <c r="BN1000">
        <v>5</v>
      </c>
      <c r="BO1000">
        <v>1</v>
      </c>
      <c r="BP1000">
        <v>3</v>
      </c>
      <c r="BQ1000">
        <v>3</v>
      </c>
      <c r="BR1000">
        <v>3</v>
      </c>
      <c r="BS1000">
        <v>1</v>
      </c>
      <c r="BT1000">
        <v>5</v>
      </c>
      <c r="BU1000">
        <v>3</v>
      </c>
      <c r="BV1000">
        <v>2</v>
      </c>
      <c r="BW1000">
        <v>3</v>
      </c>
      <c r="BX1000">
        <v>4</v>
      </c>
      <c r="BY1000">
        <v>7</v>
      </c>
      <c r="BZ1000">
        <v>4</v>
      </c>
      <c r="CA1000">
        <v>2</v>
      </c>
      <c r="CB1000">
        <v>3</v>
      </c>
      <c r="CC1000">
        <v>1</v>
      </c>
      <c r="CD1000">
        <v>0</v>
      </c>
      <c r="CE1000">
        <v>6</v>
      </c>
      <c r="CF1000">
        <v>4</v>
      </c>
      <c r="CG1000">
        <v>4</v>
      </c>
      <c r="CH1000">
        <v>9</v>
      </c>
      <c r="CI1000">
        <v>2</v>
      </c>
      <c r="CJ1000">
        <v>9</v>
      </c>
      <c r="CK1000">
        <v>1</v>
      </c>
      <c r="CL1000">
        <v>3</v>
      </c>
      <c r="CM1000">
        <v>4</v>
      </c>
      <c r="CN1000">
        <v>0</v>
      </c>
      <c r="CO1000">
        <v>3</v>
      </c>
      <c r="CP1000">
        <v>2</v>
      </c>
    </row>
    <row r="1001" spans="1:94" x14ac:dyDescent="0.3">
      <c r="A1001">
        <v>13</v>
      </c>
      <c r="B1001" t="s">
        <v>7580</v>
      </c>
      <c r="C1001">
        <v>270102007</v>
      </c>
      <c r="D1001">
        <v>270102</v>
      </c>
      <c r="E1001" t="s">
        <v>14075</v>
      </c>
      <c r="F1001" t="s">
        <v>7298</v>
      </c>
      <c r="G1001">
        <v>71</v>
      </c>
      <c r="H1001" t="s">
        <v>10576</v>
      </c>
      <c r="I1001" t="s">
        <v>14160</v>
      </c>
      <c r="J1001">
        <v>16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2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1</v>
      </c>
      <c r="BU1001">
        <v>0</v>
      </c>
      <c r="BV1001">
        <v>0</v>
      </c>
      <c r="BW1001">
        <v>1</v>
      </c>
      <c r="BX1001">
        <v>0</v>
      </c>
      <c r="BY1001">
        <v>1</v>
      </c>
      <c r="BZ1001">
        <v>0</v>
      </c>
      <c r="CA1001">
        <v>1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1</v>
      </c>
      <c r="CI1001">
        <v>0</v>
      </c>
      <c r="CJ1001">
        <v>1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</row>
    <row r="1002" spans="1:94" x14ac:dyDescent="0.3">
      <c r="A1002">
        <v>13</v>
      </c>
      <c r="B1002" t="s">
        <v>7580</v>
      </c>
      <c r="C1002">
        <v>270102008</v>
      </c>
      <c r="D1002">
        <v>270102</v>
      </c>
      <c r="E1002" t="s">
        <v>14075</v>
      </c>
      <c r="F1002" t="s">
        <v>7299</v>
      </c>
      <c r="G1002">
        <v>71</v>
      </c>
      <c r="H1002" t="s">
        <v>10576</v>
      </c>
      <c r="I1002" t="s">
        <v>14161</v>
      </c>
      <c r="J1002">
        <v>17</v>
      </c>
      <c r="K1002">
        <v>1</v>
      </c>
      <c r="L1002">
        <v>0</v>
      </c>
      <c r="M1002">
        <v>3</v>
      </c>
      <c r="N1002">
        <v>2</v>
      </c>
      <c r="O1002">
        <v>1</v>
      </c>
      <c r="P1002">
        <v>0</v>
      </c>
      <c r="Q1002">
        <v>1</v>
      </c>
      <c r="R1002">
        <v>2</v>
      </c>
      <c r="S1002">
        <v>1</v>
      </c>
      <c r="T1002">
        <v>0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3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1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1</v>
      </c>
      <c r="AN1002">
        <v>1</v>
      </c>
      <c r="AO1002">
        <v>1</v>
      </c>
      <c r="AP1002">
        <v>0</v>
      </c>
      <c r="AQ1002">
        <v>2</v>
      </c>
      <c r="AR1002">
        <v>0</v>
      </c>
      <c r="AS1002">
        <v>1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1</v>
      </c>
      <c r="BC1002">
        <v>0</v>
      </c>
      <c r="BD1002">
        <v>0</v>
      </c>
      <c r="BE1002">
        <v>1</v>
      </c>
      <c r="BF1002">
        <v>0</v>
      </c>
      <c r="BG1002">
        <v>1</v>
      </c>
      <c r="BH1002">
        <v>2</v>
      </c>
      <c r="BI1002">
        <v>0</v>
      </c>
      <c r="BJ1002">
        <v>0</v>
      </c>
      <c r="BK1002">
        <v>0</v>
      </c>
      <c r="BL1002">
        <v>1</v>
      </c>
      <c r="BM1002">
        <v>0</v>
      </c>
      <c r="BN1002">
        <v>0</v>
      </c>
      <c r="BO1002">
        <v>1</v>
      </c>
      <c r="BP1002">
        <v>0</v>
      </c>
      <c r="BQ1002">
        <v>1</v>
      </c>
      <c r="BR1002">
        <v>0</v>
      </c>
      <c r="BS1002">
        <v>1</v>
      </c>
      <c r="BT1002">
        <v>0</v>
      </c>
      <c r="BU1002">
        <v>0</v>
      </c>
      <c r="BV1002">
        <v>0</v>
      </c>
      <c r="BW1002">
        <v>1</v>
      </c>
      <c r="BX1002">
        <v>1</v>
      </c>
      <c r="BY1002">
        <v>2</v>
      </c>
      <c r="BZ1002">
        <v>1</v>
      </c>
      <c r="CA1002">
        <v>0</v>
      </c>
      <c r="CB1002">
        <v>0</v>
      </c>
      <c r="CC1002">
        <v>0</v>
      </c>
      <c r="CD1002">
        <v>1</v>
      </c>
      <c r="CE1002">
        <v>1</v>
      </c>
      <c r="CF1002">
        <v>4</v>
      </c>
      <c r="CG1002">
        <v>0</v>
      </c>
      <c r="CH1002">
        <v>1</v>
      </c>
      <c r="CI1002">
        <v>2</v>
      </c>
      <c r="CJ1002">
        <v>0</v>
      </c>
      <c r="CK1002">
        <v>1</v>
      </c>
      <c r="CL1002">
        <v>1</v>
      </c>
      <c r="CM1002">
        <v>2</v>
      </c>
      <c r="CN1002">
        <v>1</v>
      </c>
      <c r="CO1002">
        <v>1</v>
      </c>
      <c r="CP1002">
        <v>0</v>
      </c>
    </row>
    <row r="1003" spans="1:94" x14ac:dyDescent="0.3">
      <c r="A1003">
        <v>13</v>
      </c>
      <c r="B1003" t="s">
        <v>7580</v>
      </c>
      <c r="C1003">
        <v>270102009</v>
      </c>
      <c r="D1003">
        <v>270102</v>
      </c>
      <c r="E1003" t="s">
        <v>14075</v>
      </c>
      <c r="F1003" t="s">
        <v>7300</v>
      </c>
      <c r="G1003">
        <v>71</v>
      </c>
      <c r="H1003" t="s">
        <v>10576</v>
      </c>
      <c r="I1003" t="s">
        <v>7300</v>
      </c>
      <c r="J1003">
        <v>18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</row>
    <row r="1004" spans="1:94" x14ac:dyDescent="0.3">
      <c r="A1004">
        <v>13</v>
      </c>
      <c r="B1004" t="s">
        <v>7580</v>
      </c>
      <c r="C1004">
        <v>270102010</v>
      </c>
      <c r="D1004">
        <v>270102</v>
      </c>
      <c r="E1004" t="s">
        <v>14075</v>
      </c>
      <c r="F1004" t="s">
        <v>7301</v>
      </c>
      <c r="G1004">
        <v>71</v>
      </c>
      <c r="H1004" t="s">
        <v>10576</v>
      </c>
      <c r="I1004" t="s">
        <v>7301</v>
      </c>
      <c r="J1004">
        <v>19</v>
      </c>
      <c r="K1004">
        <v>4</v>
      </c>
      <c r="L1004">
        <v>3</v>
      </c>
      <c r="M1004">
        <v>2</v>
      </c>
      <c r="N1004">
        <v>1</v>
      </c>
      <c r="O1004">
        <v>1</v>
      </c>
      <c r="P1004">
        <v>0</v>
      </c>
      <c r="Q1004">
        <v>0</v>
      </c>
      <c r="R1004">
        <v>2</v>
      </c>
      <c r="S1004">
        <v>2</v>
      </c>
      <c r="T1004">
        <v>1</v>
      </c>
      <c r="U1004">
        <v>2</v>
      </c>
      <c r="V1004">
        <v>2</v>
      </c>
      <c r="W1004">
        <v>4</v>
      </c>
      <c r="X1004">
        <v>1</v>
      </c>
      <c r="Y1004">
        <v>1</v>
      </c>
      <c r="Z1004">
        <v>4</v>
      </c>
      <c r="AA1004">
        <v>1</v>
      </c>
      <c r="AB1004">
        <v>1</v>
      </c>
      <c r="AC1004">
        <v>2</v>
      </c>
      <c r="AD1004">
        <v>4</v>
      </c>
      <c r="AE1004">
        <v>3</v>
      </c>
      <c r="AF1004">
        <v>0</v>
      </c>
      <c r="AG1004">
        <v>1</v>
      </c>
      <c r="AH1004">
        <v>0</v>
      </c>
      <c r="AI1004">
        <v>1</v>
      </c>
      <c r="AJ1004">
        <v>1</v>
      </c>
      <c r="AK1004">
        <v>3</v>
      </c>
      <c r="AL1004">
        <v>1</v>
      </c>
      <c r="AM1004">
        <v>2</v>
      </c>
      <c r="AN1004">
        <v>2</v>
      </c>
      <c r="AO1004">
        <v>0</v>
      </c>
      <c r="AP1004">
        <v>2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2</v>
      </c>
      <c r="AW1004">
        <v>4</v>
      </c>
      <c r="AX1004">
        <v>2</v>
      </c>
      <c r="AY1004">
        <v>0</v>
      </c>
      <c r="AZ1004">
        <v>1</v>
      </c>
      <c r="BA1004">
        <v>2</v>
      </c>
      <c r="BB1004">
        <v>3</v>
      </c>
      <c r="BC1004">
        <v>2</v>
      </c>
      <c r="BD1004">
        <v>0</v>
      </c>
      <c r="BE1004">
        <v>1</v>
      </c>
      <c r="BF1004">
        <v>0</v>
      </c>
      <c r="BG1004">
        <v>1</v>
      </c>
      <c r="BH1004">
        <v>1</v>
      </c>
      <c r="BI1004">
        <v>0</v>
      </c>
      <c r="BJ1004">
        <v>1</v>
      </c>
      <c r="BK1004">
        <v>0</v>
      </c>
      <c r="BL1004">
        <v>2</v>
      </c>
      <c r="BM1004">
        <v>0</v>
      </c>
      <c r="BN1004">
        <v>1</v>
      </c>
      <c r="BO1004">
        <v>0</v>
      </c>
      <c r="BP1004">
        <v>1</v>
      </c>
      <c r="BQ1004">
        <v>1</v>
      </c>
      <c r="BR1004">
        <v>3</v>
      </c>
      <c r="BS1004">
        <v>2</v>
      </c>
      <c r="BT1004">
        <v>2</v>
      </c>
      <c r="BU1004">
        <v>3</v>
      </c>
      <c r="BV1004">
        <v>1</v>
      </c>
      <c r="BW1004">
        <v>0</v>
      </c>
      <c r="BX1004">
        <v>3</v>
      </c>
      <c r="BY1004">
        <v>1</v>
      </c>
      <c r="BZ1004">
        <v>0</v>
      </c>
      <c r="CA1004">
        <v>1</v>
      </c>
      <c r="CB1004">
        <v>1</v>
      </c>
      <c r="CC1004">
        <v>4</v>
      </c>
      <c r="CD1004">
        <v>1</v>
      </c>
      <c r="CE1004">
        <v>1</v>
      </c>
      <c r="CF1004">
        <v>6</v>
      </c>
      <c r="CG1004">
        <v>2</v>
      </c>
      <c r="CH1004">
        <v>2</v>
      </c>
      <c r="CI1004">
        <v>1</v>
      </c>
      <c r="CJ1004">
        <v>0</v>
      </c>
      <c r="CK1004">
        <v>1</v>
      </c>
      <c r="CL1004">
        <v>3</v>
      </c>
      <c r="CM1004">
        <v>0</v>
      </c>
      <c r="CN1004">
        <v>1</v>
      </c>
      <c r="CO1004">
        <v>1</v>
      </c>
      <c r="CP1004">
        <v>2</v>
      </c>
    </row>
    <row r="1005" spans="1:94" x14ac:dyDescent="0.3">
      <c r="A1005">
        <v>13</v>
      </c>
      <c r="B1005" t="s">
        <v>7580</v>
      </c>
      <c r="C1005">
        <v>270102016</v>
      </c>
      <c r="D1005">
        <v>270102</v>
      </c>
      <c r="E1005" t="s">
        <v>14075</v>
      </c>
      <c r="F1005" t="s">
        <v>7307</v>
      </c>
      <c r="G1005">
        <v>71</v>
      </c>
      <c r="H1005" t="s">
        <v>10576</v>
      </c>
      <c r="I1005" t="s">
        <v>7307</v>
      </c>
      <c r="J1005">
        <v>26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</row>
    <row r="1006" spans="1:94" x14ac:dyDescent="0.3">
      <c r="A1006">
        <v>13</v>
      </c>
      <c r="B1006" t="s">
        <v>7580</v>
      </c>
      <c r="C1006">
        <v>270101001</v>
      </c>
      <c r="D1006">
        <v>270101</v>
      </c>
      <c r="E1006" t="s">
        <v>7315</v>
      </c>
      <c r="F1006" t="s">
        <v>10554</v>
      </c>
      <c r="G1006">
        <v>71</v>
      </c>
      <c r="H1006" t="s">
        <v>10576</v>
      </c>
      <c r="I1006" t="s">
        <v>10554</v>
      </c>
      <c r="J1006">
        <v>46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</row>
    <row r="1007" spans="1:94" x14ac:dyDescent="0.3">
      <c r="A1007">
        <v>13</v>
      </c>
      <c r="B1007" t="s">
        <v>7580</v>
      </c>
      <c r="C1007">
        <v>270102001</v>
      </c>
      <c r="D1007">
        <v>270102</v>
      </c>
      <c r="E1007" t="s">
        <v>14075</v>
      </c>
      <c r="F1007" t="s">
        <v>7292</v>
      </c>
      <c r="G1007">
        <v>71</v>
      </c>
      <c r="H1007" t="s">
        <v>10576</v>
      </c>
      <c r="I1007" t="s">
        <v>7292</v>
      </c>
      <c r="J1007">
        <v>176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 x14ac:dyDescent="0.3">
      <c r="A1008">
        <v>13</v>
      </c>
      <c r="B1008" t="s">
        <v>7580</v>
      </c>
      <c r="C1008">
        <v>270103002</v>
      </c>
      <c r="D1008">
        <v>270103</v>
      </c>
      <c r="E1008" t="s">
        <v>14076</v>
      </c>
      <c r="F1008" t="s">
        <v>7287</v>
      </c>
      <c r="G1008">
        <v>71</v>
      </c>
      <c r="H1008" t="s">
        <v>10576</v>
      </c>
      <c r="I1008" t="s">
        <v>7287</v>
      </c>
      <c r="J1008">
        <v>204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2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1</v>
      </c>
      <c r="CE1008">
        <v>1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 x14ac:dyDescent="0.3">
      <c r="A1009">
        <v>13</v>
      </c>
      <c r="B1009" t="s">
        <v>7580</v>
      </c>
      <c r="C1009">
        <v>270104001</v>
      </c>
      <c r="D1009">
        <v>270104</v>
      </c>
      <c r="E1009" t="s">
        <v>7318</v>
      </c>
      <c r="F1009" t="s">
        <v>7319</v>
      </c>
      <c r="G1009">
        <v>71</v>
      </c>
      <c r="H1009" t="s">
        <v>10576</v>
      </c>
      <c r="I1009" t="s">
        <v>7319</v>
      </c>
      <c r="J1009">
        <v>298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2</v>
      </c>
      <c r="W1009">
        <v>1</v>
      </c>
      <c r="X1009">
        <v>1</v>
      </c>
      <c r="Y1009">
        <v>1</v>
      </c>
      <c r="Z1009">
        <v>1</v>
      </c>
      <c r="AA1009">
        <v>2</v>
      </c>
      <c r="AB1009">
        <v>1</v>
      </c>
      <c r="AC1009">
        <v>2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2</v>
      </c>
      <c r="AJ1009">
        <v>4</v>
      </c>
      <c r="AK1009">
        <v>1</v>
      </c>
      <c r="AL1009">
        <v>3</v>
      </c>
      <c r="AM1009">
        <v>0</v>
      </c>
      <c r="AN1009">
        <v>0</v>
      </c>
      <c r="AO1009">
        <v>1</v>
      </c>
      <c r="AP1009">
        <v>2</v>
      </c>
      <c r="AQ1009">
        <v>2</v>
      </c>
      <c r="AR1009">
        <v>0</v>
      </c>
      <c r="AS1009">
        <v>1</v>
      </c>
      <c r="AT1009">
        <v>0</v>
      </c>
      <c r="AU1009">
        <v>0</v>
      </c>
      <c r="AV1009">
        <v>5</v>
      </c>
      <c r="AW1009">
        <v>4</v>
      </c>
      <c r="AX1009">
        <v>0</v>
      </c>
      <c r="AY1009">
        <v>0</v>
      </c>
      <c r="AZ1009">
        <v>0</v>
      </c>
      <c r="BA1009">
        <v>2</v>
      </c>
      <c r="BB1009">
        <v>1</v>
      </c>
      <c r="BC1009">
        <v>1</v>
      </c>
      <c r="BD1009">
        <v>6</v>
      </c>
      <c r="BE1009">
        <v>8</v>
      </c>
      <c r="BF1009">
        <v>7</v>
      </c>
      <c r="BG1009">
        <v>6</v>
      </c>
      <c r="BH1009">
        <v>2</v>
      </c>
      <c r="BI1009">
        <v>0</v>
      </c>
      <c r="BJ1009">
        <v>5</v>
      </c>
      <c r="BK1009">
        <v>1</v>
      </c>
      <c r="BL1009">
        <v>3</v>
      </c>
      <c r="BM1009">
        <v>1</v>
      </c>
      <c r="BN1009">
        <v>1</v>
      </c>
      <c r="BO1009">
        <v>2</v>
      </c>
      <c r="BP1009">
        <v>2</v>
      </c>
      <c r="BQ1009">
        <v>1</v>
      </c>
      <c r="BR1009">
        <v>1</v>
      </c>
      <c r="BS1009">
        <v>0</v>
      </c>
      <c r="BT1009">
        <v>0</v>
      </c>
      <c r="BU1009">
        <v>2</v>
      </c>
      <c r="BV1009">
        <v>2</v>
      </c>
      <c r="BW1009">
        <v>2</v>
      </c>
      <c r="BX1009">
        <v>0</v>
      </c>
      <c r="BY1009">
        <v>3</v>
      </c>
      <c r="BZ1009">
        <v>0</v>
      </c>
      <c r="CA1009">
        <v>4</v>
      </c>
      <c r="CB1009">
        <v>2</v>
      </c>
      <c r="CC1009">
        <v>3</v>
      </c>
      <c r="CD1009">
        <v>2</v>
      </c>
      <c r="CE1009">
        <v>1</v>
      </c>
      <c r="CF1009">
        <v>5</v>
      </c>
      <c r="CG1009">
        <v>2</v>
      </c>
      <c r="CH1009">
        <v>1</v>
      </c>
      <c r="CI1009">
        <v>1</v>
      </c>
      <c r="CJ1009">
        <v>0</v>
      </c>
      <c r="CK1009">
        <v>2</v>
      </c>
      <c r="CL1009">
        <v>3</v>
      </c>
      <c r="CM1009">
        <v>0</v>
      </c>
      <c r="CN1009">
        <v>0</v>
      </c>
      <c r="CO1009">
        <v>1</v>
      </c>
      <c r="CP1009">
        <v>0</v>
      </c>
    </row>
    <row r="1010" spans="1:94" x14ac:dyDescent="0.3">
      <c r="A1010">
        <v>13</v>
      </c>
      <c r="B1010" t="s">
        <v>7580</v>
      </c>
      <c r="C1010">
        <v>270102002</v>
      </c>
      <c r="D1010">
        <v>270102</v>
      </c>
      <c r="E1010" t="s">
        <v>14075</v>
      </c>
      <c r="F1010" t="s">
        <v>7293</v>
      </c>
      <c r="G1010">
        <v>71</v>
      </c>
      <c r="H1010" t="s">
        <v>10576</v>
      </c>
      <c r="I1010" t="s">
        <v>7293</v>
      </c>
      <c r="J1010">
        <v>474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2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2</v>
      </c>
      <c r="AN1010">
        <v>0</v>
      </c>
      <c r="AO1010">
        <v>0</v>
      </c>
      <c r="AP1010">
        <v>2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 x14ac:dyDescent="0.3">
      <c r="A1011">
        <v>13</v>
      </c>
      <c r="B1011" t="s">
        <v>7580</v>
      </c>
      <c r="C1011">
        <v>270102014</v>
      </c>
      <c r="D1011">
        <v>270102</v>
      </c>
      <c r="E1011" t="s">
        <v>14075</v>
      </c>
      <c r="F1011" t="s">
        <v>7305</v>
      </c>
      <c r="G1011">
        <v>71</v>
      </c>
      <c r="H1011" t="s">
        <v>10576</v>
      </c>
      <c r="I1011" t="s">
        <v>10639</v>
      </c>
      <c r="J1011">
        <v>476</v>
      </c>
      <c r="K1011">
        <v>2</v>
      </c>
      <c r="L1011">
        <v>0</v>
      </c>
      <c r="M1011">
        <v>1</v>
      </c>
      <c r="N1011">
        <v>1</v>
      </c>
      <c r="O1011">
        <v>2</v>
      </c>
      <c r="P1011">
        <v>1</v>
      </c>
      <c r="Q1011">
        <v>3</v>
      </c>
      <c r="R1011">
        <v>0</v>
      </c>
      <c r="S1011">
        <v>0</v>
      </c>
      <c r="T1011">
        <v>2</v>
      </c>
      <c r="U1011">
        <v>0</v>
      </c>
      <c r="V1011">
        <v>1</v>
      </c>
      <c r="W1011">
        <v>1</v>
      </c>
      <c r="X1011">
        <v>0</v>
      </c>
      <c r="Y1011">
        <v>1</v>
      </c>
      <c r="Z1011">
        <v>0</v>
      </c>
      <c r="AA1011">
        <v>2</v>
      </c>
      <c r="AB1011">
        <v>0</v>
      </c>
      <c r="AC1011">
        <v>1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2</v>
      </c>
      <c r="AJ1011">
        <v>1</v>
      </c>
      <c r="AK1011">
        <v>0</v>
      </c>
      <c r="AL1011">
        <v>0</v>
      </c>
      <c r="AM1011">
        <v>1</v>
      </c>
      <c r="AN1011">
        <v>1</v>
      </c>
      <c r="AO1011">
        <v>2</v>
      </c>
      <c r="AP1011">
        <v>5</v>
      </c>
      <c r="AQ1011">
        <v>0</v>
      </c>
      <c r="AR1011">
        <v>0</v>
      </c>
      <c r="AS1011">
        <v>0</v>
      </c>
      <c r="AT1011">
        <v>0</v>
      </c>
      <c r="AU1011">
        <v>3</v>
      </c>
      <c r="AV1011">
        <v>3</v>
      </c>
      <c r="AW1011">
        <v>3</v>
      </c>
      <c r="AX1011">
        <v>1</v>
      </c>
      <c r="AY1011">
        <v>2</v>
      </c>
      <c r="AZ1011">
        <v>0</v>
      </c>
      <c r="BA1011">
        <v>2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1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0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0</v>
      </c>
      <c r="BW1011">
        <v>0</v>
      </c>
      <c r="BX1011">
        <v>2</v>
      </c>
      <c r="BY1011">
        <v>0</v>
      </c>
      <c r="BZ1011">
        <v>1</v>
      </c>
      <c r="CA1011">
        <v>1</v>
      </c>
      <c r="CB1011">
        <v>2</v>
      </c>
      <c r="CC1011">
        <v>0</v>
      </c>
      <c r="CD1011">
        <v>2</v>
      </c>
      <c r="CE1011">
        <v>1</v>
      </c>
      <c r="CF1011">
        <v>0</v>
      </c>
      <c r="CG1011">
        <v>0</v>
      </c>
      <c r="CH1011">
        <v>2</v>
      </c>
      <c r="CI1011">
        <v>3</v>
      </c>
      <c r="CJ1011">
        <v>0</v>
      </c>
      <c r="CK1011">
        <v>1</v>
      </c>
      <c r="CL1011">
        <v>2</v>
      </c>
      <c r="CM1011">
        <v>2</v>
      </c>
      <c r="CN1011">
        <v>1</v>
      </c>
      <c r="CO1011">
        <v>0</v>
      </c>
      <c r="CP1011">
        <v>0</v>
      </c>
    </row>
    <row r="1012" spans="1:94" x14ac:dyDescent="0.3">
      <c r="A1012">
        <v>13</v>
      </c>
      <c r="B1012" t="s">
        <v>7580</v>
      </c>
      <c r="C1012">
        <v>270102015</v>
      </c>
      <c r="D1012">
        <v>270102</v>
      </c>
      <c r="E1012" t="s">
        <v>14075</v>
      </c>
      <c r="F1012" t="s">
        <v>7306</v>
      </c>
      <c r="G1012">
        <v>71</v>
      </c>
      <c r="H1012" t="s">
        <v>10576</v>
      </c>
      <c r="I1012" t="s">
        <v>10640</v>
      </c>
      <c r="J1012">
        <v>477</v>
      </c>
      <c r="K1012">
        <v>2</v>
      </c>
      <c r="L1012">
        <v>1</v>
      </c>
      <c r="M1012">
        <v>3</v>
      </c>
      <c r="N1012">
        <v>0</v>
      </c>
      <c r="O1012">
        <v>1</v>
      </c>
      <c r="P1012">
        <v>1</v>
      </c>
      <c r="Q1012">
        <v>1</v>
      </c>
      <c r="R1012">
        <v>2</v>
      </c>
      <c r="S1012">
        <v>1</v>
      </c>
      <c r="T1012">
        <v>3</v>
      </c>
      <c r="U1012">
        <v>0</v>
      </c>
      <c r="V1012">
        <v>2</v>
      </c>
      <c r="W1012">
        <v>0</v>
      </c>
      <c r="X1012">
        <v>2</v>
      </c>
      <c r="Y1012">
        <v>2</v>
      </c>
      <c r="Z1012">
        <v>0</v>
      </c>
      <c r="AA1012">
        <v>1</v>
      </c>
      <c r="AB1012">
        <v>2</v>
      </c>
      <c r="AC1012">
        <v>2</v>
      </c>
      <c r="AD1012">
        <v>0</v>
      </c>
      <c r="AE1012">
        <v>2</v>
      </c>
      <c r="AF1012">
        <v>1</v>
      </c>
      <c r="AG1012">
        <v>2</v>
      </c>
      <c r="AH1012">
        <v>2</v>
      </c>
      <c r="AI1012">
        <v>0</v>
      </c>
      <c r="AJ1012">
        <v>1</v>
      </c>
      <c r="AK1012">
        <v>0</v>
      </c>
      <c r="AL1012">
        <v>1</v>
      </c>
      <c r="AM1012">
        <v>1</v>
      </c>
      <c r="AN1012">
        <v>2</v>
      </c>
      <c r="AO1012">
        <v>1</v>
      </c>
      <c r="AP1012">
        <v>2</v>
      </c>
      <c r="AQ1012">
        <v>0</v>
      </c>
      <c r="AR1012">
        <v>0</v>
      </c>
      <c r="AS1012">
        <v>1</v>
      </c>
      <c r="AT1012">
        <v>0</v>
      </c>
      <c r="AU1012">
        <v>1</v>
      </c>
      <c r="AV1012">
        <v>1</v>
      </c>
      <c r="AW1012">
        <v>2</v>
      </c>
      <c r="AX1012">
        <v>3</v>
      </c>
      <c r="AY1012">
        <v>1</v>
      </c>
      <c r="AZ1012">
        <v>0</v>
      </c>
      <c r="BA1012">
        <v>0</v>
      </c>
      <c r="BB1012">
        <v>1</v>
      </c>
      <c r="BC1012">
        <v>1</v>
      </c>
      <c r="BD1012">
        <v>0</v>
      </c>
      <c r="BE1012">
        <v>0</v>
      </c>
      <c r="BF1012">
        <v>2</v>
      </c>
      <c r="BG1012">
        <v>0</v>
      </c>
      <c r="BH1012">
        <v>3</v>
      </c>
      <c r="BI1012">
        <v>0</v>
      </c>
      <c r="BJ1012">
        <v>0</v>
      </c>
      <c r="BK1012">
        <v>0</v>
      </c>
      <c r="BL1012">
        <v>0</v>
      </c>
      <c r="BM1012">
        <v>1</v>
      </c>
      <c r="BN1012">
        <v>2</v>
      </c>
      <c r="BO1012">
        <v>0</v>
      </c>
      <c r="BP1012">
        <v>2</v>
      </c>
      <c r="BQ1012">
        <v>1</v>
      </c>
      <c r="BR1012">
        <v>1</v>
      </c>
      <c r="BS1012">
        <v>0</v>
      </c>
      <c r="BT1012">
        <v>3</v>
      </c>
      <c r="BU1012">
        <v>2</v>
      </c>
      <c r="BV1012">
        <v>1</v>
      </c>
      <c r="BW1012">
        <v>0</v>
      </c>
      <c r="BX1012">
        <v>3</v>
      </c>
      <c r="BY1012">
        <v>2</v>
      </c>
      <c r="BZ1012">
        <v>1</v>
      </c>
      <c r="CA1012">
        <v>1</v>
      </c>
      <c r="CB1012">
        <v>0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0</v>
      </c>
      <c r="CK1012">
        <v>2</v>
      </c>
      <c r="CL1012">
        <v>0</v>
      </c>
      <c r="CM1012">
        <v>1</v>
      </c>
      <c r="CN1012">
        <v>0</v>
      </c>
      <c r="CO1012">
        <v>0</v>
      </c>
      <c r="CP1012">
        <v>1</v>
      </c>
    </row>
    <row r="1013" spans="1:94" x14ac:dyDescent="0.3">
      <c r="A1013">
        <v>13</v>
      </c>
      <c r="B1013" t="s">
        <v>7580</v>
      </c>
      <c r="C1013">
        <v>270105002</v>
      </c>
      <c r="D1013">
        <v>270105</v>
      </c>
      <c r="E1013" t="s">
        <v>7310</v>
      </c>
      <c r="F1013" t="s">
        <v>7312</v>
      </c>
      <c r="G1013">
        <v>72</v>
      </c>
      <c r="H1013" t="s">
        <v>10577</v>
      </c>
      <c r="I1013" t="s">
        <v>7312</v>
      </c>
      <c r="J1013">
        <v>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</row>
    <row r="1014" spans="1:94" x14ac:dyDescent="0.3">
      <c r="A1014">
        <v>13</v>
      </c>
      <c r="B1014" t="s">
        <v>7580</v>
      </c>
      <c r="C1014">
        <v>270105003</v>
      </c>
      <c r="D1014">
        <v>270105</v>
      </c>
      <c r="E1014" t="s">
        <v>7310</v>
      </c>
      <c r="F1014" t="s">
        <v>7313</v>
      </c>
      <c r="G1014">
        <v>72</v>
      </c>
      <c r="H1014" t="s">
        <v>10577</v>
      </c>
      <c r="I1014" t="s">
        <v>7313</v>
      </c>
      <c r="J1014">
        <v>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</row>
    <row r="1015" spans="1:94" x14ac:dyDescent="0.3">
      <c r="A1015">
        <v>13</v>
      </c>
      <c r="B1015" t="s">
        <v>7580</v>
      </c>
      <c r="C1015">
        <v>270102004</v>
      </c>
      <c r="D1015">
        <v>270102</v>
      </c>
      <c r="E1015" t="s">
        <v>14075</v>
      </c>
      <c r="F1015" t="s">
        <v>7295</v>
      </c>
      <c r="G1015">
        <v>72</v>
      </c>
      <c r="H1015" t="s">
        <v>10577</v>
      </c>
      <c r="I1015" t="s">
        <v>7295</v>
      </c>
      <c r="J1015">
        <v>13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2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1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 x14ac:dyDescent="0.3">
      <c r="A1016">
        <v>13</v>
      </c>
      <c r="B1016" t="s">
        <v>7580</v>
      </c>
      <c r="C1016">
        <v>270102005</v>
      </c>
      <c r="D1016">
        <v>270102</v>
      </c>
      <c r="E1016" t="s">
        <v>14075</v>
      </c>
      <c r="F1016" t="s">
        <v>7296</v>
      </c>
      <c r="G1016">
        <v>72</v>
      </c>
      <c r="H1016" t="s">
        <v>10577</v>
      </c>
      <c r="I1016" t="s">
        <v>7296</v>
      </c>
      <c r="J1016">
        <v>14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0</v>
      </c>
      <c r="CM1016">
        <v>0</v>
      </c>
      <c r="CN1016">
        <v>0</v>
      </c>
      <c r="CO1016">
        <v>0</v>
      </c>
      <c r="CP1016">
        <v>0</v>
      </c>
    </row>
    <row r="1017" spans="1:94" x14ac:dyDescent="0.3">
      <c r="A1017">
        <v>13</v>
      </c>
      <c r="B1017" t="s">
        <v>7580</v>
      </c>
      <c r="C1017">
        <v>270102006</v>
      </c>
      <c r="D1017">
        <v>270102</v>
      </c>
      <c r="E1017" t="s">
        <v>14075</v>
      </c>
      <c r="F1017" t="s">
        <v>7297</v>
      </c>
      <c r="G1017">
        <v>72</v>
      </c>
      <c r="H1017" t="s">
        <v>10577</v>
      </c>
      <c r="I1017" t="s">
        <v>14159</v>
      </c>
      <c r="J1017">
        <v>15</v>
      </c>
      <c r="K1017">
        <v>4</v>
      </c>
      <c r="L1017">
        <v>2</v>
      </c>
      <c r="M1017">
        <v>3</v>
      </c>
      <c r="N1017">
        <v>4</v>
      </c>
      <c r="O1017">
        <v>2</v>
      </c>
      <c r="P1017">
        <v>1</v>
      </c>
      <c r="Q1017">
        <v>4</v>
      </c>
      <c r="R1017">
        <v>2</v>
      </c>
      <c r="S1017">
        <v>6</v>
      </c>
      <c r="T1017">
        <v>6</v>
      </c>
      <c r="U1017">
        <v>4</v>
      </c>
      <c r="V1017">
        <v>3</v>
      </c>
      <c r="W1017">
        <v>2</v>
      </c>
      <c r="X1017">
        <v>2</v>
      </c>
      <c r="Y1017">
        <v>2</v>
      </c>
      <c r="Z1017">
        <v>5</v>
      </c>
      <c r="AA1017">
        <v>2</v>
      </c>
      <c r="AB1017">
        <v>2</v>
      </c>
      <c r="AC1017">
        <v>1</v>
      </c>
      <c r="AD1017">
        <v>0</v>
      </c>
      <c r="AE1017">
        <v>3</v>
      </c>
      <c r="AF1017">
        <v>5</v>
      </c>
      <c r="AG1017">
        <v>6</v>
      </c>
      <c r="AH1017">
        <v>2</v>
      </c>
      <c r="AI1017">
        <v>2</v>
      </c>
      <c r="AJ1017">
        <v>2</v>
      </c>
      <c r="AK1017">
        <v>8</v>
      </c>
      <c r="AL1017">
        <v>1</v>
      </c>
      <c r="AM1017">
        <v>1</v>
      </c>
      <c r="AN1017">
        <v>1</v>
      </c>
      <c r="AO1017">
        <v>2</v>
      </c>
      <c r="AP1017">
        <v>2</v>
      </c>
      <c r="AQ1017">
        <v>3</v>
      </c>
      <c r="AR1017">
        <v>3</v>
      </c>
      <c r="AS1017">
        <v>1</v>
      </c>
      <c r="AT1017">
        <v>6</v>
      </c>
      <c r="AU1017">
        <v>4</v>
      </c>
      <c r="AV1017">
        <v>6</v>
      </c>
      <c r="AW1017">
        <v>3</v>
      </c>
      <c r="AX1017">
        <v>3</v>
      </c>
      <c r="AY1017">
        <v>1</v>
      </c>
      <c r="AZ1017">
        <v>4</v>
      </c>
      <c r="BA1017">
        <v>3</v>
      </c>
      <c r="BB1017">
        <v>4</v>
      </c>
      <c r="BC1017">
        <v>2</v>
      </c>
      <c r="BD1017">
        <v>2</v>
      </c>
      <c r="BE1017">
        <v>0</v>
      </c>
      <c r="BF1017">
        <v>7</v>
      </c>
      <c r="BG1017">
        <v>3</v>
      </c>
      <c r="BH1017">
        <v>2</v>
      </c>
      <c r="BI1017">
        <v>0</v>
      </c>
      <c r="BJ1017">
        <v>2</v>
      </c>
      <c r="BK1017">
        <v>4</v>
      </c>
      <c r="BL1017">
        <v>5</v>
      </c>
      <c r="BM1017">
        <v>4</v>
      </c>
      <c r="BN1017">
        <v>4</v>
      </c>
      <c r="BO1017">
        <v>5</v>
      </c>
      <c r="BP1017">
        <v>5</v>
      </c>
      <c r="BQ1017">
        <v>3</v>
      </c>
      <c r="BR1017">
        <v>0</v>
      </c>
      <c r="BS1017">
        <v>5</v>
      </c>
      <c r="BT1017">
        <v>2</v>
      </c>
      <c r="BU1017">
        <v>0</v>
      </c>
      <c r="BV1017">
        <v>4</v>
      </c>
      <c r="BW1017">
        <v>1</v>
      </c>
      <c r="BX1017">
        <v>2</v>
      </c>
      <c r="BY1017">
        <v>5</v>
      </c>
      <c r="BZ1017">
        <v>8</v>
      </c>
      <c r="CA1017">
        <v>7</v>
      </c>
      <c r="CB1017">
        <v>3</v>
      </c>
      <c r="CC1017">
        <v>3</v>
      </c>
      <c r="CD1017">
        <v>5</v>
      </c>
      <c r="CE1017">
        <v>3</v>
      </c>
      <c r="CF1017">
        <v>1</v>
      </c>
      <c r="CG1017">
        <v>1</v>
      </c>
      <c r="CH1017">
        <v>5</v>
      </c>
      <c r="CI1017">
        <v>1</v>
      </c>
      <c r="CJ1017">
        <v>0</v>
      </c>
      <c r="CK1017">
        <v>1</v>
      </c>
      <c r="CL1017">
        <v>4</v>
      </c>
      <c r="CM1017">
        <v>1</v>
      </c>
      <c r="CN1017">
        <v>1</v>
      </c>
      <c r="CO1017">
        <v>1</v>
      </c>
      <c r="CP1017">
        <v>3</v>
      </c>
    </row>
    <row r="1018" spans="1:94" x14ac:dyDescent="0.3">
      <c r="A1018">
        <v>13</v>
      </c>
      <c r="B1018" t="s">
        <v>7580</v>
      </c>
      <c r="C1018">
        <v>270102007</v>
      </c>
      <c r="D1018">
        <v>270102</v>
      </c>
      <c r="E1018" t="s">
        <v>14075</v>
      </c>
      <c r="F1018" t="s">
        <v>7298</v>
      </c>
      <c r="G1018">
        <v>72</v>
      </c>
      <c r="H1018" t="s">
        <v>10577</v>
      </c>
      <c r="I1018" t="s">
        <v>14160</v>
      </c>
      <c r="J1018">
        <v>16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2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2</v>
      </c>
      <c r="BF1018">
        <v>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 x14ac:dyDescent="0.3">
      <c r="A1019">
        <v>13</v>
      </c>
      <c r="B1019" t="s">
        <v>7580</v>
      </c>
      <c r="C1019">
        <v>270102008</v>
      </c>
      <c r="D1019">
        <v>270102</v>
      </c>
      <c r="E1019" t="s">
        <v>14075</v>
      </c>
      <c r="F1019" t="s">
        <v>7299</v>
      </c>
      <c r="G1019">
        <v>72</v>
      </c>
      <c r="H1019" t="s">
        <v>10577</v>
      </c>
      <c r="I1019" t="s">
        <v>14161</v>
      </c>
      <c r="J1019">
        <v>17</v>
      </c>
      <c r="K1019">
        <v>2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2</v>
      </c>
      <c r="R1019">
        <v>1</v>
      </c>
      <c r="S1019">
        <v>2</v>
      </c>
      <c r="T1019">
        <v>1</v>
      </c>
      <c r="U1019">
        <v>1</v>
      </c>
      <c r="V1019">
        <v>2</v>
      </c>
      <c r="W1019">
        <v>0</v>
      </c>
      <c r="X1019">
        <v>0</v>
      </c>
      <c r="Y1019">
        <v>1</v>
      </c>
      <c r="Z1019">
        <v>1</v>
      </c>
      <c r="AA1019">
        <v>0</v>
      </c>
      <c r="AB1019">
        <v>1</v>
      </c>
      <c r="AC1019">
        <v>1</v>
      </c>
      <c r="AD1019">
        <v>0</v>
      </c>
      <c r="AE1019">
        <v>2</v>
      </c>
      <c r="AF1019">
        <v>0</v>
      </c>
      <c r="AG1019">
        <v>0</v>
      </c>
      <c r="AH1019">
        <v>1</v>
      </c>
      <c r="AI1019">
        <v>1</v>
      </c>
      <c r="AJ1019">
        <v>0</v>
      </c>
      <c r="AK1019">
        <v>2</v>
      </c>
      <c r="AL1019">
        <v>3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0</v>
      </c>
      <c r="AS1019">
        <v>1</v>
      </c>
      <c r="AT1019">
        <v>0</v>
      </c>
      <c r="AU1019">
        <v>0</v>
      </c>
      <c r="AV1019">
        <v>1</v>
      </c>
      <c r="AW1019">
        <v>1</v>
      </c>
      <c r="AX1019">
        <v>0</v>
      </c>
      <c r="AY1019">
        <v>2</v>
      </c>
      <c r="AZ1019">
        <v>0</v>
      </c>
      <c r="BA1019">
        <v>1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1</v>
      </c>
      <c r="BH1019">
        <v>1</v>
      </c>
      <c r="BI1019">
        <v>0</v>
      </c>
      <c r="BJ1019">
        <v>0</v>
      </c>
      <c r="BK1019">
        <v>1</v>
      </c>
      <c r="BL1019">
        <v>1</v>
      </c>
      <c r="BM1019">
        <v>0</v>
      </c>
      <c r="BN1019">
        <v>0</v>
      </c>
      <c r="BO1019">
        <v>1</v>
      </c>
      <c r="BP1019">
        <v>1</v>
      </c>
      <c r="BQ1019">
        <v>0</v>
      </c>
      <c r="BR1019">
        <v>2</v>
      </c>
      <c r="BS1019">
        <v>4</v>
      </c>
      <c r="BT1019">
        <v>3</v>
      </c>
      <c r="BU1019">
        <v>1</v>
      </c>
      <c r="BV1019">
        <v>0</v>
      </c>
      <c r="BW1019">
        <v>0</v>
      </c>
      <c r="BX1019">
        <v>1</v>
      </c>
      <c r="BY1019">
        <v>1</v>
      </c>
      <c r="BZ1019">
        <v>0</v>
      </c>
      <c r="CA1019">
        <v>2</v>
      </c>
      <c r="CB1019">
        <v>0</v>
      </c>
      <c r="CC1019">
        <v>0</v>
      </c>
      <c r="CD1019">
        <v>2</v>
      </c>
      <c r="CE1019">
        <v>0</v>
      </c>
      <c r="CF1019">
        <v>2</v>
      </c>
      <c r="CG1019">
        <v>1</v>
      </c>
      <c r="CH1019">
        <v>0</v>
      </c>
      <c r="CI1019">
        <v>0</v>
      </c>
      <c r="CJ1019">
        <v>2</v>
      </c>
      <c r="CK1019">
        <v>1</v>
      </c>
      <c r="CL1019">
        <v>1</v>
      </c>
      <c r="CM1019">
        <v>0</v>
      </c>
      <c r="CN1019">
        <v>0</v>
      </c>
      <c r="CO1019">
        <v>3</v>
      </c>
      <c r="CP1019">
        <v>0</v>
      </c>
    </row>
    <row r="1020" spans="1:94" x14ac:dyDescent="0.3">
      <c r="A1020">
        <v>13</v>
      </c>
      <c r="B1020" t="s">
        <v>7580</v>
      </c>
      <c r="C1020">
        <v>270102009</v>
      </c>
      <c r="D1020">
        <v>270102</v>
      </c>
      <c r="E1020" t="s">
        <v>14075</v>
      </c>
      <c r="F1020" t="s">
        <v>7300</v>
      </c>
      <c r="G1020">
        <v>72</v>
      </c>
      <c r="H1020" t="s">
        <v>10577</v>
      </c>
      <c r="I1020" t="s">
        <v>7300</v>
      </c>
      <c r="J1020">
        <v>18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</row>
    <row r="1021" spans="1:94" x14ac:dyDescent="0.3">
      <c r="A1021">
        <v>13</v>
      </c>
      <c r="B1021" t="s">
        <v>7580</v>
      </c>
      <c r="C1021">
        <v>270102010</v>
      </c>
      <c r="D1021">
        <v>270102</v>
      </c>
      <c r="E1021" t="s">
        <v>14075</v>
      </c>
      <c r="F1021" t="s">
        <v>7301</v>
      </c>
      <c r="G1021">
        <v>72</v>
      </c>
      <c r="H1021" t="s">
        <v>10577</v>
      </c>
      <c r="I1021" t="s">
        <v>7301</v>
      </c>
      <c r="J1021">
        <v>19</v>
      </c>
      <c r="K1021">
        <v>2</v>
      </c>
      <c r="L1021">
        <v>3</v>
      </c>
      <c r="M1021">
        <v>2</v>
      </c>
      <c r="N1021">
        <v>1</v>
      </c>
      <c r="O1021">
        <v>0</v>
      </c>
      <c r="P1021">
        <v>0</v>
      </c>
      <c r="Q1021">
        <v>2</v>
      </c>
      <c r="R1021">
        <v>2</v>
      </c>
      <c r="S1021">
        <v>1</v>
      </c>
      <c r="T1021">
        <v>5</v>
      </c>
      <c r="U1021">
        <v>3</v>
      </c>
      <c r="V1021">
        <v>1</v>
      </c>
      <c r="W1021">
        <v>0</v>
      </c>
      <c r="X1021">
        <v>3</v>
      </c>
      <c r="Y1021">
        <v>0</v>
      </c>
      <c r="Z1021">
        <v>0</v>
      </c>
      <c r="AA1021">
        <v>3</v>
      </c>
      <c r="AB1021">
        <v>1</v>
      </c>
      <c r="AC1021">
        <v>0</v>
      </c>
      <c r="AD1021">
        <v>1</v>
      </c>
      <c r="AE1021">
        <v>2</v>
      </c>
      <c r="AF1021">
        <v>2</v>
      </c>
      <c r="AG1021">
        <v>0</v>
      </c>
      <c r="AH1021">
        <v>2</v>
      </c>
      <c r="AI1021">
        <v>2</v>
      </c>
      <c r="AJ1021">
        <v>0</v>
      </c>
      <c r="AK1021">
        <v>0</v>
      </c>
      <c r="AL1021">
        <v>0</v>
      </c>
      <c r="AM1021">
        <v>3</v>
      </c>
      <c r="AN1021">
        <v>3</v>
      </c>
      <c r="AO1021">
        <v>1</v>
      </c>
      <c r="AP1021">
        <v>0</v>
      </c>
      <c r="AQ1021">
        <v>2</v>
      </c>
      <c r="AR1021">
        <v>2</v>
      </c>
      <c r="AS1021">
        <v>1</v>
      </c>
      <c r="AT1021">
        <v>2</v>
      </c>
      <c r="AU1021">
        <v>2</v>
      </c>
      <c r="AV1021">
        <v>2</v>
      </c>
      <c r="AW1021">
        <v>2</v>
      </c>
      <c r="AX1021">
        <v>0</v>
      </c>
      <c r="AY1021">
        <v>2</v>
      </c>
      <c r="AZ1021">
        <v>2</v>
      </c>
      <c r="BA1021">
        <v>3</v>
      </c>
      <c r="BB1021">
        <v>2</v>
      </c>
      <c r="BC1021">
        <v>1</v>
      </c>
      <c r="BD1021">
        <v>1</v>
      </c>
      <c r="BE1021">
        <v>2</v>
      </c>
      <c r="BF1021">
        <v>1</v>
      </c>
      <c r="BG1021">
        <v>2</v>
      </c>
      <c r="BH1021">
        <v>3</v>
      </c>
      <c r="BI1021">
        <v>2</v>
      </c>
      <c r="BJ1021">
        <v>2</v>
      </c>
      <c r="BK1021">
        <v>1</v>
      </c>
      <c r="BL1021">
        <v>0</v>
      </c>
      <c r="BM1021">
        <v>0</v>
      </c>
      <c r="BN1021">
        <v>1</v>
      </c>
      <c r="BO1021">
        <v>1</v>
      </c>
      <c r="BP1021">
        <v>3</v>
      </c>
      <c r="BQ1021">
        <v>0</v>
      </c>
      <c r="BR1021">
        <v>0</v>
      </c>
      <c r="BS1021">
        <v>3</v>
      </c>
      <c r="BT1021">
        <v>0</v>
      </c>
      <c r="BU1021">
        <v>2</v>
      </c>
      <c r="BV1021">
        <v>2</v>
      </c>
      <c r="BW1021">
        <v>0</v>
      </c>
      <c r="BX1021">
        <v>1</v>
      </c>
      <c r="BY1021">
        <v>4</v>
      </c>
      <c r="BZ1021">
        <v>1</v>
      </c>
      <c r="CA1021">
        <v>2</v>
      </c>
      <c r="CB1021">
        <v>4</v>
      </c>
      <c r="CC1021">
        <v>2</v>
      </c>
      <c r="CD1021">
        <v>3</v>
      </c>
      <c r="CE1021">
        <v>2</v>
      </c>
      <c r="CF1021">
        <v>3</v>
      </c>
      <c r="CG1021">
        <v>0</v>
      </c>
      <c r="CH1021">
        <v>4</v>
      </c>
      <c r="CI1021">
        <v>2</v>
      </c>
      <c r="CJ1021">
        <v>0</v>
      </c>
      <c r="CK1021">
        <v>3</v>
      </c>
      <c r="CL1021">
        <v>3</v>
      </c>
      <c r="CM1021">
        <v>6</v>
      </c>
      <c r="CN1021">
        <v>1</v>
      </c>
      <c r="CO1021">
        <v>3</v>
      </c>
      <c r="CP1021">
        <v>2</v>
      </c>
    </row>
    <row r="1022" spans="1:94" x14ac:dyDescent="0.3">
      <c r="A1022">
        <v>13</v>
      </c>
      <c r="B1022" t="s">
        <v>7580</v>
      </c>
      <c r="C1022">
        <v>270102016</v>
      </c>
      <c r="D1022">
        <v>270102</v>
      </c>
      <c r="E1022" t="s">
        <v>14075</v>
      </c>
      <c r="F1022" t="s">
        <v>7307</v>
      </c>
      <c r="G1022">
        <v>72</v>
      </c>
      <c r="H1022" t="s">
        <v>10577</v>
      </c>
      <c r="I1022" t="s">
        <v>7307</v>
      </c>
      <c r="J1022">
        <v>26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</row>
    <row r="1023" spans="1:94" x14ac:dyDescent="0.3">
      <c r="A1023">
        <v>13</v>
      </c>
      <c r="B1023" t="s">
        <v>7580</v>
      </c>
      <c r="C1023">
        <v>270101001</v>
      </c>
      <c r="D1023">
        <v>270101</v>
      </c>
      <c r="E1023" t="s">
        <v>7315</v>
      </c>
      <c r="F1023" t="s">
        <v>10554</v>
      </c>
      <c r="G1023">
        <v>72</v>
      </c>
      <c r="H1023" t="s">
        <v>10577</v>
      </c>
      <c r="I1023" t="s">
        <v>10554</v>
      </c>
      <c r="J1023">
        <v>46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4" x14ac:dyDescent="0.3">
      <c r="A1024">
        <v>13</v>
      </c>
      <c r="B1024" t="s">
        <v>7580</v>
      </c>
      <c r="C1024">
        <v>270102001</v>
      </c>
      <c r="D1024">
        <v>270102</v>
      </c>
      <c r="E1024" t="s">
        <v>14075</v>
      </c>
      <c r="F1024" t="s">
        <v>7292</v>
      </c>
      <c r="G1024">
        <v>72</v>
      </c>
      <c r="H1024" t="s">
        <v>10577</v>
      </c>
      <c r="I1024" t="s">
        <v>7292</v>
      </c>
      <c r="J1024">
        <v>176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1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</v>
      </c>
      <c r="BP1024">
        <v>0</v>
      </c>
      <c r="BQ1024">
        <v>0</v>
      </c>
      <c r="BR1024">
        <v>0</v>
      </c>
      <c r="BS1024">
        <v>1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 x14ac:dyDescent="0.3">
      <c r="A1025">
        <v>13</v>
      </c>
      <c r="B1025" t="s">
        <v>7580</v>
      </c>
      <c r="C1025">
        <v>270103002</v>
      </c>
      <c r="D1025">
        <v>270103</v>
      </c>
      <c r="E1025" t="s">
        <v>14076</v>
      </c>
      <c r="F1025" t="s">
        <v>7287</v>
      </c>
      <c r="G1025">
        <v>72</v>
      </c>
      <c r="H1025" t="s">
        <v>10577</v>
      </c>
      <c r="I1025" t="s">
        <v>7287</v>
      </c>
      <c r="J1025">
        <v>204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</row>
    <row r="1026" spans="1:94" x14ac:dyDescent="0.3">
      <c r="A1026">
        <v>13</v>
      </c>
      <c r="B1026" t="s">
        <v>7580</v>
      </c>
      <c r="C1026">
        <v>270104001</v>
      </c>
      <c r="D1026">
        <v>270104</v>
      </c>
      <c r="E1026" t="s">
        <v>7318</v>
      </c>
      <c r="F1026" t="s">
        <v>7319</v>
      </c>
      <c r="G1026">
        <v>72</v>
      </c>
      <c r="H1026" t="s">
        <v>10577</v>
      </c>
      <c r="I1026" t="s">
        <v>7319</v>
      </c>
      <c r="J1026">
        <v>298</v>
      </c>
      <c r="K1026">
        <v>2</v>
      </c>
      <c r="L1026">
        <v>2</v>
      </c>
      <c r="M1026">
        <v>0</v>
      </c>
      <c r="N1026">
        <v>1</v>
      </c>
      <c r="O1026">
        <v>0</v>
      </c>
      <c r="P1026">
        <v>1</v>
      </c>
      <c r="Q1026">
        <v>1</v>
      </c>
      <c r="R1026">
        <v>2</v>
      </c>
      <c r="S1026">
        <v>0</v>
      </c>
      <c r="T1026">
        <v>2</v>
      </c>
      <c r="U1026">
        <v>0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2</v>
      </c>
      <c r="AB1026">
        <v>2</v>
      </c>
      <c r="AC1026">
        <v>0</v>
      </c>
      <c r="AD1026">
        <v>0</v>
      </c>
      <c r="AE1026">
        <v>2</v>
      </c>
      <c r="AF1026">
        <v>0</v>
      </c>
      <c r="AG1026">
        <v>1</v>
      </c>
      <c r="AH1026">
        <v>2</v>
      </c>
      <c r="AI1026">
        <v>5</v>
      </c>
      <c r="AJ1026">
        <v>0</v>
      </c>
      <c r="AK1026">
        <v>5</v>
      </c>
      <c r="AL1026">
        <v>0</v>
      </c>
      <c r="AM1026">
        <v>2</v>
      </c>
      <c r="AN1026">
        <v>6</v>
      </c>
      <c r="AO1026">
        <v>1</v>
      </c>
      <c r="AP1026">
        <v>1</v>
      </c>
      <c r="AQ1026">
        <v>3</v>
      </c>
      <c r="AR1026">
        <v>1</v>
      </c>
      <c r="AS1026">
        <v>0</v>
      </c>
      <c r="AT1026">
        <v>1</v>
      </c>
      <c r="AU1026">
        <v>2</v>
      </c>
      <c r="AV1026">
        <v>6</v>
      </c>
      <c r="AW1026">
        <v>5</v>
      </c>
      <c r="AX1026">
        <v>0</v>
      </c>
      <c r="AY1026">
        <v>2</v>
      </c>
      <c r="AZ1026">
        <v>6</v>
      </c>
      <c r="BA1026">
        <v>4</v>
      </c>
      <c r="BB1026">
        <v>2</v>
      </c>
      <c r="BC1026">
        <v>4</v>
      </c>
      <c r="BD1026">
        <v>11</v>
      </c>
      <c r="BE1026">
        <v>3</v>
      </c>
      <c r="BF1026">
        <v>16</v>
      </c>
      <c r="BG1026">
        <v>5</v>
      </c>
      <c r="BH1026">
        <v>4</v>
      </c>
      <c r="BI1026">
        <v>4</v>
      </c>
      <c r="BJ1026">
        <v>19</v>
      </c>
      <c r="BK1026">
        <v>6</v>
      </c>
      <c r="BL1026">
        <v>3</v>
      </c>
      <c r="BM1026">
        <v>1</v>
      </c>
      <c r="BN1026">
        <v>9</v>
      </c>
      <c r="BO1026">
        <v>6</v>
      </c>
      <c r="BP1026">
        <v>0</v>
      </c>
      <c r="BQ1026">
        <v>4</v>
      </c>
      <c r="BR1026">
        <v>1</v>
      </c>
      <c r="BS1026">
        <v>2</v>
      </c>
      <c r="BT1026">
        <v>3</v>
      </c>
      <c r="BU1026">
        <v>0</v>
      </c>
      <c r="BV1026">
        <v>6</v>
      </c>
      <c r="BW1026">
        <v>3</v>
      </c>
      <c r="BX1026">
        <v>3</v>
      </c>
      <c r="BY1026">
        <v>7</v>
      </c>
      <c r="BZ1026">
        <v>0</v>
      </c>
      <c r="CA1026">
        <v>3</v>
      </c>
      <c r="CB1026">
        <v>1</v>
      </c>
      <c r="CC1026">
        <v>5</v>
      </c>
      <c r="CD1026">
        <v>2</v>
      </c>
      <c r="CE1026">
        <v>1</v>
      </c>
      <c r="CF1026">
        <v>3</v>
      </c>
      <c r="CG1026">
        <v>3</v>
      </c>
      <c r="CH1026">
        <v>2</v>
      </c>
      <c r="CI1026">
        <v>1</v>
      </c>
      <c r="CJ1026">
        <v>4</v>
      </c>
      <c r="CK1026">
        <v>3</v>
      </c>
      <c r="CL1026">
        <v>3</v>
      </c>
      <c r="CM1026">
        <v>6</v>
      </c>
      <c r="CN1026">
        <v>5</v>
      </c>
      <c r="CO1026">
        <v>7</v>
      </c>
      <c r="CP1026">
        <v>4</v>
      </c>
    </row>
    <row r="1027" spans="1:94" x14ac:dyDescent="0.3">
      <c r="A1027">
        <v>13</v>
      </c>
      <c r="B1027" t="s">
        <v>7580</v>
      </c>
      <c r="C1027">
        <v>270103004</v>
      </c>
      <c r="D1027">
        <v>270103</v>
      </c>
      <c r="E1027" t="s">
        <v>14076</v>
      </c>
      <c r="F1027" t="s">
        <v>7289</v>
      </c>
      <c r="G1027">
        <v>72</v>
      </c>
      <c r="H1027" t="s">
        <v>10577</v>
      </c>
      <c r="I1027" t="s">
        <v>7289</v>
      </c>
      <c r="J1027">
        <v>417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</row>
    <row r="1028" spans="1:94" x14ac:dyDescent="0.3">
      <c r="A1028">
        <v>13</v>
      </c>
      <c r="B1028" t="s">
        <v>7580</v>
      </c>
      <c r="C1028">
        <v>270103005</v>
      </c>
      <c r="D1028">
        <v>270103</v>
      </c>
      <c r="E1028" t="s">
        <v>14076</v>
      </c>
      <c r="F1028" t="s">
        <v>7290</v>
      </c>
      <c r="G1028">
        <v>72</v>
      </c>
      <c r="H1028" t="s">
        <v>10577</v>
      </c>
      <c r="I1028" t="s">
        <v>7290</v>
      </c>
      <c r="J1028">
        <v>434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 x14ac:dyDescent="0.3">
      <c r="A1029">
        <v>13</v>
      </c>
      <c r="B1029" t="s">
        <v>7580</v>
      </c>
      <c r="C1029">
        <v>270102002</v>
      </c>
      <c r="D1029">
        <v>270102</v>
      </c>
      <c r="E1029" t="s">
        <v>14075</v>
      </c>
      <c r="F1029" t="s">
        <v>7293</v>
      </c>
      <c r="G1029">
        <v>72</v>
      </c>
      <c r="H1029" t="s">
        <v>10577</v>
      </c>
      <c r="I1029" t="s">
        <v>7293</v>
      </c>
      <c r="J1029">
        <v>474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>
        <v>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2</v>
      </c>
      <c r="BI1029">
        <v>0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1</v>
      </c>
      <c r="BP1029">
        <v>0</v>
      </c>
      <c r="BQ1029">
        <v>1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</row>
    <row r="1030" spans="1:94" x14ac:dyDescent="0.3">
      <c r="A1030">
        <v>13</v>
      </c>
      <c r="B1030" t="s">
        <v>7580</v>
      </c>
      <c r="C1030">
        <v>270102017</v>
      </c>
      <c r="D1030">
        <v>270102</v>
      </c>
      <c r="E1030" t="s">
        <v>14075</v>
      </c>
      <c r="F1030" t="s">
        <v>7308</v>
      </c>
      <c r="G1030">
        <v>72</v>
      </c>
      <c r="H1030" t="s">
        <v>10577</v>
      </c>
      <c r="I1030" t="s">
        <v>7308</v>
      </c>
      <c r="J1030">
        <v>475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 x14ac:dyDescent="0.3">
      <c r="A1031">
        <v>13</v>
      </c>
      <c r="B1031" t="s">
        <v>7580</v>
      </c>
      <c r="C1031">
        <v>270102014</v>
      </c>
      <c r="D1031">
        <v>270102</v>
      </c>
      <c r="E1031" t="s">
        <v>14075</v>
      </c>
      <c r="F1031" t="s">
        <v>7305</v>
      </c>
      <c r="G1031">
        <v>72</v>
      </c>
      <c r="H1031" t="s">
        <v>10577</v>
      </c>
      <c r="I1031" t="s">
        <v>10639</v>
      </c>
      <c r="J1031">
        <v>476</v>
      </c>
      <c r="K1031">
        <v>2</v>
      </c>
      <c r="L1031">
        <v>1</v>
      </c>
      <c r="M1031">
        <v>1</v>
      </c>
      <c r="N1031">
        <v>1</v>
      </c>
      <c r="O1031">
        <v>2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1</v>
      </c>
      <c r="AI1031">
        <v>0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5</v>
      </c>
      <c r="AP1031">
        <v>1</v>
      </c>
      <c r="AQ1031">
        <v>2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2</v>
      </c>
      <c r="AX1031">
        <v>0</v>
      </c>
      <c r="AY1031">
        <v>1</v>
      </c>
      <c r="AZ1031">
        <v>3</v>
      </c>
      <c r="BA1031">
        <v>1</v>
      </c>
      <c r="BB1031">
        <v>0</v>
      </c>
      <c r="BC1031">
        <v>0</v>
      </c>
      <c r="BD1031">
        <v>1</v>
      </c>
      <c r="BE1031">
        <v>2</v>
      </c>
      <c r="BF1031">
        <v>1</v>
      </c>
      <c r="BG1031">
        <v>2</v>
      </c>
      <c r="BH1031">
        <v>3</v>
      </c>
      <c r="BI1031">
        <v>1</v>
      </c>
      <c r="BJ1031">
        <v>1</v>
      </c>
      <c r="BK1031">
        <v>2</v>
      </c>
      <c r="BL1031">
        <v>0</v>
      </c>
      <c r="BM1031">
        <v>0</v>
      </c>
      <c r="BN1031">
        <v>3</v>
      </c>
      <c r="BO1031">
        <v>1</v>
      </c>
      <c r="BP1031">
        <v>1</v>
      </c>
      <c r="BQ1031">
        <v>1</v>
      </c>
      <c r="BR1031">
        <v>2</v>
      </c>
      <c r="BS1031">
        <v>0</v>
      </c>
      <c r="BT1031">
        <v>1</v>
      </c>
      <c r="BU1031">
        <v>1</v>
      </c>
      <c r="BV1031">
        <v>2</v>
      </c>
      <c r="BW1031">
        <v>2</v>
      </c>
      <c r="BX1031">
        <v>2</v>
      </c>
      <c r="BY1031">
        <v>2</v>
      </c>
      <c r="BZ1031">
        <v>1</v>
      </c>
      <c r="CA1031">
        <v>0</v>
      </c>
      <c r="CB1031">
        <v>1</v>
      </c>
      <c r="CC1031">
        <v>0</v>
      </c>
      <c r="CD1031">
        <v>0</v>
      </c>
      <c r="CE1031">
        <v>2</v>
      </c>
      <c r="CF1031">
        <v>3</v>
      </c>
      <c r="CG1031">
        <v>0</v>
      </c>
      <c r="CH1031">
        <v>1</v>
      </c>
      <c r="CI1031">
        <v>1</v>
      </c>
      <c r="CJ1031">
        <v>2</v>
      </c>
      <c r="CK1031">
        <v>1</v>
      </c>
      <c r="CL1031">
        <v>0</v>
      </c>
      <c r="CM1031">
        <v>2</v>
      </c>
      <c r="CN1031">
        <v>2</v>
      </c>
      <c r="CO1031">
        <v>1</v>
      </c>
      <c r="CP1031">
        <v>3</v>
      </c>
    </row>
    <row r="1032" spans="1:94" x14ac:dyDescent="0.3">
      <c r="A1032">
        <v>13</v>
      </c>
      <c r="B1032" t="s">
        <v>7580</v>
      </c>
      <c r="C1032">
        <v>270102015</v>
      </c>
      <c r="D1032">
        <v>270102</v>
      </c>
      <c r="E1032" t="s">
        <v>14075</v>
      </c>
      <c r="F1032" t="s">
        <v>7306</v>
      </c>
      <c r="G1032">
        <v>72</v>
      </c>
      <c r="H1032" t="s">
        <v>10577</v>
      </c>
      <c r="I1032" t="s">
        <v>10640</v>
      </c>
      <c r="J1032">
        <v>477</v>
      </c>
      <c r="K1032">
        <v>2</v>
      </c>
      <c r="L1032">
        <v>2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2</v>
      </c>
      <c r="T1032">
        <v>2</v>
      </c>
      <c r="U1032">
        <v>3</v>
      </c>
      <c r="V1032">
        <v>1</v>
      </c>
      <c r="W1032">
        <v>0</v>
      </c>
      <c r="X1032">
        <v>2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1</v>
      </c>
      <c r="AE1032">
        <v>3</v>
      </c>
      <c r="AF1032">
        <v>2</v>
      </c>
      <c r="AG1032">
        <v>0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0</v>
      </c>
      <c r="AN1032">
        <v>2</v>
      </c>
      <c r="AO1032">
        <v>1</v>
      </c>
      <c r="AP1032">
        <v>2</v>
      </c>
      <c r="AQ1032">
        <v>1</v>
      </c>
      <c r="AR1032">
        <v>0</v>
      </c>
      <c r="AS1032">
        <v>0</v>
      </c>
      <c r="AT1032">
        <v>1</v>
      </c>
      <c r="AU1032">
        <v>4</v>
      </c>
      <c r="AV1032">
        <v>1</v>
      </c>
      <c r="AW1032">
        <v>1</v>
      </c>
      <c r="AX1032">
        <v>2</v>
      </c>
      <c r="AY1032">
        <v>1</v>
      </c>
      <c r="AZ1032">
        <v>1</v>
      </c>
      <c r="BA1032">
        <v>3</v>
      </c>
      <c r="BB1032">
        <v>1</v>
      </c>
      <c r="BC1032">
        <v>0</v>
      </c>
      <c r="BD1032">
        <v>0</v>
      </c>
      <c r="BE1032">
        <v>1</v>
      </c>
      <c r="BF1032">
        <v>1</v>
      </c>
      <c r="BG1032">
        <v>1</v>
      </c>
      <c r="BH1032">
        <v>4</v>
      </c>
      <c r="BI1032">
        <v>1</v>
      </c>
      <c r="BJ1032">
        <v>1</v>
      </c>
      <c r="BK1032">
        <v>3</v>
      </c>
      <c r="BL1032">
        <v>1</v>
      </c>
      <c r="BM1032">
        <v>0</v>
      </c>
      <c r="BN1032">
        <v>1</v>
      </c>
      <c r="BO1032">
        <v>2</v>
      </c>
      <c r="BP1032">
        <v>0</v>
      </c>
      <c r="BQ1032">
        <v>1</v>
      </c>
      <c r="BR1032">
        <v>1</v>
      </c>
      <c r="BS1032">
        <v>1</v>
      </c>
      <c r="BT1032">
        <v>2</v>
      </c>
      <c r="BU1032">
        <v>0</v>
      </c>
      <c r="BV1032">
        <v>1</v>
      </c>
      <c r="BW1032">
        <v>1</v>
      </c>
      <c r="BX1032">
        <v>1</v>
      </c>
      <c r="BY1032">
        <v>1</v>
      </c>
      <c r="BZ1032">
        <v>2</v>
      </c>
      <c r="CA1032">
        <v>4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1</v>
      </c>
      <c r="CJ1032">
        <v>1</v>
      </c>
      <c r="CK1032">
        <v>0</v>
      </c>
      <c r="CL1032">
        <v>2</v>
      </c>
      <c r="CM1032">
        <v>2</v>
      </c>
      <c r="CN1032">
        <v>3</v>
      </c>
      <c r="CO1032">
        <v>0</v>
      </c>
      <c r="CP1032">
        <v>1</v>
      </c>
    </row>
    <row r="1033" spans="1:94" x14ac:dyDescent="0.3">
      <c r="A1033">
        <v>13</v>
      </c>
      <c r="B1033" t="s">
        <v>7580</v>
      </c>
      <c r="C1033">
        <v>270105001</v>
      </c>
      <c r="D1033">
        <v>270105</v>
      </c>
      <c r="E1033" t="s">
        <v>7310</v>
      </c>
      <c r="F1033" t="s">
        <v>7311</v>
      </c>
      <c r="G1033">
        <v>73</v>
      </c>
      <c r="H1033" t="s">
        <v>10578</v>
      </c>
      <c r="I1033" t="s">
        <v>7311</v>
      </c>
      <c r="J1033">
        <v>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 x14ac:dyDescent="0.3">
      <c r="A1034">
        <v>13</v>
      </c>
      <c r="B1034" t="s">
        <v>7580</v>
      </c>
      <c r="C1034">
        <v>270105002</v>
      </c>
      <c r="D1034">
        <v>270105</v>
      </c>
      <c r="E1034" t="s">
        <v>7310</v>
      </c>
      <c r="F1034" t="s">
        <v>7312</v>
      </c>
      <c r="G1034">
        <v>73</v>
      </c>
      <c r="H1034" t="s">
        <v>10578</v>
      </c>
      <c r="I1034" t="s">
        <v>7312</v>
      </c>
      <c r="J1034">
        <v>8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2</v>
      </c>
      <c r="BE1034">
        <v>0</v>
      </c>
      <c r="BF1034">
        <v>0</v>
      </c>
      <c r="BG1034">
        <v>0</v>
      </c>
      <c r="BH1034">
        <v>2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 x14ac:dyDescent="0.3">
      <c r="A1035">
        <v>13</v>
      </c>
      <c r="B1035" t="s">
        <v>7580</v>
      </c>
      <c r="C1035">
        <v>270105003</v>
      </c>
      <c r="D1035">
        <v>270105</v>
      </c>
      <c r="E1035" t="s">
        <v>7310</v>
      </c>
      <c r="F1035" t="s">
        <v>7313</v>
      </c>
      <c r="G1035">
        <v>73</v>
      </c>
      <c r="H1035" t="s">
        <v>10578</v>
      </c>
      <c r="I1035" t="s">
        <v>7313</v>
      </c>
      <c r="J1035">
        <v>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3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</row>
    <row r="1036" spans="1:94" x14ac:dyDescent="0.3">
      <c r="A1036">
        <v>13</v>
      </c>
      <c r="B1036" t="s">
        <v>7580</v>
      </c>
      <c r="C1036">
        <v>270102004</v>
      </c>
      <c r="D1036">
        <v>270102</v>
      </c>
      <c r="E1036" t="s">
        <v>14075</v>
      </c>
      <c r="F1036" t="s">
        <v>7295</v>
      </c>
      <c r="G1036">
        <v>73</v>
      </c>
      <c r="H1036" t="s">
        <v>10578</v>
      </c>
      <c r="I1036" t="s">
        <v>7295</v>
      </c>
      <c r="J1036">
        <v>13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0</v>
      </c>
      <c r="Q1036">
        <v>0</v>
      </c>
      <c r="R1036">
        <v>2</v>
      </c>
      <c r="S1036">
        <v>0</v>
      </c>
      <c r="T1036">
        <v>2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2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2</v>
      </c>
      <c r="BC1036">
        <v>0</v>
      </c>
      <c r="BD1036">
        <v>0</v>
      </c>
      <c r="BE1036">
        <v>0</v>
      </c>
      <c r="BF1036">
        <v>1</v>
      </c>
      <c r="BG1036">
        <v>1</v>
      </c>
      <c r="BH1036">
        <v>0</v>
      </c>
      <c r="BI1036">
        <v>0</v>
      </c>
      <c r="BJ1036">
        <v>1</v>
      </c>
      <c r="BK1036">
        <v>1</v>
      </c>
      <c r="BL1036">
        <v>0</v>
      </c>
      <c r="BM1036">
        <v>1</v>
      </c>
      <c r="BN1036">
        <v>1</v>
      </c>
      <c r="BO1036">
        <v>0</v>
      </c>
      <c r="BP1036">
        <v>0</v>
      </c>
      <c r="BQ1036">
        <v>1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 x14ac:dyDescent="0.3">
      <c r="A1037">
        <v>13</v>
      </c>
      <c r="B1037" t="s">
        <v>7580</v>
      </c>
      <c r="C1037">
        <v>270102005</v>
      </c>
      <c r="D1037">
        <v>270102</v>
      </c>
      <c r="E1037" t="s">
        <v>14075</v>
      </c>
      <c r="F1037" t="s">
        <v>7296</v>
      </c>
      <c r="G1037">
        <v>73</v>
      </c>
      <c r="H1037" t="s">
        <v>10578</v>
      </c>
      <c r="I1037" t="s">
        <v>7296</v>
      </c>
      <c r="J1037">
        <v>14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1</v>
      </c>
      <c r="CM1037">
        <v>0</v>
      </c>
      <c r="CN1037">
        <v>1</v>
      </c>
      <c r="CO1037">
        <v>0</v>
      </c>
      <c r="CP1037">
        <v>0</v>
      </c>
    </row>
    <row r="1038" spans="1:94" x14ac:dyDescent="0.3">
      <c r="A1038">
        <v>13</v>
      </c>
      <c r="B1038" t="s">
        <v>7580</v>
      </c>
      <c r="C1038">
        <v>270102006</v>
      </c>
      <c r="D1038">
        <v>270102</v>
      </c>
      <c r="E1038" t="s">
        <v>14075</v>
      </c>
      <c r="F1038" t="s">
        <v>7297</v>
      </c>
      <c r="G1038">
        <v>73</v>
      </c>
      <c r="H1038" t="s">
        <v>10578</v>
      </c>
      <c r="I1038" t="s">
        <v>14159</v>
      </c>
      <c r="J1038">
        <v>15</v>
      </c>
      <c r="K1038">
        <v>3</v>
      </c>
      <c r="L1038">
        <v>6</v>
      </c>
      <c r="M1038">
        <v>6</v>
      </c>
      <c r="N1038">
        <v>4</v>
      </c>
      <c r="O1038">
        <v>4</v>
      </c>
      <c r="P1038">
        <v>1</v>
      </c>
      <c r="Q1038">
        <v>3</v>
      </c>
      <c r="R1038">
        <v>2</v>
      </c>
      <c r="S1038">
        <v>1</v>
      </c>
      <c r="T1038">
        <v>3</v>
      </c>
      <c r="U1038">
        <v>6</v>
      </c>
      <c r="V1038">
        <v>2</v>
      </c>
      <c r="W1038">
        <v>7</v>
      </c>
      <c r="X1038">
        <v>4</v>
      </c>
      <c r="Y1038">
        <v>6</v>
      </c>
      <c r="Z1038">
        <v>1</v>
      </c>
      <c r="AA1038">
        <v>3</v>
      </c>
      <c r="AB1038">
        <v>6</v>
      </c>
      <c r="AC1038">
        <v>4</v>
      </c>
      <c r="AD1038">
        <v>2</v>
      </c>
      <c r="AE1038">
        <v>2</v>
      </c>
      <c r="AF1038">
        <v>2</v>
      </c>
      <c r="AG1038">
        <v>4</v>
      </c>
      <c r="AH1038">
        <v>2</v>
      </c>
      <c r="AI1038">
        <v>2</v>
      </c>
      <c r="AJ1038">
        <v>3</v>
      </c>
      <c r="AK1038">
        <v>4</v>
      </c>
      <c r="AL1038">
        <v>5</v>
      </c>
      <c r="AM1038">
        <v>4</v>
      </c>
      <c r="AN1038">
        <v>3</v>
      </c>
      <c r="AO1038">
        <v>5</v>
      </c>
      <c r="AP1038">
        <v>3</v>
      </c>
      <c r="AQ1038">
        <v>1</v>
      </c>
      <c r="AR1038">
        <v>2</v>
      </c>
      <c r="AS1038">
        <v>4</v>
      </c>
      <c r="AT1038">
        <v>2</v>
      </c>
      <c r="AU1038">
        <v>1</v>
      </c>
      <c r="AV1038">
        <v>3</v>
      </c>
      <c r="AW1038">
        <v>5</v>
      </c>
      <c r="AX1038">
        <v>7</v>
      </c>
      <c r="AY1038">
        <v>2</v>
      </c>
      <c r="AZ1038">
        <v>4</v>
      </c>
      <c r="BA1038">
        <v>7</v>
      </c>
      <c r="BB1038">
        <v>7</v>
      </c>
      <c r="BC1038">
        <v>3</v>
      </c>
      <c r="BD1038">
        <v>7</v>
      </c>
      <c r="BE1038">
        <v>1</v>
      </c>
      <c r="BF1038">
        <v>4</v>
      </c>
      <c r="BG1038">
        <v>7</v>
      </c>
      <c r="BH1038">
        <v>4</v>
      </c>
      <c r="BI1038">
        <v>0</v>
      </c>
      <c r="BJ1038">
        <v>5</v>
      </c>
      <c r="BK1038">
        <v>5</v>
      </c>
      <c r="BL1038">
        <v>2</v>
      </c>
      <c r="BM1038">
        <v>5</v>
      </c>
      <c r="BN1038">
        <v>4</v>
      </c>
      <c r="BO1038">
        <v>3</v>
      </c>
      <c r="BP1038">
        <v>3</v>
      </c>
      <c r="BQ1038">
        <v>7</v>
      </c>
      <c r="BR1038">
        <v>6</v>
      </c>
      <c r="BS1038">
        <v>8</v>
      </c>
      <c r="BT1038">
        <v>7</v>
      </c>
      <c r="BU1038">
        <v>7</v>
      </c>
      <c r="BV1038">
        <v>6</v>
      </c>
      <c r="BW1038">
        <v>8</v>
      </c>
      <c r="BX1038">
        <v>1</v>
      </c>
      <c r="BY1038">
        <v>2</v>
      </c>
      <c r="BZ1038">
        <v>6</v>
      </c>
      <c r="CA1038">
        <v>3</v>
      </c>
      <c r="CB1038">
        <v>4</v>
      </c>
      <c r="CC1038">
        <v>5</v>
      </c>
      <c r="CD1038">
        <v>4</v>
      </c>
      <c r="CE1038">
        <v>4</v>
      </c>
      <c r="CF1038">
        <v>4</v>
      </c>
      <c r="CG1038">
        <v>4</v>
      </c>
      <c r="CH1038">
        <v>5</v>
      </c>
      <c r="CI1038">
        <v>4</v>
      </c>
      <c r="CJ1038">
        <v>1</v>
      </c>
      <c r="CK1038">
        <v>4</v>
      </c>
      <c r="CL1038">
        <v>9</v>
      </c>
      <c r="CM1038">
        <v>6</v>
      </c>
      <c r="CN1038">
        <v>5</v>
      </c>
      <c r="CO1038">
        <v>5</v>
      </c>
      <c r="CP1038">
        <v>11</v>
      </c>
    </row>
    <row r="1039" spans="1:94" x14ac:dyDescent="0.3">
      <c r="A1039">
        <v>13</v>
      </c>
      <c r="B1039" t="s">
        <v>7580</v>
      </c>
      <c r="C1039">
        <v>270102007</v>
      </c>
      <c r="D1039">
        <v>270102</v>
      </c>
      <c r="E1039" t="s">
        <v>14075</v>
      </c>
      <c r="F1039" t="s">
        <v>7298</v>
      </c>
      <c r="G1039">
        <v>73</v>
      </c>
      <c r="H1039" t="s">
        <v>10578</v>
      </c>
      <c r="I1039" t="s">
        <v>14160</v>
      </c>
      <c r="J1039">
        <v>16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3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1</v>
      </c>
      <c r="AR1039">
        <v>0</v>
      </c>
      <c r="AS1039">
        <v>0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0</v>
      </c>
      <c r="BF1039">
        <v>0</v>
      </c>
      <c r="BG1039">
        <v>1</v>
      </c>
      <c r="BH1039">
        <v>2</v>
      </c>
      <c r="BI1039">
        <v>0</v>
      </c>
      <c r="BJ1039">
        <v>0</v>
      </c>
      <c r="BK1039">
        <v>0</v>
      </c>
      <c r="BL1039">
        <v>1</v>
      </c>
      <c r="BM1039">
        <v>0</v>
      </c>
      <c r="BN1039">
        <v>2</v>
      </c>
      <c r="BO1039">
        <v>0</v>
      </c>
      <c r="BP1039">
        <v>0</v>
      </c>
      <c r="BQ1039">
        <v>1</v>
      </c>
      <c r="BR1039">
        <v>2</v>
      </c>
      <c r="BS1039">
        <v>2</v>
      </c>
      <c r="BT1039">
        <v>1</v>
      </c>
      <c r="BU1039">
        <v>0</v>
      </c>
      <c r="BV1039">
        <v>0</v>
      </c>
      <c r="BW1039">
        <v>2</v>
      </c>
      <c r="BX1039">
        <v>0</v>
      </c>
      <c r="BY1039">
        <v>1</v>
      </c>
      <c r="BZ1039">
        <v>0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1</v>
      </c>
      <c r="CG1039">
        <v>2</v>
      </c>
      <c r="CH1039">
        <v>0</v>
      </c>
      <c r="CI1039">
        <v>2</v>
      </c>
      <c r="CJ1039">
        <v>1</v>
      </c>
      <c r="CK1039">
        <v>0</v>
      </c>
      <c r="CL1039">
        <v>1</v>
      </c>
      <c r="CM1039">
        <v>1</v>
      </c>
      <c r="CN1039">
        <v>0</v>
      </c>
      <c r="CO1039">
        <v>1</v>
      </c>
      <c r="CP1039">
        <v>1</v>
      </c>
    </row>
    <row r="1040" spans="1:94" x14ac:dyDescent="0.3">
      <c r="A1040">
        <v>13</v>
      </c>
      <c r="B1040" t="s">
        <v>7580</v>
      </c>
      <c r="C1040">
        <v>270102008</v>
      </c>
      <c r="D1040">
        <v>270102</v>
      </c>
      <c r="E1040" t="s">
        <v>14075</v>
      </c>
      <c r="F1040" t="s">
        <v>7299</v>
      </c>
      <c r="G1040">
        <v>73</v>
      </c>
      <c r="H1040" t="s">
        <v>10578</v>
      </c>
      <c r="I1040" t="s">
        <v>14161</v>
      </c>
      <c r="J1040">
        <v>17</v>
      </c>
      <c r="K1040">
        <v>1</v>
      </c>
      <c r="L1040">
        <v>2</v>
      </c>
      <c r="M1040">
        <v>2</v>
      </c>
      <c r="N1040">
        <v>4</v>
      </c>
      <c r="O1040">
        <v>1</v>
      </c>
      <c r="P1040">
        <v>2</v>
      </c>
      <c r="Q1040">
        <v>2</v>
      </c>
      <c r="R1040">
        <v>2</v>
      </c>
      <c r="S1040">
        <v>0</v>
      </c>
      <c r="T1040">
        <v>1</v>
      </c>
      <c r="U1040">
        <v>0</v>
      </c>
      <c r="V1040">
        <v>0</v>
      </c>
      <c r="W1040">
        <v>1</v>
      </c>
      <c r="X1040">
        <v>3</v>
      </c>
      <c r="Y1040">
        <v>1</v>
      </c>
      <c r="Z1040">
        <v>3</v>
      </c>
      <c r="AA1040">
        <v>3</v>
      </c>
      <c r="AB1040">
        <v>2</v>
      </c>
      <c r="AC1040">
        <v>3</v>
      </c>
      <c r="AD1040">
        <v>0</v>
      </c>
      <c r="AE1040">
        <v>2</v>
      </c>
      <c r="AF1040">
        <v>1</v>
      </c>
      <c r="AG1040">
        <v>0</v>
      </c>
      <c r="AH1040">
        <v>1</v>
      </c>
      <c r="AI1040">
        <v>0</v>
      </c>
      <c r="AJ1040">
        <v>2</v>
      </c>
      <c r="AK1040">
        <v>0</v>
      </c>
      <c r="AL1040">
        <v>3</v>
      </c>
      <c r="AM1040">
        <v>2</v>
      </c>
      <c r="AN1040">
        <v>0</v>
      </c>
      <c r="AO1040">
        <v>0</v>
      </c>
      <c r="AP1040">
        <v>1</v>
      </c>
      <c r="AQ1040">
        <v>1</v>
      </c>
      <c r="AR1040">
        <v>2</v>
      </c>
      <c r="AS1040">
        <v>1</v>
      </c>
      <c r="AT1040">
        <v>1</v>
      </c>
      <c r="AU1040">
        <v>2</v>
      </c>
      <c r="AV1040">
        <v>1</v>
      </c>
      <c r="AW1040">
        <v>3</v>
      </c>
      <c r="AX1040">
        <v>3</v>
      </c>
      <c r="AY1040">
        <v>0</v>
      </c>
      <c r="AZ1040">
        <v>0</v>
      </c>
      <c r="BA1040">
        <v>1</v>
      </c>
      <c r="BB1040">
        <v>3</v>
      </c>
      <c r="BC1040">
        <v>2</v>
      </c>
      <c r="BD1040">
        <v>2</v>
      </c>
      <c r="BE1040">
        <v>1</v>
      </c>
      <c r="BF1040">
        <v>1</v>
      </c>
      <c r="BG1040">
        <v>3</v>
      </c>
      <c r="BH1040">
        <v>2</v>
      </c>
      <c r="BI1040">
        <v>0</v>
      </c>
      <c r="BJ1040">
        <v>3</v>
      </c>
      <c r="BK1040">
        <v>1</v>
      </c>
      <c r="BL1040">
        <v>1</v>
      </c>
      <c r="BM1040">
        <v>2</v>
      </c>
      <c r="BN1040">
        <v>0</v>
      </c>
      <c r="BO1040">
        <v>1</v>
      </c>
      <c r="BP1040">
        <v>1</v>
      </c>
      <c r="BQ1040">
        <v>5</v>
      </c>
      <c r="BR1040">
        <v>2</v>
      </c>
      <c r="BS1040">
        <v>2</v>
      </c>
      <c r="BT1040">
        <v>7</v>
      </c>
      <c r="BU1040">
        <v>8</v>
      </c>
      <c r="BV1040">
        <v>3</v>
      </c>
      <c r="BW1040">
        <v>0</v>
      </c>
      <c r="BX1040">
        <v>3</v>
      </c>
      <c r="BY1040">
        <v>3</v>
      </c>
      <c r="BZ1040">
        <v>1</v>
      </c>
      <c r="CA1040">
        <v>4</v>
      </c>
      <c r="CB1040">
        <v>4</v>
      </c>
      <c r="CC1040">
        <v>5</v>
      </c>
      <c r="CD1040">
        <v>1</v>
      </c>
      <c r="CE1040">
        <v>10</v>
      </c>
      <c r="CF1040">
        <v>6</v>
      </c>
      <c r="CG1040">
        <v>6</v>
      </c>
      <c r="CH1040">
        <v>2</v>
      </c>
      <c r="CI1040">
        <v>4</v>
      </c>
      <c r="CJ1040">
        <v>5</v>
      </c>
      <c r="CK1040">
        <v>1</v>
      </c>
      <c r="CL1040">
        <v>8</v>
      </c>
      <c r="CM1040">
        <v>5</v>
      </c>
      <c r="CN1040">
        <v>1</v>
      </c>
      <c r="CO1040">
        <v>4</v>
      </c>
      <c r="CP1040">
        <v>6</v>
      </c>
    </row>
    <row r="1041" spans="1:94" x14ac:dyDescent="0.3">
      <c r="A1041">
        <v>13</v>
      </c>
      <c r="B1041" t="s">
        <v>7580</v>
      </c>
      <c r="C1041">
        <v>270102009</v>
      </c>
      <c r="D1041">
        <v>270102</v>
      </c>
      <c r="E1041" t="s">
        <v>14075</v>
      </c>
      <c r="F1041" t="s">
        <v>7300</v>
      </c>
      <c r="G1041">
        <v>73</v>
      </c>
      <c r="H1041" t="s">
        <v>10578</v>
      </c>
      <c r="I1041" t="s">
        <v>7300</v>
      </c>
      <c r="J1041">
        <v>18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2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2</v>
      </c>
    </row>
    <row r="1042" spans="1:94" x14ac:dyDescent="0.3">
      <c r="A1042">
        <v>13</v>
      </c>
      <c r="B1042" t="s">
        <v>7580</v>
      </c>
      <c r="C1042">
        <v>270102010</v>
      </c>
      <c r="D1042">
        <v>270102</v>
      </c>
      <c r="E1042" t="s">
        <v>14075</v>
      </c>
      <c r="F1042" t="s">
        <v>7301</v>
      </c>
      <c r="G1042">
        <v>73</v>
      </c>
      <c r="H1042" t="s">
        <v>10578</v>
      </c>
      <c r="I1042" t="s">
        <v>7301</v>
      </c>
      <c r="J1042">
        <v>19</v>
      </c>
      <c r="K1042">
        <v>3</v>
      </c>
      <c r="L1042">
        <v>3</v>
      </c>
      <c r="M1042">
        <v>4</v>
      </c>
      <c r="N1042">
        <v>2</v>
      </c>
      <c r="O1042">
        <v>1</v>
      </c>
      <c r="P1042">
        <v>3</v>
      </c>
      <c r="Q1042">
        <v>1</v>
      </c>
      <c r="R1042">
        <v>2</v>
      </c>
      <c r="S1042">
        <v>1</v>
      </c>
      <c r="T1042">
        <v>2</v>
      </c>
      <c r="U1042">
        <v>4</v>
      </c>
      <c r="V1042">
        <v>1</v>
      </c>
      <c r="W1042">
        <v>2</v>
      </c>
      <c r="X1042">
        <v>0</v>
      </c>
      <c r="Y1042">
        <v>2</v>
      </c>
      <c r="Z1042">
        <v>1</v>
      </c>
      <c r="AA1042">
        <v>2</v>
      </c>
      <c r="AB1042">
        <v>1</v>
      </c>
      <c r="AC1042">
        <v>4</v>
      </c>
      <c r="AD1042">
        <v>2</v>
      </c>
      <c r="AE1042">
        <v>0</v>
      </c>
      <c r="AF1042">
        <v>1</v>
      </c>
      <c r="AG1042">
        <v>3</v>
      </c>
      <c r="AH1042">
        <v>2</v>
      </c>
      <c r="AI1042">
        <v>1</v>
      </c>
      <c r="AJ1042">
        <v>2</v>
      </c>
      <c r="AK1042">
        <v>3</v>
      </c>
      <c r="AL1042">
        <v>1</v>
      </c>
      <c r="AM1042">
        <v>0</v>
      </c>
      <c r="AN1042">
        <v>0</v>
      </c>
      <c r="AO1042">
        <v>4</v>
      </c>
      <c r="AP1042">
        <v>1</v>
      </c>
      <c r="AQ1042">
        <v>0</v>
      </c>
      <c r="AR1042">
        <v>2</v>
      </c>
      <c r="AS1042">
        <v>2</v>
      </c>
      <c r="AT1042">
        <v>1</v>
      </c>
      <c r="AU1042">
        <v>3</v>
      </c>
      <c r="AV1042">
        <v>3</v>
      </c>
      <c r="AW1042">
        <v>4</v>
      </c>
      <c r="AX1042">
        <v>0</v>
      </c>
      <c r="AY1042">
        <v>1</v>
      </c>
      <c r="AZ1042">
        <v>2</v>
      </c>
      <c r="BA1042">
        <v>0</v>
      </c>
      <c r="BB1042">
        <v>1</v>
      </c>
      <c r="BC1042">
        <v>1</v>
      </c>
      <c r="BD1042">
        <v>3</v>
      </c>
      <c r="BE1042">
        <v>0</v>
      </c>
      <c r="BF1042">
        <v>1</v>
      </c>
      <c r="BG1042">
        <v>0</v>
      </c>
      <c r="BH1042">
        <v>4</v>
      </c>
      <c r="BI1042">
        <v>0</v>
      </c>
      <c r="BJ1042">
        <v>3</v>
      </c>
      <c r="BK1042">
        <v>3</v>
      </c>
      <c r="BL1042">
        <v>3</v>
      </c>
      <c r="BM1042">
        <v>1</v>
      </c>
      <c r="BN1042">
        <v>2</v>
      </c>
      <c r="BO1042">
        <v>0</v>
      </c>
      <c r="BP1042">
        <v>3</v>
      </c>
      <c r="BQ1042">
        <v>3</v>
      </c>
      <c r="BR1042">
        <v>4</v>
      </c>
      <c r="BS1042">
        <v>5</v>
      </c>
      <c r="BT1042">
        <v>4</v>
      </c>
      <c r="BU1042">
        <v>4</v>
      </c>
      <c r="BV1042">
        <v>3</v>
      </c>
      <c r="BW1042">
        <v>4</v>
      </c>
      <c r="BX1042">
        <v>2</v>
      </c>
      <c r="BY1042">
        <v>3</v>
      </c>
      <c r="BZ1042">
        <v>2</v>
      </c>
      <c r="CA1042">
        <v>4</v>
      </c>
      <c r="CB1042">
        <v>1</v>
      </c>
      <c r="CC1042">
        <v>2</v>
      </c>
      <c r="CD1042">
        <v>0</v>
      </c>
      <c r="CE1042">
        <v>3</v>
      </c>
      <c r="CF1042">
        <v>1</v>
      </c>
      <c r="CG1042">
        <v>3</v>
      </c>
      <c r="CH1042">
        <v>2</v>
      </c>
      <c r="CI1042">
        <v>2</v>
      </c>
      <c r="CJ1042">
        <v>2</v>
      </c>
      <c r="CK1042">
        <v>1</v>
      </c>
      <c r="CL1042">
        <v>5</v>
      </c>
      <c r="CM1042">
        <v>6</v>
      </c>
      <c r="CN1042">
        <v>6</v>
      </c>
      <c r="CO1042">
        <v>3</v>
      </c>
      <c r="CP1042">
        <v>6</v>
      </c>
    </row>
    <row r="1043" spans="1:94" x14ac:dyDescent="0.3">
      <c r="A1043">
        <v>13</v>
      </c>
      <c r="B1043" t="s">
        <v>7580</v>
      </c>
      <c r="C1043">
        <v>270102016</v>
      </c>
      <c r="D1043">
        <v>270102</v>
      </c>
      <c r="E1043" t="s">
        <v>14075</v>
      </c>
      <c r="F1043" t="s">
        <v>7307</v>
      </c>
      <c r="G1043">
        <v>73</v>
      </c>
      <c r="H1043" t="s">
        <v>10578</v>
      </c>
      <c r="I1043" t="s">
        <v>7307</v>
      </c>
      <c r="J1043">
        <v>26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2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</row>
    <row r="1044" spans="1:94" x14ac:dyDescent="0.3">
      <c r="A1044">
        <v>13</v>
      </c>
      <c r="B1044" t="s">
        <v>7580</v>
      </c>
      <c r="C1044">
        <v>270101001</v>
      </c>
      <c r="D1044">
        <v>270101</v>
      </c>
      <c r="E1044" t="s">
        <v>7315</v>
      </c>
      <c r="F1044" t="s">
        <v>10554</v>
      </c>
      <c r="G1044">
        <v>73</v>
      </c>
      <c r="H1044" t="s">
        <v>10578</v>
      </c>
      <c r="I1044" t="s">
        <v>10554</v>
      </c>
      <c r="J1044">
        <v>46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7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6</v>
      </c>
      <c r="CO1044">
        <v>0</v>
      </c>
      <c r="CP1044">
        <v>0</v>
      </c>
    </row>
    <row r="1045" spans="1:94" x14ac:dyDescent="0.3">
      <c r="A1045">
        <v>13</v>
      </c>
      <c r="B1045" t="s">
        <v>7580</v>
      </c>
      <c r="C1045">
        <v>270102001</v>
      </c>
      <c r="D1045">
        <v>270102</v>
      </c>
      <c r="E1045" t="s">
        <v>14075</v>
      </c>
      <c r="F1045" t="s">
        <v>7292</v>
      </c>
      <c r="G1045">
        <v>73</v>
      </c>
      <c r="H1045" t="s">
        <v>10578</v>
      </c>
      <c r="I1045" t="s">
        <v>7292</v>
      </c>
      <c r="J1045">
        <v>176</v>
      </c>
      <c r="K1045">
        <v>1</v>
      </c>
      <c r="L1045">
        <v>0</v>
      </c>
      <c r="M1045">
        <v>1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2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1</v>
      </c>
      <c r="BK1045">
        <v>0</v>
      </c>
      <c r="BL1045">
        <v>0</v>
      </c>
      <c r="BM1045">
        <v>0</v>
      </c>
      <c r="BN1045">
        <v>2</v>
      </c>
      <c r="BO1045">
        <v>0</v>
      </c>
      <c r="BP1045">
        <v>0</v>
      </c>
      <c r="BQ1045">
        <v>0</v>
      </c>
      <c r="BR1045">
        <v>1</v>
      </c>
      <c r="BS1045">
        <v>2</v>
      </c>
      <c r="BT1045">
        <v>4</v>
      </c>
      <c r="BU1045">
        <v>2</v>
      </c>
      <c r="BV1045">
        <v>0</v>
      </c>
      <c r="BW1045">
        <v>0</v>
      </c>
      <c r="BX1045">
        <v>0</v>
      </c>
      <c r="BY1045">
        <v>1</v>
      </c>
      <c r="BZ1045">
        <v>0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0</v>
      </c>
      <c r="CO1045">
        <v>2</v>
      </c>
      <c r="CP1045">
        <v>0</v>
      </c>
    </row>
    <row r="1046" spans="1:94" x14ac:dyDescent="0.3">
      <c r="A1046">
        <v>13</v>
      </c>
      <c r="B1046" t="s">
        <v>7580</v>
      </c>
      <c r="C1046">
        <v>270103002</v>
      </c>
      <c r="D1046">
        <v>270103</v>
      </c>
      <c r="E1046" t="s">
        <v>14076</v>
      </c>
      <c r="F1046" t="s">
        <v>7287</v>
      </c>
      <c r="G1046">
        <v>73</v>
      </c>
      <c r="H1046" t="s">
        <v>10578</v>
      </c>
      <c r="I1046" t="s">
        <v>7287</v>
      </c>
      <c r="J1046">
        <v>204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2</v>
      </c>
      <c r="AX1046">
        <v>0</v>
      </c>
      <c r="AY1046">
        <v>0</v>
      </c>
      <c r="AZ1046">
        <v>1</v>
      </c>
      <c r="BA1046">
        <v>0</v>
      </c>
      <c r="BB1046">
        <v>2</v>
      </c>
      <c r="BC1046">
        <v>1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0</v>
      </c>
      <c r="BS1046">
        <v>0</v>
      </c>
      <c r="BT1046">
        <v>1</v>
      </c>
      <c r="BU1046">
        <v>0</v>
      </c>
      <c r="BV1046">
        <v>0</v>
      </c>
      <c r="BW1046">
        <v>2</v>
      </c>
      <c r="BX1046">
        <v>0</v>
      </c>
      <c r="BY1046">
        <v>0</v>
      </c>
      <c r="BZ1046">
        <v>1</v>
      </c>
      <c r="CA1046">
        <v>1</v>
      </c>
      <c r="CB1046">
        <v>0</v>
      </c>
      <c r="CC1046">
        <v>1</v>
      </c>
      <c r="CD1046">
        <v>0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2</v>
      </c>
      <c r="CK1046">
        <v>1</v>
      </c>
      <c r="CL1046">
        <v>0</v>
      </c>
      <c r="CM1046">
        <v>0</v>
      </c>
      <c r="CN1046">
        <v>0</v>
      </c>
      <c r="CO1046">
        <v>1</v>
      </c>
      <c r="CP1046">
        <v>1</v>
      </c>
    </row>
    <row r="1047" spans="1:94" x14ac:dyDescent="0.3">
      <c r="A1047">
        <v>13</v>
      </c>
      <c r="B1047" t="s">
        <v>7580</v>
      </c>
      <c r="C1047">
        <v>270104001</v>
      </c>
      <c r="D1047">
        <v>270104</v>
      </c>
      <c r="E1047" t="s">
        <v>7318</v>
      </c>
      <c r="F1047" t="s">
        <v>7319</v>
      </c>
      <c r="G1047">
        <v>73</v>
      </c>
      <c r="H1047" t="s">
        <v>10578</v>
      </c>
      <c r="I1047" t="s">
        <v>7319</v>
      </c>
      <c r="J1047">
        <v>298</v>
      </c>
      <c r="K1047">
        <v>2</v>
      </c>
      <c r="L1047">
        <v>2</v>
      </c>
      <c r="M1047">
        <v>6</v>
      </c>
      <c r="N1047">
        <v>1</v>
      </c>
      <c r="O1047">
        <v>0</v>
      </c>
      <c r="P1047">
        <v>2</v>
      </c>
      <c r="Q1047">
        <v>3</v>
      </c>
      <c r="R1047">
        <v>3</v>
      </c>
      <c r="S1047">
        <v>1</v>
      </c>
      <c r="T1047">
        <v>4</v>
      </c>
      <c r="U1047">
        <v>0</v>
      </c>
      <c r="V1047">
        <v>2</v>
      </c>
      <c r="W1047">
        <v>4</v>
      </c>
      <c r="X1047">
        <v>3</v>
      </c>
      <c r="Y1047">
        <v>4</v>
      </c>
      <c r="Z1047">
        <v>2</v>
      </c>
      <c r="AA1047">
        <v>1</v>
      </c>
      <c r="AB1047">
        <v>2</v>
      </c>
      <c r="AC1047">
        <v>4</v>
      </c>
      <c r="AD1047">
        <v>2</v>
      </c>
      <c r="AE1047">
        <v>4</v>
      </c>
      <c r="AF1047">
        <v>5</v>
      </c>
      <c r="AG1047">
        <v>2</v>
      </c>
      <c r="AH1047">
        <v>3</v>
      </c>
      <c r="AI1047">
        <v>5</v>
      </c>
      <c r="AJ1047">
        <v>5</v>
      </c>
      <c r="AK1047">
        <v>5</v>
      </c>
      <c r="AL1047">
        <v>5</v>
      </c>
      <c r="AM1047">
        <v>2</v>
      </c>
      <c r="AN1047">
        <v>1</v>
      </c>
      <c r="AO1047">
        <v>3</v>
      </c>
      <c r="AP1047">
        <v>4</v>
      </c>
      <c r="AQ1047">
        <v>2</v>
      </c>
      <c r="AR1047">
        <v>8</v>
      </c>
      <c r="AS1047">
        <v>5</v>
      </c>
      <c r="AT1047">
        <v>7</v>
      </c>
      <c r="AU1047">
        <v>6</v>
      </c>
      <c r="AV1047">
        <v>10</v>
      </c>
      <c r="AW1047">
        <v>13</v>
      </c>
      <c r="AX1047">
        <v>4</v>
      </c>
      <c r="AY1047">
        <v>9</v>
      </c>
      <c r="AZ1047">
        <v>5</v>
      </c>
      <c r="BA1047">
        <v>8</v>
      </c>
      <c r="BB1047">
        <v>3</v>
      </c>
      <c r="BC1047">
        <v>4</v>
      </c>
      <c r="BD1047">
        <v>18</v>
      </c>
      <c r="BE1047">
        <v>21</v>
      </c>
      <c r="BF1047">
        <v>26</v>
      </c>
      <c r="BG1047">
        <v>13</v>
      </c>
      <c r="BH1047">
        <v>3</v>
      </c>
      <c r="BI1047">
        <v>0</v>
      </c>
      <c r="BJ1047">
        <v>16</v>
      </c>
      <c r="BK1047">
        <v>13</v>
      </c>
      <c r="BL1047">
        <v>5</v>
      </c>
      <c r="BM1047">
        <v>2</v>
      </c>
      <c r="BN1047">
        <v>14</v>
      </c>
      <c r="BO1047">
        <v>4</v>
      </c>
      <c r="BP1047">
        <v>3</v>
      </c>
      <c r="BQ1047">
        <v>7</v>
      </c>
      <c r="BR1047">
        <v>2</v>
      </c>
      <c r="BS1047">
        <v>2</v>
      </c>
      <c r="BT1047">
        <v>7</v>
      </c>
      <c r="BU1047">
        <v>6</v>
      </c>
      <c r="BV1047">
        <v>5</v>
      </c>
      <c r="BW1047">
        <v>6</v>
      </c>
      <c r="BX1047">
        <v>4</v>
      </c>
      <c r="BY1047">
        <v>9</v>
      </c>
      <c r="BZ1047">
        <v>1</v>
      </c>
      <c r="CA1047">
        <v>11</v>
      </c>
      <c r="CB1047">
        <v>6</v>
      </c>
      <c r="CC1047">
        <v>8</v>
      </c>
      <c r="CD1047">
        <v>6</v>
      </c>
      <c r="CE1047">
        <v>2</v>
      </c>
      <c r="CF1047">
        <v>4</v>
      </c>
      <c r="CG1047">
        <v>3</v>
      </c>
      <c r="CH1047">
        <v>7</v>
      </c>
      <c r="CI1047">
        <v>6</v>
      </c>
      <c r="CJ1047">
        <v>9</v>
      </c>
      <c r="CK1047">
        <v>9</v>
      </c>
      <c r="CL1047">
        <v>6</v>
      </c>
      <c r="CM1047">
        <v>1</v>
      </c>
      <c r="CN1047">
        <v>5</v>
      </c>
      <c r="CO1047">
        <v>6</v>
      </c>
      <c r="CP1047">
        <v>3</v>
      </c>
    </row>
    <row r="1048" spans="1:94" x14ac:dyDescent="0.3">
      <c r="A1048">
        <v>13</v>
      </c>
      <c r="B1048" t="s">
        <v>7580</v>
      </c>
      <c r="C1048">
        <v>270103004</v>
      </c>
      <c r="D1048">
        <v>270103</v>
      </c>
      <c r="E1048" t="s">
        <v>14076</v>
      </c>
      <c r="F1048" t="s">
        <v>7289</v>
      </c>
      <c r="G1048">
        <v>73</v>
      </c>
      <c r="H1048" t="s">
        <v>10578</v>
      </c>
      <c r="I1048" t="s">
        <v>7289</v>
      </c>
      <c r="J1048">
        <v>417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 x14ac:dyDescent="0.3">
      <c r="A1049">
        <v>13</v>
      </c>
      <c r="B1049" t="s">
        <v>7580</v>
      </c>
      <c r="C1049">
        <v>270103003</v>
      </c>
      <c r="D1049">
        <v>270103</v>
      </c>
      <c r="E1049" t="s">
        <v>14076</v>
      </c>
      <c r="F1049" t="s">
        <v>7288</v>
      </c>
      <c r="G1049">
        <v>73</v>
      </c>
      <c r="H1049" t="s">
        <v>10578</v>
      </c>
      <c r="I1049" t="s">
        <v>7288</v>
      </c>
      <c r="J1049">
        <v>419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</row>
    <row r="1050" spans="1:94" x14ac:dyDescent="0.3">
      <c r="A1050">
        <v>13</v>
      </c>
      <c r="B1050" t="s">
        <v>7580</v>
      </c>
      <c r="C1050">
        <v>270103005</v>
      </c>
      <c r="D1050">
        <v>270103</v>
      </c>
      <c r="E1050" t="s">
        <v>14076</v>
      </c>
      <c r="F1050" t="s">
        <v>7290</v>
      </c>
      <c r="G1050">
        <v>73</v>
      </c>
      <c r="H1050" t="s">
        <v>10578</v>
      </c>
      <c r="I1050" t="s">
        <v>7290</v>
      </c>
      <c r="J1050">
        <v>434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2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2</v>
      </c>
      <c r="CO1050">
        <v>0</v>
      </c>
      <c r="CP1050">
        <v>0</v>
      </c>
    </row>
    <row r="1051" spans="1:94" x14ac:dyDescent="0.3">
      <c r="A1051">
        <v>13</v>
      </c>
      <c r="B1051" t="s">
        <v>7580</v>
      </c>
      <c r="C1051">
        <v>270102002</v>
      </c>
      <c r="D1051">
        <v>270102</v>
      </c>
      <c r="E1051" t="s">
        <v>14075</v>
      </c>
      <c r="F1051" t="s">
        <v>7293</v>
      </c>
      <c r="G1051">
        <v>73</v>
      </c>
      <c r="H1051" t="s">
        <v>10578</v>
      </c>
      <c r="I1051" t="s">
        <v>7293</v>
      </c>
      <c r="J1051">
        <v>474</v>
      </c>
      <c r="K1051">
        <v>0</v>
      </c>
      <c r="L1051">
        <v>1</v>
      </c>
      <c r="M1051">
        <v>3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1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2</v>
      </c>
      <c r="AG1051">
        <v>1</v>
      </c>
      <c r="AH1051">
        <v>1</v>
      </c>
      <c r="AI1051">
        <v>1</v>
      </c>
      <c r="AJ1051">
        <v>0</v>
      </c>
      <c r="AK1051">
        <v>1</v>
      </c>
      <c r="AL1051">
        <v>1</v>
      </c>
      <c r="AM1051">
        <v>0</v>
      </c>
      <c r="AN1051">
        <v>2</v>
      </c>
      <c r="AO1051">
        <v>2</v>
      </c>
      <c r="AP1051">
        <v>0</v>
      </c>
      <c r="AQ1051">
        <v>1</v>
      </c>
      <c r="AR1051">
        <v>1</v>
      </c>
      <c r="AS1051">
        <v>1</v>
      </c>
      <c r="AT1051">
        <v>0</v>
      </c>
      <c r="AU1051">
        <v>0</v>
      </c>
      <c r="AV1051">
        <v>1</v>
      </c>
      <c r="AW1051">
        <v>1</v>
      </c>
      <c r="AX1051">
        <v>1</v>
      </c>
      <c r="AY1051">
        <v>2</v>
      </c>
      <c r="AZ1051">
        <v>0</v>
      </c>
      <c r="BA1051">
        <v>0</v>
      </c>
      <c r="BB1051">
        <v>1</v>
      </c>
      <c r="BC1051">
        <v>1</v>
      </c>
      <c r="BD1051">
        <v>0</v>
      </c>
      <c r="BE1051">
        <v>0</v>
      </c>
      <c r="BF1051">
        <v>1</v>
      </c>
      <c r="BG1051">
        <v>1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0</v>
      </c>
      <c r="BZ1051">
        <v>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</row>
    <row r="1052" spans="1:94" x14ac:dyDescent="0.3">
      <c r="A1052">
        <v>13</v>
      </c>
      <c r="B1052" t="s">
        <v>7580</v>
      </c>
      <c r="C1052">
        <v>270102017</v>
      </c>
      <c r="D1052">
        <v>270102</v>
      </c>
      <c r="E1052" t="s">
        <v>14075</v>
      </c>
      <c r="F1052" t="s">
        <v>7308</v>
      </c>
      <c r="G1052">
        <v>73</v>
      </c>
      <c r="H1052" t="s">
        <v>10578</v>
      </c>
      <c r="I1052" t="s">
        <v>7308</v>
      </c>
      <c r="J1052">
        <v>475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</row>
    <row r="1053" spans="1:94" x14ac:dyDescent="0.3">
      <c r="A1053">
        <v>13</v>
      </c>
      <c r="B1053" t="s">
        <v>7580</v>
      </c>
      <c r="C1053">
        <v>270102014</v>
      </c>
      <c r="D1053">
        <v>270102</v>
      </c>
      <c r="E1053" t="s">
        <v>14075</v>
      </c>
      <c r="F1053" t="s">
        <v>7305</v>
      </c>
      <c r="G1053">
        <v>73</v>
      </c>
      <c r="H1053" t="s">
        <v>10578</v>
      </c>
      <c r="I1053" t="s">
        <v>10639</v>
      </c>
      <c r="J1053">
        <v>476</v>
      </c>
      <c r="K1053">
        <v>5</v>
      </c>
      <c r="L1053">
        <v>1</v>
      </c>
      <c r="M1053">
        <v>3</v>
      </c>
      <c r="N1053">
        <v>3</v>
      </c>
      <c r="O1053">
        <v>2</v>
      </c>
      <c r="P1053">
        <v>4</v>
      </c>
      <c r="Q1053">
        <v>5</v>
      </c>
      <c r="R1053">
        <v>1</v>
      </c>
      <c r="S1053">
        <v>3</v>
      </c>
      <c r="T1053">
        <v>7</v>
      </c>
      <c r="U1053">
        <v>1</v>
      </c>
      <c r="V1053">
        <v>0</v>
      </c>
      <c r="W1053">
        <v>3</v>
      </c>
      <c r="X1053">
        <v>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2</v>
      </c>
      <c r="AE1053">
        <v>2</v>
      </c>
      <c r="AF1053">
        <v>1</v>
      </c>
      <c r="AG1053">
        <v>2</v>
      </c>
      <c r="AH1053">
        <v>1</v>
      </c>
      <c r="AI1053">
        <v>2</v>
      </c>
      <c r="AJ1053">
        <v>2</v>
      </c>
      <c r="AK1053">
        <v>4</v>
      </c>
      <c r="AL1053">
        <v>3</v>
      </c>
      <c r="AM1053">
        <v>1</v>
      </c>
      <c r="AN1053">
        <v>2</v>
      </c>
      <c r="AO1053">
        <v>5</v>
      </c>
      <c r="AP1053">
        <v>2</v>
      </c>
      <c r="AQ1053">
        <v>1</v>
      </c>
      <c r="AR1053">
        <v>4</v>
      </c>
      <c r="AS1053">
        <v>6</v>
      </c>
      <c r="AT1053">
        <v>0</v>
      </c>
      <c r="AU1053">
        <v>4</v>
      </c>
      <c r="AV1053">
        <v>1</v>
      </c>
      <c r="AW1053">
        <v>6</v>
      </c>
      <c r="AX1053">
        <v>4</v>
      </c>
      <c r="AY1053">
        <v>2</v>
      </c>
      <c r="AZ1053">
        <v>1</v>
      </c>
      <c r="BA1053">
        <v>0</v>
      </c>
      <c r="BB1053">
        <v>5</v>
      </c>
      <c r="BC1053">
        <v>0</v>
      </c>
      <c r="BD1053">
        <v>4</v>
      </c>
      <c r="BE1053">
        <v>1</v>
      </c>
      <c r="BF1053">
        <v>2</v>
      </c>
      <c r="BG1053">
        <v>4</v>
      </c>
      <c r="BH1053">
        <v>3</v>
      </c>
      <c r="BI1053">
        <v>0</v>
      </c>
      <c r="BJ1053">
        <v>5</v>
      </c>
      <c r="BK1053">
        <v>5</v>
      </c>
      <c r="BL1053">
        <v>2</v>
      </c>
      <c r="BM1053">
        <v>1</v>
      </c>
      <c r="BN1053">
        <v>1</v>
      </c>
      <c r="BO1053">
        <v>4</v>
      </c>
      <c r="BP1053">
        <v>2</v>
      </c>
      <c r="BQ1053">
        <v>5</v>
      </c>
      <c r="BR1053">
        <v>1</v>
      </c>
      <c r="BS1053">
        <v>1</v>
      </c>
      <c r="BT1053">
        <v>5</v>
      </c>
      <c r="BU1053">
        <v>3</v>
      </c>
      <c r="BV1053">
        <v>6</v>
      </c>
      <c r="BW1053">
        <v>3</v>
      </c>
      <c r="BX1053">
        <v>2</v>
      </c>
      <c r="BY1053">
        <v>0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5</v>
      </c>
      <c r="CF1053">
        <v>4</v>
      </c>
      <c r="CG1053">
        <v>3</v>
      </c>
      <c r="CH1053">
        <v>4</v>
      </c>
      <c r="CI1053">
        <v>3</v>
      </c>
      <c r="CJ1053">
        <v>5</v>
      </c>
      <c r="CK1053">
        <v>4</v>
      </c>
      <c r="CL1053">
        <v>2</v>
      </c>
      <c r="CM1053">
        <v>5</v>
      </c>
      <c r="CN1053">
        <v>1</v>
      </c>
      <c r="CO1053">
        <v>4</v>
      </c>
      <c r="CP1053">
        <v>4</v>
      </c>
    </row>
    <row r="1054" spans="1:94" x14ac:dyDescent="0.3">
      <c r="A1054">
        <v>13</v>
      </c>
      <c r="B1054" t="s">
        <v>7580</v>
      </c>
      <c r="C1054">
        <v>270102015</v>
      </c>
      <c r="D1054">
        <v>270102</v>
      </c>
      <c r="E1054" t="s">
        <v>14075</v>
      </c>
      <c r="F1054" t="s">
        <v>7306</v>
      </c>
      <c r="G1054">
        <v>73</v>
      </c>
      <c r="H1054" t="s">
        <v>10578</v>
      </c>
      <c r="I1054" t="s">
        <v>10640</v>
      </c>
      <c r="J1054">
        <v>477</v>
      </c>
      <c r="K1054">
        <v>2</v>
      </c>
      <c r="L1054">
        <v>2</v>
      </c>
      <c r="M1054">
        <v>1</v>
      </c>
      <c r="N1054">
        <v>3</v>
      </c>
      <c r="O1054">
        <v>2</v>
      </c>
      <c r="P1054">
        <v>1</v>
      </c>
      <c r="Q1054">
        <v>0</v>
      </c>
      <c r="R1054">
        <v>1</v>
      </c>
      <c r="S1054">
        <v>0</v>
      </c>
      <c r="T1054">
        <v>1</v>
      </c>
      <c r="U1054">
        <v>0</v>
      </c>
      <c r="V1054">
        <v>1</v>
      </c>
      <c r="W1054">
        <v>3</v>
      </c>
      <c r="X1054">
        <v>1</v>
      </c>
      <c r="Y1054">
        <v>1</v>
      </c>
      <c r="Z1054">
        <v>3</v>
      </c>
      <c r="AA1054">
        <v>0</v>
      </c>
      <c r="AB1054">
        <v>1</v>
      </c>
      <c r="AC1054">
        <v>1</v>
      </c>
      <c r="AD1054">
        <v>1</v>
      </c>
      <c r="AE1054">
        <v>1</v>
      </c>
      <c r="AF1054">
        <v>2</v>
      </c>
      <c r="AG1054">
        <v>0</v>
      </c>
      <c r="AH1054">
        <v>1</v>
      </c>
      <c r="AI1054">
        <v>0</v>
      </c>
      <c r="AJ1054">
        <v>2</v>
      </c>
      <c r="AK1054">
        <v>1</v>
      </c>
      <c r="AL1054">
        <v>3</v>
      </c>
      <c r="AM1054">
        <v>2</v>
      </c>
      <c r="AN1054">
        <v>2</v>
      </c>
      <c r="AO1054">
        <v>3</v>
      </c>
      <c r="AP1054">
        <v>1</v>
      </c>
      <c r="AQ1054">
        <v>1</v>
      </c>
      <c r="AR1054">
        <v>1</v>
      </c>
      <c r="AS1054">
        <v>3</v>
      </c>
      <c r="AT1054">
        <v>2</v>
      </c>
      <c r="AU1054">
        <v>0</v>
      </c>
      <c r="AV1054">
        <v>0</v>
      </c>
      <c r="AW1054">
        <v>3</v>
      </c>
      <c r="AX1054">
        <v>3</v>
      </c>
      <c r="AY1054">
        <v>0</v>
      </c>
      <c r="AZ1054">
        <v>4</v>
      </c>
      <c r="BA1054">
        <v>0</v>
      </c>
      <c r="BB1054">
        <v>2</v>
      </c>
      <c r="BC1054">
        <v>1</v>
      </c>
      <c r="BD1054">
        <v>1</v>
      </c>
      <c r="BE1054">
        <v>2</v>
      </c>
      <c r="BF1054">
        <v>1</v>
      </c>
      <c r="BG1054">
        <v>1</v>
      </c>
      <c r="BH1054">
        <v>4</v>
      </c>
      <c r="BI1054">
        <v>0</v>
      </c>
      <c r="BJ1054">
        <v>1</v>
      </c>
      <c r="BK1054">
        <v>3</v>
      </c>
      <c r="BL1054">
        <v>3</v>
      </c>
      <c r="BM1054">
        <v>0</v>
      </c>
      <c r="BN1054">
        <v>1</v>
      </c>
      <c r="BO1054">
        <v>0</v>
      </c>
      <c r="BP1054">
        <v>1</v>
      </c>
      <c r="BQ1054">
        <v>3</v>
      </c>
      <c r="BR1054">
        <v>4</v>
      </c>
      <c r="BS1054">
        <v>3</v>
      </c>
      <c r="BT1054">
        <v>1</v>
      </c>
      <c r="BU1054">
        <v>1</v>
      </c>
      <c r="BV1054">
        <v>5</v>
      </c>
      <c r="BW1054">
        <v>4</v>
      </c>
      <c r="BX1054">
        <v>0</v>
      </c>
      <c r="BY1054">
        <v>3</v>
      </c>
      <c r="BZ1054">
        <v>3</v>
      </c>
      <c r="CA1054">
        <v>2</v>
      </c>
      <c r="CB1054">
        <v>0</v>
      </c>
      <c r="CC1054">
        <v>0</v>
      </c>
      <c r="CD1054">
        <v>2</v>
      </c>
      <c r="CE1054">
        <v>4</v>
      </c>
      <c r="CF1054">
        <v>2</v>
      </c>
      <c r="CG1054">
        <v>1</v>
      </c>
      <c r="CH1054">
        <v>0</v>
      </c>
      <c r="CI1054">
        <v>1</v>
      </c>
      <c r="CJ1054">
        <v>3</v>
      </c>
      <c r="CK1054">
        <v>1</v>
      </c>
      <c r="CL1054">
        <v>1</v>
      </c>
      <c r="CM1054">
        <v>3</v>
      </c>
      <c r="CN1054">
        <v>3</v>
      </c>
      <c r="CO1054">
        <v>0</v>
      </c>
      <c r="CP1054">
        <v>1</v>
      </c>
    </row>
    <row r="1055" spans="1:94" x14ac:dyDescent="0.3">
      <c r="A1055">
        <v>13</v>
      </c>
      <c r="B1055" t="s">
        <v>7580</v>
      </c>
      <c r="C1055">
        <v>270105004</v>
      </c>
      <c r="D1055">
        <v>270105</v>
      </c>
      <c r="E1055" t="s">
        <v>7310</v>
      </c>
      <c r="F1055" t="s">
        <v>7285</v>
      </c>
      <c r="G1055">
        <v>74</v>
      </c>
      <c r="H1055" t="s">
        <v>10579</v>
      </c>
      <c r="I1055" t="s">
        <v>7285</v>
      </c>
      <c r="J1055">
        <v>10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 x14ac:dyDescent="0.3">
      <c r="A1056">
        <v>13</v>
      </c>
      <c r="B1056" t="s">
        <v>7580</v>
      </c>
      <c r="C1056">
        <v>270105001</v>
      </c>
      <c r="D1056">
        <v>270105</v>
      </c>
      <c r="E1056" t="s">
        <v>7310</v>
      </c>
      <c r="F1056" t="s">
        <v>7311</v>
      </c>
      <c r="G1056">
        <v>74</v>
      </c>
      <c r="H1056" t="s">
        <v>10579</v>
      </c>
      <c r="I1056" t="s">
        <v>7311</v>
      </c>
      <c r="J1056">
        <v>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</row>
    <row r="1057" spans="1:94" x14ac:dyDescent="0.3">
      <c r="A1057">
        <v>13</v>
      </c>
      <c r="B1057" t="s">
        <v>7580</v>
      </c>
      <c r="C1057">
        <v>270105002</v>
      </c>
      <c r="D1057">
        <v>270105</v>
      </c>
      <c r="E1057" t="s">
        <v>7310</v>
      </c>
      <c r="F1057" t="s">
        <v>7312</v>
      </c>
      <c r="G1057">
        <v>74</v>
      </c>
      <c r="H1057" t="s">
        <v>10579</v>
      </c>
      <c r="I1057" t="s">
        <v>7312</v>
      </c>
      <c r="J1057">
        <v>8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</row>
    <row r="1058" spans="1:94" x14ac:dyDescent="0.3">
      <c r="A1058">
        <v>13</v>
      </c>
      <c r="B1058" t="s">
        <v>7580</v>
      </c>
      <c r="C1058">
        <v>270105003</v>
      </c>
      <c r="D1058">
        <v>270105</v>
      </c>
      <c r="E1058" t="s">
        <v>7310</v>
      </c>
      <c r="F1058" t="s">
        <v>7313</v>
      </c>
      <c r="G1058">
        <v>74</v>
      </c>
      <c r="H1058" t="s">
        <v>10579</v>
      </c>
      <c r="I1058" t="s">
        <v>7313</v>
      </c>
      <c r="J1058">
        <v>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2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</row>
    <row r="1059" spans="1:94" x14ac:dyDescent="0.3">
      <c r="A1059">
        <v>13</v>
      </c>
      <c r="B1059" t="s">
        <v>7580</v>
      </c>
      <c r="C1059">
        <v>270102003</v>
      </c>
      <c r="D1059">
        <v>270102</v>
      </c>
      <c r="E1059" t="s">
        <v>14075</v>
      </c>
      <c r="F1059" t="s">
        <v>7294</v>
      </c>
      <c r="G1059">
        <v>74</v>
      </c>
      <c r="H1059" t="s">
        <v>10579</v>
      </c>
      <c r="I1059" t="s">
        <v>7294</v>
      </c>
      <c r="J1059">
        <v>12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</row>
    <row r="1060" spans="1:94" x14ac:dyDescent="0.3">
      <c r="A1060">
        <v>13</v>
      </c>
      <c r="B1060" t="s">
        <v>7580</v>
      </c>
      <c r="C1060">
        <v>270102005</v>
      </c>
      <c r="D1060">
        <v>270102</v>
      </c>
      <c r="E1060" t="s">
        <v>14075</v>
      </c>
      <c r="F1060" t="s">
        <v>7296</v>
      </c>
      <c r="G1060">
        <v>74</v>
      </c>
      <c r="H1060" t="s">
        <v>10579</v>
      </c>
      <c r="I1060" t="s">
        <v>7296</v>
      </c>
      <c r="J1060">
        <v>14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1</v>
      </c>
    </row>
    <row r="1061" spans="1:94" x14ac:dyDescent="0.3">
      <c r="A1061">
        <v>13</v>
      </c>
      <c r="B1061" t="s">
        <v>7580</v>
      </c>
      <c r="C1061">
        <v>270102006</v>
      </c>
      <c r="D1061">
        <v>270102</v>
      </c>
      <c r="E1061" t="s">
        <v>14075</v>
      </c>
      <c r="F1061" t="s">
        <v>7297</v>
      </c>
      <c r="G1061">
        <v>74</v>
      </c>
      <c r="H1061" t="s">
        <v>10579</v>
      </c>
      <c r="I1061" t="s">
        <v>14159</v>
      </c>
      <c r="J1061">
        <v>15</v>
      </c>
      <c r="K1061">
        <v>4</v>
      </c>
      <c r="L1061">
        <v>1</v>
      </c>
      <c r="M1061">
        <v>1</v>
      </c>
      <c r="N1061">
        <v>1</v>
      </c>
      <c r="O1061">
        <v>2</v>
      </c>
      <c r="P1061">
        <v>2</v>
      </c>
      <c r="Q1061">
        <v>1</v>
      </c>
      <c r="R1061">
        <v>0</v>
      </c>
      <c r="S1061">
        <v>2</v>
      </c>
      <c r="T1061">
        <v>5</v>
      </c>
      <c r="U1061">
        <v>4</v>
      </c>
      <c r="V1061">
        <v>1</v>
      </c>
      <c r="W1061">
        <v>2</v>
      </c>
      <c r="X1061">
        <v>1</v>
      </c>
      <c r="Y1061">
        <v>3</v>
      </c>
      <c r="Z1061">
        <v>1</v>
      </c>
      <c r="AA1061">
        <v>1</v>
      </c>
      <c r="AB1061">
        <v>4</v>
      </c>
      <c r="AC1061">
        <v>3</v>
      </c>
      <c r="AD1061">
        <v>1</v>
      </c>
      <c r="AE1061">
        <v>0</v>
      </c>
      <c r="AF1061">
        <v>4</v>
      </c>
      <c r="AG1061">
        <v>0</v>
      </c>
      <c r="AH1061">
        <v>1</v>
      </c>
      <c r="AI1061">
        <v>4</v>
      </c>
      <c r="AJ1061">
        <v>1</v>
      </c>
      <c r="AK1061">
        <v>4</v>
      </c>
      <c r="AL1061">
        <v>6</v>
      </c>
      <c r="AM1061">
        <v>1</v>
      </c>
      <c r="AN1061">
        <v>1</v>
      </c>
      <c r="AO1061">
        <v>3</v>
      </c>
      <c r="AP1061">
        <v>1</v>
      </c>
      <c r="AQ1061">
        <v>3</v>
      </c>
      <c r="AR1061">
        <v>0</v>
      </c>
      <c r="AS1061">
        <v>0</v>
      </c>
      <c r="AT1061">
        <v>1</v>
      </c>
      <c r="AU1061">
        <v>0</v>
      </c>
      <c r="AV1061">
        <v>5</v>
      </c>
      <c r="AW1061">
        <v>1</v>
      </c>
      <c r="AX1061">
        <v>3</v>
      </c>
      <c r="AY1061">
        <v>2</v>
      </c>
      <c r="AZ1061">
        <v>1</v>
      </c>
      <c r="BA1061">
        <v>0</v>
      </c>
      <c r="BB1061">
        <v>3</v>
      </c>
      <c r="BC1061">
        <v>5</v>
      </c>
      <c r="BD1061">
        <v>2</v>
      </c>
      <c r="BE1061">
        <v>3</v>
      </c>
      <c r="BF1061">
        <v>3</v>
      </c>
      <c r="BG1061">
        <v>1</v>
      </c>
      <c r="BH1061">
        <v>1</v>
      </c>
      <c r="BI1061">
        <v>1</v>
      </c>
      <c r="BJ1061">
        <v>5</v>
      </c>
      <c r="BK1061">
        <v>1</v>
      </c>
      <c r="BL1061">
        <v>4</v>
      </c>
      <c r="BM1061">
        <v>1</v>
      </c>
      <c r="BN1061">
        <v>2</v>
      </c>
      <c r="BO1061">
        <v>1</v>
      </c>
      <c r="BP1061">
        <v>3</v>
      </c>
      <c r="BQ1061">
        <v>1</v>
      </c>
      <c r="BR1061">
        <v>1</v>
      </c>
      <c r="BS1061">
        <v>2</v>
      </c>
      <c r="BT1061">
        <v>2</v>
      </c>
      <c r="BU1061">
        <v>1</v>
      </c>
      <c r="BV1061">
        <v>5</v>
      </c>
      <c r="BW1061">
        <v>1</v>
      </c>
      <c r="BX1061">
        <v>4</v>
      </c>
      <c r="BY1061">
        <v>1</v>
      </c>
      <c r="BZ1061">
        <v>5</v>
      </c>
      <c r="CA1061">
        <v>3</v>
      </c>
      <c r="CB1061">
        <v>2</v>
      </c>
      <c r="CC1061">
        <v>3</v>
      </c>
      <c r="CD1061">
        <v>1</v>
      </c>
      <c r="CE1061">
        <v>3</v>
      </c>
      <c r="CF1061">
        <v>1</v>
      </c>
      <c r="CG1061">
        <v>3</v>
      </c>
      <c r="CH1061">
        <v>7</v>
      </c>
      <c r="CI1061">
        <v>2</v>
      </c>
      <c r="CJ1061">
        <v>3</v>
      </c>
      <c r="CK1061">
        <v>1</v>
      </c>
      <c r="CL1061">
        <v>4</v>
      </c>
      <c r="CM1061">
        <v>3</v>
      </c>
      <c r="CN1061">
        <v>2</v>
      </c>
      <c r="CO1061">
        <v>1</v>
      </c>
      <c r="CP1061">
        <v>4</v>
      </c>
    </row>
    <row r="1062" spans="1:94" x14ac:dyDescent="0.3">
      <c r="A1062">
        <v>13</v>
      </c>
      <c r="B1062" t="s">
        <v>7580</v>
      </c>
      <c r="C1062">
        <v>270102007</v>
      </c>
      <c r="D1062">
        <v>270102</v>
      </c>
      <c r="E1062" t="s">
        <v>14075</v>
      </c>
      <c r="F1062" t="s">
        <v>7298</v>
      </c>
      <c r="G1062">
        <v>74</v>
      </c>
      <c r="H1062" t="s">
        <v>10579</v>
      </c>
      <c r="I1062" t="s">
        <v>14160</v>
      </c>
      <c r="J1062">
        <v>16</v>
      </c>
      <c r="K1062">
        <v>0</v>
      </c>
      <c r="L1062">
        <v>0</v>
      </c>
      <c r="M1062">
        <v>0</v>
      </c>
      <c r="N1062">
        <v>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1</v>
      </c>
      <c r="X1062">
        <v>1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2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1</v>
      </c>
      <c r="BC1062">
        <v>1</v>
      </c>
      <c r="BD1062">
        <v>1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1</v>
      </c>
      <c r="BK1062">
        <v>0</v>
      </c>
      <c r="BL1062">
        <v>2</v>
      </c>
      <c r="BM1062">
        <v>0</v>
      </c>
      <c r="BN1062">
        <v>1</v>
      </c>
      <c r="BO1062">
        <v>1</v>
      </c>
      <c r="BP1062">
        <v>1</v>
      </c>
      <c r="BQ1062">
        <v>0</v>
      </c>
      <c r="BR1062">
        <v>0</v>
      </c>
      <c r="BS1062">
        <v>0</v>
      </c>
      <c r="BT1062">
        <v>2</v>
      </c>
      <c r="BU1062">
        <v>0</v>
      </c>
      <c r="BV1062">
        <v>0</v>
      </c>
      <c r="BW1062">
        <v>1</v>
      </c>
      <c r="BX1062">
        <v>0</v>
      </c>
      <c r="BY1062">
        <v>1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2</v>
      </c>
      <c r="CN1062">
        <v>1</v>
      </c>
      <c r="CO1062">
        <v>0</v>
      </c>
      <c r="CP1062">
        <v>0</v>
      </c>
    </row>
    <row r="1063" spans="1:94" x14ac:dyDescent="0.3">
      <c r="A1063">
        <v>13</v>
      </c>
      <c r="B1063" t="s">
        <v>7580</v>
      </c>
      <c r="C1063">
        <v>270102008</v>
      </c>
      <c r="D1063">
        <v>270102</v>
      </c>
      <c r="E1063" t="s">
        <v>14075</v>
      </c>
      <c r="F1063" t="s">
        <v>7299</v>
      </c>
      <c r="G1063">
        <v>74</v>
      </c>
      <c r="H1063" t="s">
        <v>10579</v>
      </c>
      <c r="I1063" t="s">
        <v>14161</v>
      </c>
      <c r="J1063">
        <v>17</v>
      </c>
      <c r="K1063">
        <v>1</v>
      </c>
      <c r="L1063">
        <v>2</v>
      </c>
      <c r="M1063">
        <v>0</v>
      </c>
      <c r="N1063">
        <v>2</v>
      </c>
      <c r="O1063">
        <v>2</v>
      </c>
      <c r="P1063">
        <v>0</v>
      </c>
      <c r="Q1063">
        <v>1</v>
      </c>
      <c r="R1063">
        <v>3</v>
      </c>
      <c r="S1063">
        <v>2</v>
      </c>
      <c r="T1063">
        <v>2</v>
      </c>
      <c r="U1063">
        <v>1</v>
      </c>
      <c r="V1063">
        <v>1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5</v>
      </c>
      <c r="AF1063">
        <v>1</v>
      </c>
      <c r="AG1063">
        <v>0</v>
      </c>
      <c r="AH1063">
        <v>1</v>
      </c>
      <c r="AI1063">
        <v>0</v>
      </c>
      <c r="AJ1063">
        <v>2</v>
      </c>
      <c r="AK1063">
        <v>0</v>
      </c>
      <c r="AL1063">
        <v>0</v>
      </c>
      <c r="AM1063">
        <v>1</v>
      </c>
      <c r="AN1063">
        <v>2</v>
      </c>
      <c r="AO1063">
        <v>2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3</v>
      </c>
      <c r="AZ1063">
        <v>3</v>
      </c>
      <c r="BA1063">
        <v>4</v>
      </c>
      <c r="BB1063">
        <v>1</v>
      </c>
      <c r="BC1063">
        <v>1</v>
      </c>
      <c r="BD1063">
        <v>0</v>
      </c>
      <c r="BE1063">
        <v>2</v>
      </c>
      <c r="BF1063">
        <v>0</v>
      </c>
      <c r="BG1063">
        <v>1</v>
      </c>
      <c r="BH1063">
        <v>2</v>
      </c>
      <c r="BI1063">
        <v>3</v>
      </c>
      <c r="BJ1063">
        <v>3</v>
      </c>
      <c r="BK1063">
        <v>3</v>
      </c>
      <c r="BL1063">
        <v>1</v>
      </c>
      <c r="BM1063">
        <v>1</v>
      </c>
      <c r="BN1063">
        <v>0</v>
      </c>
      <c r="BO1063">
        <v>1</v>
      </c>
      <c r="BP1063">
        <v>2</v>
      </c>
      <c r="BQ1063">
        <v>3</v>
      </c>
      <c r="BR1063">
        <v>2</v>
      </c>
      <c r="BS1063">
        <v>3</v>
      </c>
      <c r="BT1063">
        <v>2</v>
      </c>
      <c r="BU1063">
        <v>3</v>
      </c>
      <c r="BV1063">
        <v>2</v>
      </c>
      <c r="BW1063">
        <v>1</v>
      </c>
      <c r="BX1063">
        <v>1</v>
      </c>
      <c r="BY1063">
        <v>1</v>
      </c>
      <c r="BZ1063">
        <v>2</v>
      </c>
      <c r="CA1063">
        <v>1</v>
      </c>
      <c r="CB1063">
        <v>0</v>
      </c>
      <c r="CC1063">
        <v>2</v>
      </c>
      <c r="CD1063">
        <v>0</v>
      </c>
      <c r="CE1063">
        <v>4</v>
      </c>
      <c r="CF1063">
        <v>3</v>
      </c>
      <c r="CG1063">
        <v>3</v>
      </c>
      <c r="CH1063">
        <v>6</v>
      </c>
      <c r="CI1063">
        <v>1</v>
      </c>
      <c r="CJ1063">
        <v>3</v>
      </c>
      <c r="CK1063">
        <v>0</v>
      </c>
      <c r="CL1063">
        <v>1</v>
      </c>
      <c r="CM1063">
        <v>5</v>
      </c>
      <c r="CN1063">
        <v>0</v>
      </c>
      <c r="CO1063">
        <v>3</v>
      </c>
      <c r="CP1063">
        <v>3</v>
      </c>
    </row>
    <row r="1064" spans="1:94" x14ac:dyDescent="0.3">
      <c r="A1064">
        <v>13</v>
      </c>
      <c r="B1064" t="s">
        <v>7580</v>
      </c>
      <c r="C1064">
        <v>270102009</v>
      </c>
      <c r="D1064">
        <v>270102</v>
      </c>
      <c r="E1064" t="s">
        <v>14075</v>
      </c>
      <c r="F1064" t="s">
        <v>7300</v>
      </c>
      <c r="G1064">
        <v>74</v>
      </c>
      <c r="H1064" t="s">
        <v>10579</v>
      </c>
      <c r="I1064" t="s">
        <v>7300</v>
      </c>
      <c r="J1064">
        <v>18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1</v>
      </c>
      <c r="CO1064">
        <v>2</v>
      </c>
      <c r="CP1064">
        <v>3</v>
      </c>
    </row>
    <row r="1065" spans="1:94" x14ac:dyDescent="0.3">
      <c r="A1065">
        <v>13</v>
      </c>
      <c r="B1065" t="s">
        <v>7580</v>
      </c>
      <c r="C1065">
        <v>270102010</v>
      </c>
      <c r="D1065">
        <v>270102</v>
      </c>
      <c r="E1065" t="s">
        <v>14075</v>
      </c>
      <c r="F1065" t="s">
        <v>7301</v>
      </c>
      <c r="G1065">
        <v>74</v>
      </c>
      <c r="H1065" t="s">
        <v>10579</v>
      </c>
      <c r="I1065" t="s">
        <v>7301</v>
      </c>
      <c r="J1065">
        <v>19</v>
      </c>
      <c r="K1065">
        <v>2</v>
      </c>
      <c r="L1065">
        <v>3</v>
      </c>
      <c r="M1065">
        <v>2</v>
      </c>
      <c r="N1065">
        <v>2</v>
      </c>
      <c r="O1065">
        <v>2</v>
      </c>
      <c r="P1065">
        <v>3</v>
      </c>
      <c r="Q1065">
        <v>1</v>
      </c>
      <c r="R1065">
        <v>3</v>
      </c>
      <c r="S1065">
        <v>1</v>
      </c>
      <c r="T1065">
        <v>1</v>
      </c>
      <c r="U1065">
        <v>2</v>
      </c>
      <c r="V1065">
        <v>3</v>
      </c>
      <c r="W1065">
        <v>3</v>
      </c>
      <c r="X1065">
        <v>2</v>
      </c>
      <c r="Y1065">
        <v>1</v>
      </c>
      <c r="Z1065">
        <v>1</v>
      </c>
      <c r="AA1065">
        <v>0</v>
      </c>
      <c r="AB1065">
        <v>1</v>
      </c>
      <c r="AC1065">
        <v>1</v>
      </c>
      <c r="AD1065">
        <v>0</v>
      </c>
      <c r="AE1065">
        <v>4</v>
      </c>
      <c r="AF1065">
        <v>1</v>
      </c>
      <c r="AG1065">
        <v>5</v>
      </c>
      <c r="AH1065">
        <v>1</v>
      </c>
      <c r="AI1065">
        <v>1</v>
      </c>
      <c r="AJ1065">
        <v>1</v>
      </c>
      <c r="AK1065">
        <v>4</v>
      </c>
      <c r="AL1065">
        <v>1</v>
      </c>
      <c r="AM1065">
        <v>2</v>
      </c>
      <c r="AN1065">
        <v>1</v>
      </c>
      <c r="AO1065">
        <v>2</v>
      </c>
      <c r="AP1065">
        <v>1</v>
      </c>
      <c r="AQ1065">
        <v>3</v>
      </c>
      <c r="AR1065">
        <v>1</v>
      </c>
      <c r="AS1065">
        <v>1</v>
      </c>
      <c r="AT1065">
        <v>1</v>
      </c>
      <c r="AU1065">
        <v>2</v>
      </c>
      <c r="AV1065">
        <v>3</v>
      </c>
      <c r="AW1065">
        <v>1</v>
      </c>
      <c r="AX1065">
        <v>5</v>
      </c>
      <c r="AY1065">
        <v>4</v>
      </c>
      <c r="AZ1065">
        <v>0</v>
      </c>
      <c r="BA1065">
        <v>0</v>
      </c>
      <c r="BB1065">
        <v>2</v>
      </c>
      <c r="BC1065">
        <v>7</v>
      </c>
      <c r="BD1065">
        <v>1</v>
      </c>
      <c r="BE1065">
        <v>1</v>
      </c>
      <c r="BF1065">
        <v>3</v>
      </c>
      <c r="BG1065">
        <v>1</v>
      </c>
      <c r="BH1065">
        <v>3</v>
      </c>
      <c r="BI1065">
        <v>1</v>
      </c>
      <c r="BJ1065">
        <v>2</v>
      </c>
      <c r="BK1065">
        <v>0</v>
      </c>
      <c r="BL1065">
        <v>2</v>
      </c>
      <c r="BM1065">
        <v>0</v>
      </c>
      <c r="BN1065">
        <v>5</v>
      </c>
      <c r="BO1065">
        <v>1</v>
      </c>
      <c r="BP1065">
        <v>0</v>
      </c>
      <c r="BQ1065">
        <v>3</v>
      </c>
      <c r="BR1065">
        <v>2</v>
      </c>
      <c r="BS1065">
        <v>2</v>
      </c>
      <c r="BT1065">
        <v>2</v>
      </c>
      <c r="BU1065">
        <v>2</v>
      </c>
      <c r="BV1065">
        <v>1</v>
      </c>
      <c r="BW1065">
        <v>3</v>
      </c>
      <c r="BX1065">
        <v>0</v>
      </c>
      <c r="BY1065">
        <v>3</v>
      </c>
      <c r="BZ1065">
        <v>1</v>
      </c>
      <c r="CA1065">
        <v>2</v>
      </c>
      <c r="CB1065">
        <v>2</v>
      </c>
      <c r="CC1065">
        <v>1</v>
      </c>
      <c r="CD1065">
        <v>1</v>
      </c>
      <c r="CE1065">
        <v>1</v>
      </c>
      <c r="CF1065">
        <v>4</v>
      </c>
      <c r="CG1065">
        <v>3</v>
      </c>
      <c r="CH1065">
        <v>5</v>
      </c>
      <c r="CI1065">
        <v>2</v>
      </c>
      <c r="CJ1065">
        <v>5</v>
      </c>
      <c r="CK1065">
        <v>2</v>
      </c>
      <c r="CL1065">
        <v>2</v>
      </c>
      <c r="CM1065">
        <v>3</v>
      </c>
      <c r="CN1065">
        <v>2</v>
      </c>
      <c r="CO1065">
        <v>0</v>
      </c>
      <c r="CP1065">
        <v>4</v>
      </c>
    </row>
    <row r="1066" spans="1:94" x14ac:dyDescent="0.3">
      <c r="A1066">
        <v>13</v>
      </c>
      <c r="B1066" t="s">
        <v>7580</v>
      </c>
      <c r="C1066">
        <v>270102016</v>
      </c>
      <c r="D1066">
        <v>270102</v>
      </c>
      <c r="E1066" t="s">
        <v>14075</v>
      </c>
      <c r="F1066" t="s">
        <v>7307</v>
      </c>
      <c r="G1066">
        <v>74</v>
      </c>
      <c r="H1066" t="s">
        <v>10579</v>
      </c>
      <c r="I1066" t="s">
        <v>7307</v>
      </c>
      <c r="J1066">
        <v>26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</row>
    <row r="1067" spans="1:94" x14ac:dyDescent="0.3">
      <c r="A1067">
        <v>13</v>
      </c>
      <c r="B1067" t="s">
        <v>7580</v>
      </c>
      <c r="C1067">
        <v>270101001</v>
      </c>
      <c r="D1067">
        <v>270101</v>
      </c>
      <c r="E1067" t="s">
        <v>7315</v>
      </c>
      <c r="F1067" t="s">
        <v>10554</v>
      </c>
      <c r="G1067">
        <v>74</v>
      </c>
      <c r="H1067" t="s">
        <v>10579</v>
      </c>
      <c r="I1067" t="s">
        <v>10554</v>
      </c>
      <c r="J1067">
        <v>46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</row>
    <row r="1068" spans="1:94" x14ac:dyDescent="0.3">
      <c r="A1068">
        <v>13</v>
      </c>
      <c r="B1068" t="s">
        <v>7580</v>
      </c>
      <c r="C1068">
        <v>270102001</v>
      </c>
      <c r="D1068">
        <v>270102</v>
      </c>
      <c r="E1068" t="s">
        <v>14075</v>
      </c>
      <c r="F1068" t="s">
        <v>7292</v>
      </c>
      <c r="G1068">
        <v>74</v>
      </c>
      <c r="H1068" t="s">
        <v>10579</v>
      </c>
      <c r="I1068" t="s">
        <v>7292</v>
      </c>
      <c r="J1068">
        <v>176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1</v>
      </c>
      <c r="X1068">
        <v>2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2</v>
      </c>
      <c r="BC1068">
        <v>0</v>
      </c>
      <c r="BD1068">
        <v>0</v>
      </c>
      <c r="BE1068">
        <v>1</v>
      </c>
      <c r="BF1068">
        <v>0</v>
      </c>
      <c r="BG1068">
        <v>1</v>
      </c>
      <c r="BH1068">
        <v>1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2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2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 x14ac:dyDescent="0.3">
      <c r="A1069">
        <v>13</v>
      </c>
      <c r="B1069" t="s">
        <v>7580</v>
      </c>
      <c r="C1069">
        <v>270103002</v>
      </c>
      <c r="D1069">
        <v>270103</v>
      </c>
      <c r="E1069" t="s">
        <v>14076</v>
      </c>
      <c r="F1069" t="s">
        <v>7287</v>
      </c>
      <c r="G1069">
        <v>74</v>
      </c>
      <c r="H1069" t="s">
        <v>10579</v>
      </c>
      <c r="I1069" t="s">
        <v>7287</v>
      </c>
      <c r="J1069">
        <v>204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</row>
    <row r="1070" spans="1:94" x14ac:dyDescent="0.3">
      <c r="A1070">
        <v>13</v>
      </c>
      <c r="B1070" t="s">
        <v>7580</v>
      </c>
      <c r="C1070">
        <v>270104001</v>
      </c>
      <c r="D1070">
        <v>270104</v>
      </c>
      <c r="E1070" t="s">
        <v>7318</v>
      </c>
      <c r="F1070" t="s">
        <v>7319</v>
      </c>
      <c r="G1070">
        <v>74</v>
      </c>
      <c r="H1070" t="s">
        <v>10579</v>
      </c>
      <c r="I1070" t="s">
        <v>7319</v>
      </c>
      <c r="J1070">
        <v>298</v>
      </c>
      <c r="K1070">
        <v>22</v>
      </c>
      <c r="L1070">
        <v>15</v>
      </c>
      <c r="M1070">
        <v>18</v>
      </c>
      <c r="N1070">
        <v>22</v>
      </c>
      <c r="O1070">
        <v>4</v>
      </c>
      <c r="P1070">
        <v>9</v>
      </c>
      <c r="Q1070">
        <v>6</v>
      </c>
      <c r="R1070">
        <v>3</v>
      </c>
      <c r="S1070">
        <v>9</v>
      </c>
      <c r="T1070">
        <v>14</v>
      </c>
      <c r="U1070">
        <v>33</v>
      </c>
      <c r="V1070">
        <v>4</v>
      </c>
      <c r="W1070">
        <v>5</v>
      </c>
      <c r="X1070">
        <v>8</v>
      </c>
      <c r="Y1070">
        <v>12</v>
      </c>
      <c r="Z1070">
        <v>38</v>
      </c>
      <c r="AA1070">
        <v>39</v>
      </c>
      <c r="AB1070">
        <v>6</v>
      </c>
      <c r="AC1070">
        <v>13</v>
      </c>
      <c r="AD1070">
        <v>10</v>
      </c>
      <c r="AE1070">
        <v>10</v>
      </c>
      <c r="AF1070">
        <v>9</v>
      </c>
      <c r="AG1070">
        <v>29</v>
      </c>
      <c r="AH1070">
        <v>45</v>
      </c>
      <c r="AI1070">
        <v>3</v>
      </c>
      <c r="AJ1070">
        <v>16</v>
      </c>
      <c r="AK1070">
        <v>27</v>
      </c>
      <c r="AL1070">
        <v>16</v>
      </c>
      <c r="AM1070">
        <v>13</v>
      </c>
      <c r="AN1070">
        <v>11</v>
      </c>
      <c r="AO1070">
        <v>0</v>
      </c>
      <c r="AP1070">
        <v>48</v>
      </c>
      <c r="AQ1070">
        <v>24</v>
      </c>
      <c r="AR1070">
        <v>7</v>
      </c>
      <c r="AS1070">
        <v>7</v>
      </c>
      <c r="AT1070">
        <v>7</v>
      </c>
      <c r="AU1070">
        <v>52</v>
      </c>
      <c r="AV1070">
        <v>12</v>
      </c>
      <c r="AW1070">
        <v>29</v>
      </c>
      <c r="AX1070">
        <v>1</v>
      </c>
      <c r="AY1070">
        <v>5</v>
      </c>
      <c r="AZ1070">
        <v>37</v>
      </c>
      <c r="BA1070">
        <v>14</v>
      </c>
      <c r="BB1070">
        <v>23</v>
      </c>
      <c r="BC1070">
        <v>36</v>
      </c>
      <c r="BD1070">
        <v>15</v>
      </c>
      <c r="BE1070">
        <v>10</v>
      </c>
      <c r="BF1070">
        <v>14</v>
      </c>
      <c r="BG1070">
        <v>22</v>
      </c>
      <c r="BH1070">
        <v>4</v>
      </c>
      <c r="BI1070">
        <v>18</v>
      </c>
      <c r="BJ1070">
        <v>22</v>
      </c>
      <c r="BK1070">
        <v>13</v>
      </c>
      <c r="BL1070">
        <v>54</v>
      </c>
      <c r="BM1070">
        <v>3</v>
      </c>
      <c r="BN1070">
        <v>45</v>
      </c>
      <c r="BO1070">
        <v>6</v>
      </c>
      <c r="BP1070">
        <v>22</v>
      </c>
      <c r="BQ1070">
        <v>30</v>
      </c>
      <c r="BR1070">
        <v>9</v>
      </c>
      <c r="BS1070">
        <v>14</v>
      </c>
      <c r="BT1070">
        <v>20</v>
      </c>
      <c r="BU1070">
        <v>6</v>
      </c>
      <c r="BV1070">
        <v>3</v>
      </c>
      <c r="BW1070">
        <v>6</v>
      </c>
      <c r="BX1070">
        <v>19</v>
      </c>
      <c r="BY1070">
        <v>4</v>
      </c>
      <c r="BZ1070">
        <v>3</v>
      </c>
      <c r="CA1070">
        <v>4</v>
      </c>
      <c r="CB1070">
        <v>5</v>
      </c>
      <c r="CC1070">
        <v>4</v>
      </c>
      <c r="CD1070">
        <v>10</v>
      </c>
      <c r="CE1070">
        <v>14</v>
      </c>
      <c r="CF1070">
        <v>16</v>
      </c>
      <c r="CG1070">
        <v>25</v>
      </c>
      <c r="CH1070">
        <v>12</v>
      </c>
      <c r="CI1070">
        <v>4</v>
      </c>
      <c r="CJ1070">
        <v>21</v>
      </c>
      <c r="CK1070">
        <v>9</v>
      </c>
      <c r="CL1070">
        <v>9</v>
      </c>
      <c r="CM1070">
        <v>26</v>
      </c>
      <c r="CN1070">
        <v>13</v>
      </c>
      <c r="CO1070">
        <v>8</v>
      </c>
      <c r="CP1070">
        <v>17</v>
      </c>
    </row>
    <row r="1071" spans="1:94" x14ac:dyDescent="0.3">
      <c r="A1071">
        <v>13</v>
      </c>
      <c r="B1071" t="s">
        <v>7580</v>
      </c>
      <c r="C1071">
        <v>270103004</v>
      </c>
      <c r="D1071">
        <v>270103</v>
      </c>
      <c r="E1071" t="s">
        <v>14076</v>
      </c>
      <c r="F1071" t="s">
        <v>7289</v>
      </c>
      <c r="G1071">
        <v>74</v>
      </c>
      <c r="H1071" t="s">
        <v>10579</v>
      </c>
      <c r="I1071" t="s">
        <v>7289</v>
      </c>
      <c r="J1071">
        <v>417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 x14ac:dyDescent="0.3">
      <c r="A1072">
        <v>13</v>
      </c>
      <c r="B1072" t="s">
        <v>7580</v>
      </c>
      <c r="C1072">
        <v>270103005</v>
      </c>
      <c r="D1072">
        <v>270103</v>
      </c>
      <c r="E1072" t="s">
        <v>14076</v>
      </c>
      <c r="F1072" t="s">
        <v>7290</v>
      </c>
      <c r="G1072">
        <v>74</v>
      </c>
      <c r="H1072" t="s">
        <v>10579</v>
      </c>
      <c r="I1072" t="s">
        <v>7290</v>
      </c>
      <c r="J1072">
        <v>434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</row>
    <row r="1073" spans="1:94" x14ac:dyDescent="0.3">
      <c r="A1073">
        <v>13</v>
      </c>
      <c r="B1073" t="s">
        <v>7580</v>
      </c>
      <c r="C1073">
        <v>270102002</v>
      </c>
      <c r="D1073">
        <v>270102</v>
      </c>
      <c r="E1073" t="s">
        <v>14075</v>
      </c>
      <c r="F1073" t="s">
        <v>7293</v>
      </c>
      <c r="G1073">
        <v>74</v>
      </c>
      <c r="H1073" t="s">
        <v>10579</v>
      </c>
      <c r="I1073" t="s">
        <v>7293</v>
      </c>
      <c r="J1073">
        <v>474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</row>
    <row r="1074" spans="1:94" x14ac:dyDescent="0.3">
      <c r="A1074">
        <v>13</v>
      </c>
      <c r="B1074" t="s">
        <v>7580</v>
      </c>
      <c r="C1074">
        <v>270102017</v>
      </c>
      <c r="D1074">
        <v>270102</v>
      </c>
      <c r="E1074" t="s">
        <v>14075</v>
      </c>
      <c r="F1074" t="s">
        <v>7308</v>
      </c>
      <c r="G1074">
        <v>74</v>
      </c>
      <c r="H1074" t="s">
        <v>10579</v>
      </c>
      <c r="I1074" t="s">
        <v>7308</v>
      </c>
      <c r="J1074">
        <v>475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</row>
    <row r="1075" spans="1:94" x14ac:dyDescent="0.3">
      <c r="A1075">
        <v>13</v>
      </c>
      <c r="B1075" t="s">
        <v>7580</v>
      </c>
      <c r="C1075">
        <v>270102014</v>
      </c>
      <c r="D1075">
        <v>270102</v>
      </c>
      <c r="E1075" t="s">
        <v>14075</v>
      </c>
      <c r="F1075" t="s">
        <v>7305</v>
      </c>
      <c r="G1075">
        <v>74</v>
      </c>
      <c r="H1075" t="s">
        <v>10579</v>
      </c>
      <c r="I1075" t="s">
        <v>10639</v>
      </c>
      <c r="J1075">
        <v>476</v>
      </c>
      <c r="K1075">
        <v>2</v>
      </c>
      <c r="L1075">
        <v>2</v>
      </c>
      <c r="M1075">
        <v>1</v>
      </c>
      <c r="N1075">
        <v>3</v>
      </c>
      <c r="O1075">
        <v>1</v>
      </c>
      <c r="P1075">
        <v>1</v>
      </c>
      <c r="Q1075">
        <v>0</v>
      </c>
      <c r="R1075">
        <v>2</v>
      </c>
      <c r="S1075">
        <v>2</v>
      </c>
      <c r="T1075">
        <v>1</v>
      </c>
      <c r="U1075">
        <v>0</v>
      </c>
      <c r="V1075">
        <v>1</v>
      </c>
      <c r="W1075">
        <v>0</v>
      </c>
      <c r="X1075">
        <v>2</v>
      </c>
      <c r="Y1075">
        <v>1</v>
      </c>
      <c r="Z1075">
        <v>1</v>
      </c>
      <c r="AA1075">
        <v>1</v>
      </c>
      <c r="AB1075">
        <v>0</v>
      </c>
      <c r="AC1075">
        <v>1</v>
      </c>
      <c r="AD1075">
        <v>1</v>
      </c>
      <c r="AE1075">
        <v>1</v>
      </c>
      <c r="AF1075">
        <v>0</v>
      </c>
      <c r="AG1075">
        <v>0</v>
      </c>
      <c r="AH1075">
        <v>0</v>
      </c>
      <c r="AI1075">
        <v>2</v>
      </c>
      <c r="AJ1075">
        <v>1</v>
      </c>
      <c r="AK1075">
        <v>0</v>
      </c>
      <c r="AL1075">
        <v>1</v>
      </c>
      <c r="AM1075">
        <v>0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0</v>
      </c>
      <c r="AV1075">
        <v>1</v>
      </c>
      <c r="AW1075">
        <v>2</v>
      </c>
      <c r="AX1075">
        <v>0</v>
      </c>
      <c r="AY1075">
        <v>0</v>
      </c>
      <c r="AZ1075">
        <v>0</v>
      </c>
      <c r="BA1075">
        <v>0</v>
      </c>
      <c r="BB1075">
        <v>2</v>
      </c>
      <c r="BC1075">
        <v>3</v>
      </c>
      <c r="BD1075">
        <v>1</v>
      </c>
      <c r="BE1075">
        <v>0</v>
      </c>
      <c r="BF1075">
        <v>1</v>
      </c>
      <c r="BG1075">
        <v>1</v>
      </c>
      <c r="BH1075">
        <v>1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</v>
      </c>
      <c r="BP1075">
        <v>1</v>
      </c>
      <c r="BQ1075">
        <v>2</v>
      </c>
      <c r="BR1075">
        <v>1</v>
      </c>
      <c r="BS1075">
        <v>1</v>
      </c>
      <c r="BT1075">
        <v>1</v>
      </c>
      <c r="BU1075">
        <v>2</v>
      </c>
      <c r="BV1075">
        <v>2</v>
      </c>
      <c r="BW1075">
        <v>0</v>
      </c>
      <c r="BX1075">
        <v>1</v>
      </c>
      <c r="BY1075">
        <v>2</v>
      </c>
      <c r="BZ1075">
        <v>2</v>
      </c>
      <c r="CA1075">
        <v>1</v>
      </c>
      <c r="CB1075">
        <v>0</v>
      </c>
      <c r="CC1075">
        <v>1</v>
      </c>
      <c r="CD1075">
        <v>0</v>
      </c>
      <c r="CE1075">
        <v>5</v>
      </c>
      <c r="CF1075">
        <v>1</v>
      </c>
      <c r="CG1075">
        <v>1</v>
      </c>
      <c r="CH1075">
        <v>3</v>
      </c>
      <c r="CI1075">
        <v>1</v>
      </c>
      <c r="CJ1075">
        <v>0</v>
      </c>
      <c r="CK1075">
        <v>0</v>
      </c>
      <c r="CL1075">
        <v>2</v>
      </c>
      <c r="CM1075">
        <v>1</v>
      </c>
      <c r="CN1075">
        <v>1</v>
      </c>
      <c r="CO1075">
        <v>1</v>
      </c>
      <c r="CP1075">
        <v>3</v>
      </c>
    </row>
    <row r="1076" spans="1:94" x14ac:dyDescent="0.3">
      <c r="A1076">
        <v>13</v>
      </c>
      <c r="B1076" t="s">
        <v>7580</v>
      </c>
      <c r="C1076">
        <v>270102015</v>
      </c>
      <c r="D1076">
        <v>270102</v>
      </c>
      <c r="E1076" t="s">
        <v>14075</v>
      </c>
      <c r="F1076" t="s">
        <v>7306</v>
      </c>
      <c r="G1076">
        <v>74</v>
      </c>
      <c r="H1076" t="s">
        <v>10579</v>
      </c>
      <c r="I1076" t="s">
        <v>10640</v>
      </c>
      <c r="J1076">
        <v>477</v>
      </c>
      <c r="K1076">
        <v>0</v>
      </c>
      <c r="L1076">
        <v>0</v>
      </c>
      <c r="M1076">
        <v>1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2</v>
      </c>
      <c r="T1076">
        <v>0</v>
      </c>
      <c r="U1076">
        <v>0</v>
      </c>
      <c r="V1076">
        <v>0</v>
      </c>
      <c r="W1076">
        <v>1</v>
      </c>
      <c r="X1076">
        <v>1</v>
      </c>
      <c r="Y1076">
        <v>1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1</v>
      </c>
      <c r="AL1076">
        <v>1</v>
      </c>
      <c r="AM1076">
        <v>1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2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2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</row>
    <row r="1077" spans="1:94" x14ac:dyDescent="0.3">
      <c r="A1077">
        <v>13</v>
      </c>
      <c r="B1077" t="s">
        <v>7580</v>
      </c>
      <c r="C1077">
        <v>270105001</v>
      </c>
      <c r="D1077">
        <v>270105</v>
      </c>
      <c r="E1077" t="s">
        <v>7310</v>
      </c>
      <c r="F1077" t="s">
        <v>7311</v>
      </c>
      <c r="G1077">
        <v>75</v>
      </c>
      <c r="H1077" t="s">
        <v>10583</v>
      </c>
      <c r="I1077" t="s">
        <v>7311</v>
      </c>
      <c r="J1077">
        <v>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 x14ac:dyDescent="0.3">
      <c r="A1078">
        <v>13</v>
      </c>
      <c r="B1078" t="s">
        <v>7580</v>
      </c>
      <c r="C1078">
        <v>270105002</v>
      </c>
      <c r="D1078">
        <v>270105</v>
      </c>
      <c r="E1078" t="s">
        <v>7310</v>
      </c>
      <c r="F1078" t="s">
        <v>7312</v>
      </c>
      <c r="G1078">
        <v>75</v>
      </c>
      <c r="H1078" t="s">
        <v>10583</v>
      </c>
      <c r="I1078" t="s">
        <v>7312</v>
      </c>
      <c r="J1078">
        <v>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>
        <v>1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0</v>
      </c>
      <c r="CO1078">
        <v>0</v>
      </c>
      <c r="CP1078">
        <v>0</v>
      </c>
    </row>
    <row r="1079" spans="1:94" x14ac:dyDescent="0.3">
      <c r="A1079">
        <v>13</v>
      </c>
      <c r="B1079" t="s">
        <v>7580</v>
      </c>
      <c r="C1079">
        <v>270105003</v>
      </c>
      <c r="D1079">
        <v>270105</v>
      </c>
      <c r="E1079" t="s">
        <v>7310</v>
      </c>
      <c r="F1079" t="s">
        <v>7313</v>
      </c>
      <c r="G1079">
        <v>75</v>
      </c>
      <c r="H1079" t="s">
        <v>10583</v>
      </c>
      <c r="I1079" t="s">
        <v>7313</v>
      </c>
      <c r="J1079">
        <v>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1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</row>
    <row r="1080" spans="1:94" x14ac:dyDescent="0.3">
      <c r="A1080">
        <v>13</v>
      </c>
      <c r="B1080" t="s">
        <v>7580</v>
      </c>
      <c r="C1080">
        <v>270102003</v>
      </c>
      <c r="D1080">
        <v>270102</v>
      </c>
      <c r="E1080" t="s">
        <v>14075</v>
      </c>
      <c r="F1080" t="s">
        <v>7294</v>
      </c>
      <c r="G1080">
        <v>75</v>
      </c>
      <c r="H1080" t="s">
        <v>10583</v>
      </c>
      <c r="I1080" t="s">
        <v>7294</v>
      </c>
      <c r="J1080">
        <v>12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</row>
    <row r="1081" spans="1:94" x14ac:dyDescent="0.3">
      <c r="A1081">
        <v>13</v>
      </c>
      <c r="B1081" t="s">
        <v>7580</v>
      </c>
      <c r="C1081">
        <v>270102004</v>
      </c>
      <c r="D1081">
        <v>270102</v>
      </c>
      <c r="E1081" t="s">
        <v>14075</v>
      </c>
      <c r="F1081" t="s">
        <v>7295</v>
      </c>
      <c r="G1081">
        <v>75</v>
      </c>
      <c r="H1081" t="s">
        <v>10583</v>
      </c>
      <c r="I1081" t="s">
        <v>7295</v>
      </c>
      <c r="J1081">
        <v>13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 x14ac:dyDescent="0.3">
      <c r="A1082">
        <v>13</v>
      </c>
      <c r="B1082" t="s">
        <v>7580</v>
      </c>
      <c r="C1082">
        <v>270102005</v>
      </c>
      <c r="D1082">
        <v>270102</v>
      </c>
      <c r="E1082" t="s">
        <v>14075</v>
      </c>
      <c r="F1082" t="s">
        <v>7296</v>
      </c>
      <c r="G1082">
        <v>75</v>
      </c>
      <c r="H1082" t="s">
        <v>10583</v>
      </c>
      <c r="I1082" t="s">
        <v>7296</v>
      </c>
      <c r="J1082">
        <v>14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2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0</v>
      </c>
    </row>
    <row r="1083" spans="1:94" x14ac:dyDescent="0.3">
      <c r="A1083">
        <v>13</v>
      </c>
      <c r="B1083" t="s">
        <v>7580</v>
      </c>
      <c r="C1083">
        <v>270102006</v>
      </c>
      <c r="D1083">
        <v>270102</v>
      </c>
      <c r="E1083" t="s">
        <v>14075</v>
      </c>
      <c r="F1083" t="s">
        <v>7297</v>
      </c>
      <c r="G1083">
        <v>75</v>
      </c>
      <c r="H1083" t="s">
        <v>10583</v>
      </c>
      <c r="I1083" t="s">
        <v>14159</v>
      </c>
      <c r="J1083">
        <v>15</v>
      </c>
      <c r="K1083">
        <v>6</v>
      </c>
      <c r="L1083">
        <v>2</v>
      </c>
      <c r="M1083">
        <v>9</v>
      </c>
      <c r="N1083">
        <v>4</v>
      </c>
      <c r="O1083">
        <v>3</v>
      </c>
      <c r="P1083">
        <v>12</v>
      </c>
      <c r="Q1083">
        <v>6</v>
      </c>
      <c r="R1083">
        <v>4</v>
      </c>
      <c r="S1083">
        <v>3</v>
      </c>
      <c r="T1083">
        <v>3</v>
      </c>
      <c r="U1083">
        <v>10</v>
      </c>
      <c r="V1083">
        <v>5</v>
      </c>
      <c r="W1083">
        <v>6</v>
      </c>
      <c r="X1083">
        <v>8</v>
      </c>
      <c r="Y1083">
        <v>8</v>
      </c>
      <c r="Z1083">
        <v>7</v>
      </c>
      <c r="AA1083">
        <v>6</v>
      </c>
      <c r="AB1083">
        <v>5</v>
      </c>
      <c r="AC1083">
        <v>5</v>
      </c>
      <c r="AD1083">
        <v>6</v>
      </c>
      <c r="AE1083">
        <v>6</v>
      </c>
      <c r="AF1083">
        <v>9</v>
      </c>
      <c r="AG1083">
        <v>9</v>
      </c>
      <c r="AH1083">
        <v>11</v>
      </c>
      <c r="AI1083">
        <v>5</v>
      </c>
      <c r="AJ1083">
        <v>4</v>
      </c>
      <c r="AK1083">
        <v>7</v>
      </c>
      <c r="AL1083">
        <v>6</v>
      </c>
      <c r="AM1083">
        <v>7</v>
      </c>
      <c r="AN1083">
        <v>1</v>
      </c>
      <c r="AO1083">
        <v>5</v>
      </c>
      <c r="AP1083">
        <v>8</v>
      </c>
      <c r="AQ1083">
        <v>4</v>
      </c>
      <c r="AR1083">
        <v>5</v>
      </c>
      <c r="AS1083">
        <v>4</v>
      </c>
      <c r="AT1083">
        <v>9</v>
      </c>
      <c r="AU1083">
        <v>9</v>
      </c>
      <c r="AV1083">
        <v>4</v>
      </c>
      <c r="AW1083">
        <v>6</v>
      </c>
      <c r="AX1083">
        <v>5</v>
      </c>
      <c r="AY1083">
        <v>4</v>
      </c>
      <c r="AZ1083">
        <v>5</v>
      </c>
      <c r="BA1083">
        <v>3</v>
      </c>
      <c r="BB1083">
        <v>12</v>
      </c>
      <c r="BC1083">
        <v>4</v>
      </c>
      <c r="BD1083">
        <v>3</v>
      </c>
      <c r="BE1083">
        <v>13</v>
      </c>
      <c r="BF1083">
        <v>3</v>
      </c>
      <c r="BG1083">
        <v>1</v>
      </c>
      <c r="BH1083">
        <v>10</v>
      </c>
      <c r="BI1083">
        <v>6</v>
      </c>
      <c r="BJ1083">
        <v>3</v>
      </c>
      <c r="BK1083">
        <v>3</v>
      </c>
      <c r="BL1083">
        <v>6</v>
      </c>
      <c r="BM1083">
        <v>10</v>
      </c>
      <c r="BN1083">
        <v>5</v>
      </c>
      <c r="BO1083">
        <v>5</v>
      </c>
      <c r="BP1083">
        <v>8</v>
      </c>
      <c r="BQ1083">
        <v>10</v>
      </c>
      <c r="BR1083">
        <v>6</v>
      </c>
      <c r="BS1083">
        <v>2</v>
      </c>
      <c r="BT1083">
        <v>4</v>
      </c>
      <c r="BU1083">
        <v>10</v>
      </c>
      <c r="BV1083">
        <v>8</v>
      </c>
      <c r="BW1083">
        <v>9</v>
      </c>
      <c r="BX1083">
        <v>10</v>
      </c>
      <c r="BY1083">
        <v>7</v>
      </c>
      <c r="BZ1083">
        <v>3</v>
      </c>
      <c r="CA1083">
        <v>9</v>
      </c>
      <c r="CB1083">
        <v>6</v>
      </c>
      <c r="CC1083">
        <v>8</v>
      </c>
      <c r="CD1083">
        <v>3</v>
      </c>
      <c r="CE1083">
        <v>5</v>
      </c>
      <c r="CF1083">
        <v>4</v>
      </c>
      <c r="CG1083">
        <v>4</v>
      </c>
      <c r="CH1083">
        <v>10</v>
      </c>
      <c r="CI1083">
        <v>5</v>
      </c>
      <c r="CJ1083">
        <v>0</v>
      </c>
      <c r="CK1083">
        <v>6</v>
      </c>
      <c r="CL1083">
        <v>6</v>
      </c>
      <c r="CM1083">
        <v>7</v>
      </c>
      <c r="CN1083">
        <v>9</v>
      </c>
      <c r="CO1083">
        <v>2</v>
      </c>
      <c r="CP1083">
        <v>9</v>
      </c>
    </row>
    <row r="1084" spans="1:94" x14ac:dyDescent="0.3">
      <c r="A1084">
        <v>13</v>
      </c>
      <c r="B1084" t="s">
        <v>7580</v>
      </c>
      <c r="C1084">
        <v>270102007</v>
      </c>
      <c r="D1084">
        <v>270102</v>
      </c>
      <c r="E1084" t="s">
        <v>14075</v>
      </c>
      <c r="F1084" t="s">
        <v>7298</v>
      </c>
      <c r="G1084">
        <v>75</v>
      </c>
      <c r="H1084" t="s">
        <v>10583</v>
      </c>
      <c r="I1084" t="s">
        <v>14160</v>
      </c>
      <c r="J1084">
        <v>16</v>
      </c>
      <c r="K1084">
        <v>0</v>
      </c>
      <c r="L1084">
        <v>0</v>
      </c>
      <c r="M1084">
        <v>2</v>
      </c>
      <c r="N1084">
        <v>1</v>
      </c>
      <c r="O1084">
        <v>1</v>
      </c>
      <c r="P1084">
        <v>0</v>
      </c>
      <c r="Q1084">
        <v>2</v>
      </c>
      <c r="R1084">
        <v>0</v>
      </c>
      <c r="S1084">
        <v>0</v>
      </c>
      <c r="T1084">
        <v>0</v>
      </c>
      <c r="U1084">
        <v>2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2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2</v>
      </c>
      <c r="AH1084">
        <v>0</v>
      </c>
      <c r="AI1084">
        <v>1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2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2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0</v>
      </c>
      <c r="BU1084">
        <v>1</v>
      </c>
      <c r="BV1084">
        <v>2</v>
      </c>
      <c r="BW1084">
        <v>1</v>
      </c>
      <c r="BX1084">
        <v>0</v>
      </c>
      <c r="BY1084">
        <v>1</v>
      </c>
      <c r="BZ1084">
        <v>1</v>
      </c>
      <c r="CA1084">
        <v>0</v>
      </c>
      <c r="CB1084">
        <v>1</v>
      </c>
      <c r="CC1084">
        <v>2</v>
      </c>
      <c r="CD1084">
        <v>0</v>
      </c>
      <c r="CE1084">
        <v>0</v>
      </c>
      <c r="CF1084">
        <v>1</v>
      </c>
      <c r="CG1084">
        <v>0</v>
      </c>
      <c r="CH1084">
        <v>4</v>
      </c>
      <c r="CI1084">
        <v>1</v>
      </c>
      <c r="CJ1084">
        <v>1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0</v>
      </c>
    </row>
    <row r="1085" spans="1:94" x14ac:dyDescent="0.3">
      <c r="A1085">
        <v>13</v>
      </c>
      <c r="B1085" t="s">
        <v>7580</v>
      </c>
      <c r="C1085">
        <v>270102008</v>
      </c>
      <c r="D1085">
        <v>270102</v>
      </c>
      <c r="E1085" t="s">
        <v>14075</v>
      </c>
      <c r="F1085" t="s">
        <v>7299</v>
      </c>
      <c r="G1085">
        <v>75</v>
      </c>
      <c r="H1085" t="s">
        <v>10583</v>
      </c>
      <c r="I1085" t="s">
        <v>14161</v>
      </c>
      <c r="J1085">
        <v>17</v>
      </c>
      <c r="K1085">
        <v>0</v>
      </c>
      <c r="L1085">
        <v>1</v>
      </c>
      <c r="M1085">
        <v>5</v>
      </c>
      <c r="N1085">
        <v>0</v>
      </c>
      <c r="O1085">
        <v>1</v>
      </c>
      <c r="P1085">
        <v>5</v>
      </c>
      <c r="Q1085">
        <v>4</v>
      </c>
      <c r="R1085">
        <v>0</v>
      </c>
      <c r="S1085">
        <v>1</v>
      </c>
      <c r="T1085">
        <v>2</v>
      </c>
      <c r="U1085">
        <v>6</v>
      </c>
      <c r="V1085">
        <v>0</v>
      </c>
      <c r="W1085">
        <v>1</v>
      </c>
      <c r="X1085">
        <v>1</v>
      </c>
      <c r="Y1085">
        <v>2</v>
      </c>
      <c r="Z1085">
        <v>2</v>
      </c>
      <c r="AA1085">
        <v>1</v>
      </c>
      <c r="AB1085">
        <v>3</v>
      </c>
      <c r="AC1085">
        <v>0</v>
      </c>
      <c r="AD1085">
        <v>2</v>
      </c>
      <c r="AE1085">
        <v>1</v>
      </c>
      <c r="AF1085">
        <v>3</v>
      </c>
      <c r="AG1085">
        <v>2</v>
      </c>
      <c r="AH1085">
        <v>1</v>
      </c>
      <c r="AI1085">
        <v>0</v>
      </c>
      <c r="AJ1085">
        <v>4</v>
      </c>
      <c r="AK1085">
        <v>2</v>
      </c>
      <c r="AL1085">
        <v>3</v>
      </c>
      <c r="AM1085">
        <v>1</v>
      </c>
      <c r="AN1085">
        <v>1</v>
      </c>
      <c r="AO1085">
        <v>4</v>
      </c>
      <c r="AP1085">
        <v>0</v>
      </c>
      <c r="AQ1085">
        <v>1</v>
      </c>
      <c r="AR1085">
        <v>0</v>
      </c>
      <c r="AS1085">
        <v>1</v>
      </c>
      <c r="AT1085">
        <v>4</v>
      </c>
      <c r="AU1085">
        <v>5</v>
      </c>
      <c r="AV1085">
        <v>2</v>
      </c>
      <c r="AW1085">
        <v>0</v>
      </c>
      <c r="AX1085">
        <v>0</v>
      </c>
      <c r="AY1085">
        <v>2</v>
      </c>
      <c r="AZ1085">
        <v>1</v>
      </c>
      <c r="BA1085">
        <v>2</v>
      </c>
      <c r="BB1085">
        <v>1</v>
      </c>
      <c r="BC1085">
        <v>1</v>
      </c>
      <c r="BD1085">
        <v>0</v>
      </c>
      <c r="BE1085">
        <v>0</v>
      </c>
      <c r="BF1085">
        <v>0</v>
      </c>
      <c r="BG1085">
        <v>1</v>
      </c>
      <c r="BH1085">
        <v>3</v>
      </c>
      <c r="BI1085">
        <v>2</v>
      </c>
      <c r="BJ1085">
        <v>4</v>
      </c>
      <c r="BK1085">
        <v>0</v>
      </c>
      <c r="BL1085">
        <v>5</v>
      </c>
      <c r="BM1085">
        <v>1</v>
      </c>
      <c r="BN1085">
        <v>3</v>
      </c>
      <c r="BO1085">
        <v>0</v>
      </c>
      <c r="BP1085">
        <v>2</v>
      </c>
      <c r="BQ1085">
        <v>2</v>
      </c>
      <c r="BR1085">
        <v>3</v>
      </c>
      <c r="BS1085">
        <v>4</v>
      </c>
      <c r="BT1085">
        <v>6</v>
      </c>
      <c r="BU1085">
        <v>4</v>
      </c>
      <c r="BV1085">
        <v>4</v>
      </c>
      <c r="BW1085">
        <v>6</v>
      </c>
      <c r="BX1085">
        <v>4</v>
      </c>
      <c r="BY1085">
        <v>1</v>
      </c>
      <c r="BZ1085">
        <v>1</v>
      </c>
      <c r="CA1085">
        <v>3</v>
      </c>
      <c r="CB1085">
        <v>3</v>
      </c>
      <c r="CC1085">
        <v>2</v>
      </c>
      <c r="CD1085">
        <v>1</v>
      </c>
      <c r="CE1085">
        <v>0</v>
      </c>
      <c r="CF1085">
        <v>1</v>
      </c>
      <c r="CG1085">
        <v>2</v>
      </c>
      <c r="CH1085">
        <v>3</v>
      </c>
      <c r="CI1085">
        <v>3</v>
      </c>
      <c r="CJ1085">
        <v>1</v>
      </c>
      <c r="CK1085">
        <v>3</v>
      </c>
      <c r="CL1085">
        <v>3</v>
      </c>
      <c r="CM1085">
        <v>2</v>
      </c>
      <c r="CN1085">
        <v>1</v>
      </c>
      <c r="CO1085">
        <v>5</v>
      </c>
      <c r="CP1085">
        <v>1</v>
      </c>
    </row>
    <row r="1086" spans="1:94" x14ac:dyDescent="0.3">
      <c r="A1086">
        <v>13</v>
      </c>
      <c r="B1086" t="s">
        <v>7580</v>
      </c>
      <c r="C1086">
        <v>270102009</v>
      </c>
      <c r="D1086">
        <v>270102</v>
      </c>
      <c r="E1086" t="s">
        <v>14075</v>
      </c>
      <c r="F1086" t="s">
        <v>7300</v>
      </c>
      <c r="G1086">
        <v>75</v>
      </c>
      <c r="H1086" t="s">
        <v>10583</v>
      </c>
      <c r="I1086" t="s">
        <v>7300</v>
      </c>
      <c r="J1086">
        <v>18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3</v>
      </c>
      <c r="CH1086">
        <v>0</v>
      </c>
      <c r="CI1086">
        <v>0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1</v>
      </c>
      <c r="CP1086">
        <v>0</v>
      </c>
    </row>
    <row r="1087" spans="1:94" x14ac:dyDescent="0.3">
      <c r="A1087">
        <v>13</v>
      </c>
      <c r="B1087" t="s">
        <v>7580</v>
      </c>
      <c r="C1087">
        <v>270102010</v>
      </c>
      <c r="D1087">
        <v>270102</v>
      </c>
      <c r="E1087" t="s">
        <v>14075</v>
      </c>
      <c r="F1087" t="s">
        <v>7301</v>
      </c>
      <c r="G1087">
        <v>75</v>
      </c>
      <c r="H1087" t="s">
        <v>10583</v>
      </c>
      <c r="I1087" t="s">
        <v>7301</v>
      </c>
      <c r="J1087">
        <v>19</v>
      </c>
      <c r="K1087">
        <v>8</v>
      </c>
      <c r="L1087">
        <v>3</v>
      </c>
      <c r="M1087">
        <v>6</v>
      </c>
      <c r="N1087">
        <v>4</v>
      </c>
      <c r="O1087">
        <v>4</v>
      </c>
      <c r="P1087">
        <v>4</v>
      </c>
      <c r="Q1087">
        <v>6</v>
      </c>
      <c r="R1087">
        <v>4</v>
      </c>
      <c r="S1087">
        <v>4</v>
      </c>
      <c r="T1087">
        <v>3</v>
      </c>
      <c r="U1087">
        <v>11</v>
      </c>
      <c r="V1087">
        <v>6</v>
      </c>
      <c r="W1087">
        <v>1</v>
      </c>
      <c r="X1087">
        <v>0</v>
      </c>
      <c r="Y1087">
        <v>2</v>
      </c>
      <c r="Z1087">
        <v>3</v>
      </c>
      <c r="AA1087">
        <v>0</v>
      </c>
      <c r="AB1087">
        <v>2</v>
      </c>
      <c r="AC1087">
        <v>1</v>
      </c>
      <c r="AD1087">
        <v>4</v>
      </c>
      <c r="AE1087">
        <v>7</v>
      </c>
      <c r="AF1087">
        <v>6</v>
      </c>
      <c r="AG1087">
        <v>6</v>
      </c>
      <c r="AH1087">
        <v>4</v>
      </c>
      <c r="AI1087">
        <v>4</v>
      </c>
      <c r="AJ1087">
        <v>1</v>
      </c>
      <c r="AK1087">
        <v>2</v>
      </c>
      <c r="AL1087">
        <v>4</v>
      </c>
      <c r="AM1087">
        <v>4</v>
      </c>
      <c r="AN1087">
        <v>1</v>
      </c>
      <c r="AO1087">
        <v>1</v>
      </c>
      <c r="AP1087">
        <v>7</v>
      </c>
      <c r="AQ1087">
        <v>2</v>
      </c>
      <c r="AR1087">
        <v>2</v>
      </c>
      <c r="AS1087">
        <v>4</v>
      </c>
      <c r="AT1087">
        <v>9</v>
      </c>
      <c r="AU1087">
        <v>9</v>
      </c>
      <c r="AV1087">
        <v>5</v>
      </c>
      <c r="AW1087">
        <v>0</v>
      </c>
      <c r="AX1087">
        <v>2</v>
      </c>
      <c r="AY1087">
        <v>3</v>
      </c>
      <c r="AZ1087">
        <v>5</v>
      </c>
      <c r="BA1087">
        <v>3</v>
      </c>
      <c r="BB1087">
        <v>1</v>
      </c>
      <c r="BC1087">
        <v>2</v>
      </c>
      <c r="BD1087">
        <v>1</v>
      </c>
      <c r="BE1087">
        <v>8</v>
      </c>
      <c r="BF1087">
        <v>0</v>
      </c>
      <c r="BG1087">
        <v>0</v>
      </c>
      <c r="BH1087">
        <v>3</v>
      </c>
      <c r="BI1087">
        <v>7</v>
      </c>
      <c r="BJ1087">
        <v>2</v>
      </c>
      <c r="BK1087">
        <v>3</v>
      </c>
      <c r="BL1087">
        <v>5</v>
      </c>
      <c r="BM1087">
        <v>6</v>
      </c>
      <c r="BN1087">
        <v>5</v>
      </c>
      <c r="BO1087">
        <v>2</v>
      </c>
      <c r="BP1087">
        <v>7</v>
      </c>
      <c r="BQ1087">
        <v>5</v>
      </c>
      <c r="BR1087">
        <v>2</v>
      </c>
      <c r="BS1087">
        <v>2</v>
      </c>
      <c r="BT1087">
        <v>4</v>
      </c>
      <c r="BU1087">
        <v>5</v>
      </c>
      <c r="BV1087">
        <v>3</v>
      </c>
      <c r="BW1087">
        <v>11</v>
      </c>
      <c r="BX1087">
        <v>3</v>
      </c>
      <c r="BY1087">
        <v>1</v>
      </c>
      <c r="BZ1087">
        <v>7</v>
      </c>
      <c r="CA1087">
        <v>2</v>
      </c>
      <c r="CB1087">
        <v>7</v>
      </c>
      <c r="CC1087">
        <v>8</v>
      </c>
      <c r="CD1087">
        <v>1</v>
      </c>
      <c r="CE1087">
        <v>1</v>
      </c>
      <c r="CF1087">
        <v>7</v>
      </c>
      <c r="CG1087">
        <v>5</v>
      </c>
      <c r="CH1087">
        <v>5</v>
      </c>
      <c r="CI1087">
        <v>1</v>
      </c>
      <c r="CJ1087">
        <v>2</v>
      </c>
      <c r="CK1087">
        <v>2</v>
      </c>
      <c r="CL1087">
        <v>0</v>
      </c>
      <c r="CM1087">
        <v>6</v>
      </c>
      <c r="CN1087">
        <v>5</v>
      </c>
      <c r="CO1087">
        <v>1</v>
      </c>
      <c r="CP1087">
        <v>1</v>
      </c>
    </row>
    <row r="1088" spans="1:94" x14ac:dyDescent="0.3">
      <c r="A1088">
        <v>13</v>
      </c>
      <c r="B1088" t="s">
        <v>7580</v>
      </c>
      <c r="C1088">
        <v>270102011</v>
      </c>
      <c r="D1088">
        <v>270102</v>
      </c>
      <c r="E1088" t="s">
        <v>14075</v>
      </c>
      <c r="F1088" t="s">
        <v>7302</v>
      </c>
      <c r="G1088">
        <v>75</v>
      </c>
      <c r="H1088" t="s">
        <v>10583</v>
      </c>
      <c r="I1088" t="s">
        <v>14162</v>
      </c>
      <c r="J1088">
        <v>144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</row>
    <row r="1089" spans="1:94" x14ac:dyDescent="0.3">
      <c r="A1089">
        <v>13</v>
      </c>
      <c r="B1089" t="s">
        <v>7580</v>
      </c>
      <c r="C1089">
        <v>270102001</v>
      </c>
      <c r="D1089">
        <v>270102</v>
      </c>
      <c r="E1089" t="s">
        <v>14075</v>
      </c>
      <c r="F1089" t="s">
        <v>7292</v>
      </c>
      <c r="G1089">
        <v>75</v>
      </c>
      <c r="H1089" t="s">
        <v>10583</v>
      </c>
      <c r="I1089" t="s">
        <v>7292</v>
      </c>
      <c r="J1089">
        <v>176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1</v>
      </c>
      <c r="AE1089">
        <v>1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2</v>
      </c>
      <c r="AM1089">
        <v>1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1</v>
      </c>
      <c r="AT1089">
        <v>2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1</v>
      </c>
      <c r="BQ1089">
        <v>2</v>
      </c>
      <c r="BR1089">
        <v>1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2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</row>
    <row r="1090" spans="1:94" x14ac:dyDescent="0.3">
      <c r="A1090">
        <v>13</v>
      </c>
      <c r="B1090" t="s">
        <v>7580</v>
      </c>
      <c r="C1090">
        <v>270103002</v>
      </c>
      <c r="D1090">
        <v>270103</v>
      </c>
      <c r="E1090" t="s">
        <v>14076</v>
      </c>
      <c r="F1090" t="s">
        <v>7287</v>
      </c>
      <c r="G1090">
        <v>75</v>
      </c>
      <c r="H1090" t="s">
        <v>10583</v>
      </c>
      <c r="I1090" t="s">
        <v>7287</v>
      </c>
      <c r="J1090">
        <v>204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1</v>
      </c>
      <c r="CO1090">
        <v>0</v>
      </c>
      <c r="CP1090">
        <v>0</v>
      </c>
    </row>
    <row r="1091" spans="1:94" x14ac:dyDescent="0.3">
      <c r="A1091">
        <v>13</v>
      </c>
      <c r="B1091" t="s">
        <v>7580</v>
      </c>
      <c r="C1091">
        <v>270104001</v>
      </c>
      <c r="D1091">
        <v>270104</v>
      </c>
      <c r="E1091" t="s">
        <v>7318</v>
      </c>
      <c r="F1091" t="s">
        <v>7319</v>
      </c>
      <c r="G1091">
        <v>75</v>
      </c>
      <c r="H1091" t="s">
        <v>10583</v>
      </c>
      <c r="I1091" t="s">
        <v>7319</v>
      </c>
      <c r="J1091">
        <v>298</v>
      </c>
      <c r="K1091">
        <v>3</v>
      </c>
      <c r="L1091">
        <v>8</v>
      </c>
      <c r="M1091">
        <v>7</v>
      </c>
      <c r="N1091">
        <v>5</v>
      </c>
      <c r="O1091">
        <v>1</v>
      </c>
      <c r="P1091">
        <v>9</v>
      </c>
      <c r="Q1091">
        <v>5</v>
      </c>
      <c r="R1091">
        <v>9</v>
      </c>
      <c r="S1091">
        <v>6</v>
      </c>
      <c r="T1091">
        <v>4</v>
      </c>
      <c r="U1091">
        <v>7</v>
      </c>
      <c r="V1091">
        <v>2</v>
      </c>
      <c r="W1091">
        <v>2</v>
      </c>
      <c r="X1091">
        <v>15</v>
      </c>
      <c r="Y1091">
        <v>106</v>
      </c>
      <c r="Z1091">
        <v>6</v>
      </c>
      <c r="AA1091">
        <v>2</v>
      </c>
      <c r="AB1091">
        <v>14</v>
      </c>
      <c r="AC1091">
        <v>7</v>
      </c>
      <c r="AD1091">
        <v>11</v>
      </c>
      <c r="AE1091">
        <v>6</v>
      </c>
      <c r="AF1091">
        <v>72</v>
      </c>
      <c r="AG1091">
        <v>68</v>
      </c>
      <c r="AH1091">
        <v>18</v>
      </c>
      <c r="AI1091">
        <v>88</v>
      </c>
      <c r="AJ1091">
        <v>99</v>
      </c>
      <c r="AK1091">
        <v>145</v>
      </c>
      <c r="AL1091">
        <v>100</v>
      </c>
      <c r="AM1091">
        <v>173</v>
      </c>
      <c r="AN1091">
        <v>107</v>
      </c>
      <c r="AO1091">
        <v>127</v>
      </c>
      <c r="AP1091">
        <v>132</v>
      </c>
      <c r="AQ1091">
        <v>98</v>
      </c>
      <c r="AR1091">
        <v>157</v>
      </c>
      <c r="AS1091">
        <v>78</v>
      </c>
      <c r="AT1091">
        <v>102</v>
      </c>
      <c r="AU1091">
        <v>181</v>
      </c>
      <c r="AV1091">
        <v>64</v>
      </c>
      <c r="AW1091">
        <v>16</v>
      </c>
      <c r="AX1091">
        <v>71</v>
      </c>
      <c r="AY1091">
        <v>148</v>
      </c>
      <c r="AZ1091">
        <v>131</v>
      </c>
      <c r="BA1091">
        <v>138</v>
      </c>
      <c r="BB1091">
        <v>99</v>
      </c>
      <c r="BC1091">
        <v>159</v>
      </c>
      <c r="BD1091">
        <v>5</v>
      </c>
      <c r="BE1091">
        <v>4</v>
      </c>
      <c r="BF1091">
        <v>28</v>
      </c>
      <c r="BG1091">
        <v>22</v>
      </c>
      <c r="BH1091">
        <v>99</v>
      </c>
      <c r="BI1091">
        <v>28</v>
      </c>
      <c r="BJ1091">
        <v>4</v>
      </c>
      <c r="BK1091">
        <v>10</v>
      </c>
      <c r="BL1091">
        <v>6</v>
      </c>
      <c r="BM1091">
        <v>19</v>
      </c>
      <c r="BN1091">
        <v>21</v>
      </c>
      <c r="BO1091">
        <v>11</v>
      </c>
      <c r="BP1091">
        <v>69</v>
      </c>
      <c r="BQ1091">
        <v>26</v>
      </c>
      <c r="BR1091">
        <v>15</v>
      </c>
      <c r="BS1091">
        <v>29</v>
      </c>
      <c r="BT1091">
        <v>58</v>
      </c>
      <c r="BU1091">
        <v>45</v>
      </c>
      <c r="BV1091">
        <v>40</v>
      </c>
      <c r="BW1091">
        <v>7</v>
      </c>
      <c r="BX1091">
        <v>92</v>
      </c>
      <c r="BY1091">
        <v>18</v>
      </c>
      <c r="BZ1091">
        <v>23</v>
      </c>
      <c r="CA1091">
        <v>38</v>
      </c>
      <c r="CB1091">
        <v>25</v>
      </c>
      <c r="CC1091">
        <v>32</v>
      </c>
      <c r="CD1091">
        <v>9</v>
      </c>
      <c r="CE1091">
        <v>29</v>
      </c>
      <c r="CF1091">
        <v>14</v>
      </c>
      <c r="CG1091">
        <v>73</v>
      </c>
      <c r="CH1091">
        <v>3</v>
      </c>
      <c r="CI1091">
        <v>44</v>
      </c>
      <c r="CJ1091">
        <v>12</v>
      </c>
      <c r="CK1091">
        <v>16</v>
      </c>
      <c r="CL1091">
        <v>31</v>
      </c>
      <c r="CM1091">
        <v>34</v>
      </c>
      <c r="CN1091">
        <v>22</v>
      </c>
      <c r="CO1091">
        <v>51</v>
      </c>
      <c r="CP1091">
        <v>12</v>
      </c>
    </row>
    <row r="1092" spans="1:94" x14ac:dyDescent="0.3">
      <c r="A1092">
        <v>13</v>
      </c>
      <c r="B1092" t="s">
        <v>7580</v>
      </c>
      <c r="C1092">
        <v>270103005</v>
      </c>
      <c r="D1092">
        <v>270103</v>
      </c>
      <c r="E1092" t="s">
        <v>14076</v>
      </c>
      <c r="F1092" t="s">
        <v>7290</v>
      </c>
      <c r="G1092">
        <v>75</v>
      </c>
      <c r="H1092" t="s">
        <v>10583</v>
      </c>
      <c r="I1092" t="s">
        <v>7290</v>
      </c>
      <c r="J1092">
        <v>434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 x14ac:dyDescent="0.3">
      <c r="A1093">
        <v>13</v>
      </c>
      <c r="B1093" t="s">
        <v>7580</v>
      </c>
      <c r="C1093">
        <v>270102002</v>
      </c>
      <c r="D1093">
        <v>270102</v>
      </c>
      <c r="E1093" t="s">
        <v>14075</v>
      </c>
      <c r="F1093" t="s">
        <v>7293</v>
      </c>
      <c r="G1093">
        <v>75</v>
      </c>
      <c r="H1093" t="s">
        <v>10583</v>
      </c>
      <c r="I1093" t="s">
        <v>7293</v>
      </c>
      <c r="J1093">
        <v>474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 x14ac:dyDescent="0.3">
      <c r="A1094">
        <v>13</v>
      </c>
      <c r="B1094" t="s">
        <v>7580</v>
      </c>
      <c r="C1094">
        <v>270102017</v>
      </c>
      <c r="D1094">
        <v>270102</v>
      </c>
      <c r="E1094" t="s">
        <v>14075</v>
      </c>
      <c r="F1094" t="s">
        <v>7308</v>
      </c>
      <c r="G1094">
        <v>75</v>
      </c>
      <c r="H1094" t="s">
        <v>10583</v>
      </c>
      <c r="I1094" t="s">
        <v>7308</v>
      </c>
      <c r="J1094">
        <v>475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</row>
    <row r="1095" spans="1:94" x14ac:dyDescent="0.3">
      <c r="A1095">
        <v>13</v>
      </c>
      <c r="B1095" t="s">
        <v>7580</v>
      </c>
      <c r="C1095">
        <v>270102014</v>
      </c>
      <c r="D1095">
        <v>270102</v>
      </c>
      <c r="E1095" t="s">
        <v>14075</v>
      </c>
      <c r="F1095" t="s">
        <v>7305</v>
      </c>
      <c r="G1095">
        <v>75</v>
      </c>
      <c r="H1095" t="s">
        <v>10583</v>
      </c>
      <c r="I1095" t="s">
        <v>10639</v>
      </c>
      <c r="J1095">
        <v>476</v>
      </c>
      <c r="K1095">
        <v>1</v>
      </c>
      <c r="L1095">
        <v>1</v>
      </c>
      <c r="M1095">
        <v>3</v>
      </c>
      <c r="N1095">
        <v>4</v>
      </c>
      <c r="O1095">
        <v>2</v>
      </c>
      <c r="P1095">
        <v>1</v>
      </c>
      <c r="Q1095">
        <v>0</v>
      </c>
      <c r="R1095">
        <v>1</v>
      </c>
      <c r="S1095">
        <v>1</v>
      </c>
      <c r="T1095">
        <v>1</v>
      </c>
      <c r="U1095">
        <v>0</v>
      </c>
      <c r="V1095">
        <v>2</v>
      </c>
      <c r="W1095">
        <v>2</v>
      </c>
      <c r="X1095">
        <v>1</v>
      </c>
      <c r="Y1095">
        <v>3</v>
      </c>
      <c r="Z1095">
        <v>3</v>
      </c>
      <c r="AA1095">
        <v>1</v>
      </c>
      <c r="AB1095">
        <v>1</v>
      </c>
      <c r="AC1095">
        <v>2</v>
      </c>
      <c r="AD1095">
        <v>4</v>
      </c>
      <c r="AE1095">
        <v>5</v>
      </c>
      <c r="AF1095">
        <v>1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5</v>
      </c>
      <c r="AU1095">
        <v>2</v>
      </c>
      <c r="AV1095">
        <v>1</v>
      </c>
      <c r="AW1095">
        <v>2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2</v>
      </c>
      <c r="BD1095">
        <v>6</v>
      </c>
      <c r="BE1095">
        <v>1</v>
      </c>
      <c r="BF1095">
        <v>2</v>
      </c>
      <c r="BG1095">
        <v>0</v>
      </c>
      <c r="BH1095">
        <v>1</v>
      </c>
      <c r="BI1095">
        <v>1</v>
      </c>
      <c r="BJ1095">
        <v>0</v>
      </c>
      <c r="BK1095">
        <v>2</v>
      </c>
      <c r="BL1095">
        <v>2</v>
      </c>
      <c r="BM1095">
        <v>1</v>
      </c>
      <c r="BN1095">
        <v>2</v>
      </c>
      <c r="BO1095">
        <v>0</v>
      </c>
      <c r="BP1095">
        <v>2</v>
      </c>
      <c r="BQ1095">
        <v>2</v>
      </c>
      <c r="BR1095">
        <v>3</v>
      </c>
      <c r="BS1095">
        <v>1</v>
      </c>
      <c r="BT1095">
        <v>3</v>
      </c>
      <c r="BU1095">
        <v>1</v>
      </c>
      <c r="BV1095">
        <v>1</v>
      </c>
      <c r="BW1095">
        <v>3</v>
      </c>
      <c r="BX1095">
        <v>0</v>
      </c>
      <c r="BY1095">
        <v>4</v>
      </c>
      <c r="BZ1095">
        <v>1</v>
      </c>
      <c r="CA1095">
        <v>0</v>
      </c>
      <c r="CB1095">
        <v>2</v>
      </c>
      <c r="CC1095">
        <v>1</v>
      </c>
      <c r="CD1095">
        <v>1</v>
      </c>
      <c r="CE1095">
        <v>1</v>
      </c>
      <c r="CF1095">
        <v>2</v>
      </c>
      <c r="CG1095">
        <v>2</v>
      </c>
      <c r="CH1095">
        <v>0</v>
      </c>
      <c r="CI1095">
        <v>1</v>
      </c>
      <c r="CJ1095">
        <v>2</v>
      </c>
      <c r="CK1095">
        <v>4</v>
      </c>
      <c r="CL1095">
        <v>0</v>
      </c>
      <c r="CM1095">
        <v>1</v>
      </c>
      <c r="CN1095">
        <v>0</v>
      </c>
      <c r="CO1095">
        <v>1</v>
      </c>
      <c r="CP1095">
        <v>2</v>
      </c>
    </row>
    <row r="1096" spans="1:94" x14ac:dyDescent="0.3">
      <c r="A1096">
        <v>13</v>
      </c>
      <c r="B1096" t="s">
        <v>7580</v>
      </c>
      <c r="C1096">
        <v>270102015</v>
      </c>
      <c r="D1096">
        <v>270102</v>
      </c>
      <c r="E1096" t="s">
        <v>14075</v>
      </c>
      <c r="F1096" t="s">
        <v>7306</v>
      </c>
      <c r="G1096">
        <v>75</v>
      </c>
      <c r="H1096" t="s">
        <v>10583</v>
      </c>
      <c r="I1096" t="s">
        <v>10640</v>
      </c>
      <c r="J1096">
        <v>477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4</v>
      </c>
      <c r="Q1096">
        <v>0</v>
      </c>
      <c r="R1096">
        <v>0</v>
      </c>
      <c r="S1096">
        <v>0</v>
      </c>
      <c r="T1096">
        <v>0</v>
      </c>
      <c r="U1096">
        <v>4</v>
      </c>
      <c r="V1096">
        <v>1</v>
      </c>
      <c r="W1096">
        <v>0</v>
      </c>
      <c r="X1096">
        <v>4</v>
      </c>
      <c r="Y1096">
        <v>1</v>
      </c>
      <c r="Z1096">
        <v>6</v>
      </c>
      <c r="AA1096">
        <v>1</v>
      </c>
      <c r="AB1096">
        <v>3</v>
      </c>
      <c r="AC1096">
        <v>1</v>
      </c>
      <c r="AD1096">
        <v>2</v>
      </c>
      <c r="AE1096">
        <v>1</v>
      </c>
      <c r="AF1096">
        <v>5</v>
      </c>
      <c r="AG1096">
        <v>3</v>
      </c>
      <c r="AH1096">
        <v>3</v>
      </c>
      <c r="AI1096">
        <v>1</v>
      </c>
      <c r="AJ1096">
        <v>2</v>
      </c>
      <c r="AK1096">
        <v>2</v>
      </c>
      <c r="AL1096">
        <v>1</v>
      </c>
      <c r="AM1096">
        <v>1</v>
      </c>
      <c r="AN1096">
        <v>0</v>
      </c>
      <c r="AO1096">
        <v>1</v>
      </c>
      <c r="AP1096">
        <v>4</v>
      </c>
      <c r="AQ1096">
        <v>0</v>
      </c>
      <c r="AR1096">
        <v>2</v>
      </c>
      <c r="AS1096">
        <v>1</v>
      </c>
      <c r="AT1096">
        <v>1</v>
      </c>
      <c r="AU1096">
        <v>2</v>
      </c>
      <c r="AV1096">
        <v>1</v>
      </c>
      <c r="AW1096">
        <v>0</v>
      </c>
      <c r="AX1096">
        <v>0</v>
      </c>
      <c r="AY1096">
        <v>1</v>
      </c>
      <c r="AZ1096">
        <v>1</v>
      </c>
      <c r="BA1096">
        <v>0</v>
      </c>
      <c r="BB1096">
        <v>2</v>
      </c>
      <c r="BC1096">
        <v>2</v>
      </c>
      <c r="BD1096">
        <v>1</v>
      </c>
      <c r="BE1096">
        <v>1</v>
      </c>
      <c r="BF1096">
        <v>0</v>
      </c>
      <c r="BG1096">
        <v>0</v>
      </c>
      <c r="BH1096">
        <v>2</v>
      </c>
      <c r="BI1096">
        <v>3</v>
      </c>
      <c r="BJ1096">
        <v>0</v>
      </c>
      <c r="BK1096">
        <v>0</v>
      </c>
      <c r="BL1096">
        <v>1</v>
      </c>
      <c r="BM1096">
        <v>1</v>
      </c>
      <c r="BN1096">
        <v>2</v>
      </c>
      <c r="BO1096">
        <v>2</v>
      </c>
      <c r="BP1096">
        <v>3</v>
      </c>
      <c r="BQ1096">
        <v>1</v>
      </c>
      <c r="BR1096">
        <v>1</v>
      </c>
      <c r="BS1096">
        <v>2</v>
      </c>
      <c r="BT1096">
        <v>0</v>
      </c>
      <c r="BU1096">
        <v>2</v>
      </c>
      <c r="BV1096">
        <v>0</v>
      </c>
      <c r="BW1096">
        <v>3</v>
      </c>
      <c r="BX1096">
        <v>1</v>
      </c>
      <c r="BY1096">
        <v>1</v>
      </c>
      <c r="BZ1096">
        <v>1</v>
      </c>
      <c r="CA1096">
        <v>0</v>
      </c>
      <c r="CB1096">
        <v>4</v>
      </c>
      <c r="CC1096">
        <v>4</v>
      </c>
      <c r="CD1096">
        <v>1</v>
      </c>
      <c r="CE1096">
        <v>5</v>
      </c>
      <c r="CF1096">
        <v>0</v>
      </c>
      <c r="CG1096">
        <v>0</v>
      </c>
      <c r="CH1096">
        <v>3</v>
      </c>
      <c r="CI1096">
        <v>1</v>
      </c>
      <c r="CJ1096">
        <v>2</v>
      </c>
      <c r="CK1096">
        <v>1</v>
      </c>
      <c r="CL1096">
        <v>1</v>
      </c>
      <c r="CM1096">
        <v>2</v>
      </c>
      <c r="CN1096">
        <v>1</v>
      </c>
      <c r="CO1096">
        <v>0</v>
      </c>
      <c r="CP1096">
        <v>0</v>
      </c>
    </row>
    <row r="1097" spans="1:94" x14ac:dyDescent="0.3">
      <c r="A1097">
        <v>14</v>
      </c>
      <c r="B1097" t="s">
        <v>532</v>
      </c>
      <c r="C1097">
        <v>270105003</v>
      </c>
      <c r="D1097">
        <v>270105</v>
      </c>
      <c r="E1097" t="s">
        <v>7310</v>
      </c>
      <c r="F1097" t="s">
        <v>7313</v>
      </c>
      <c r="G1097">
        <v>76</v>
      </c>
      <c r="H1097" t="s">
        <v>10634</v>
      </c>
      <c r="I1097" t="s">
        <v>7313</v>
      </c>
      <c r="J1097">
        <v>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</row>
    <row r="1098" spans="1:94" x14ac:dyDescent="0.3">
      <c r="A1098">
        <v>14</v>
      </c>
      <c r="B1098" t="s">
        <v>532</v>
      </c>
      <c r="C1098">
        <v>270102006</v>
      </c>
      <c r="D1098">
        <v>270102</v>
      </c>
      <c r="E1098" t="s">
        <v>14075</v>
      </c>
      <c r="F1098" t="s">
        <v>7297</v>
      </c>
      <c r="G1098">
        <v>76</v>
      </c>
      <c r="H1098" t="s">
        <v>10634</v>
      </c>
      <c r="I1098" t="s">
        <v>14159</v>
      </c>
      <c r="J1098">
        <v>15</v>
      </c>
      <c r="K1098">
        <v>0</v>
      </c>
      <c r="L1098">
        <v>2</v>
      </c>
      <c r="M1098">
        <v>1</v>
      </c>
      <c r="N1098">
        <v>2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2</v>
      </c>
      <c r="Y1098">
        <v>0</v>
      </c>
      <c r="Z1098">
        <v>1</v>
      </c>
      <c r="AA1098">
        <v>1</v>
      </c>
      <c r="AB1098">
        <v>1</v>
      </c>
      <c r="AC1098">
        <v>0</v>
      </c>
      <c r="AD1098">
        <v>1</v>
      </c>
      <c r="AE1098">
        <v>0</v>
      </c>
      <c r="AF1098">
        <v>2</v>
      </c>
      <c r="AG1098">
        <v>1</v>
      </c>
      <c r="AH1098">
        <v>1</v>
      </c>
      <c r="AI1098">
        <v>1</v>
      </c>
      <c r="AJ1098">
        <v>0</v>
      </c>
      <c r="AK1098">
        <v>1</v>
      </c>
      <c r="AL1098">
        <v>1</v>
      </c>
      <c r="AM1098">
        <v>0</v>
      </c>
      <c r="AN1098">
        <v>1</v>
      </c>
      <c r="AO1098">
        <v>1</v>
      </c>
      <c r="AP1098">
        <v>0</v>
      </c>
      <c r="AQ1098">
        <v>2</v>
      </c>
      <c r="AR1098">
        <v>0</v>
      </c>
      <c r="AS1098">
        <v>2</v>
      </c>
      <c r="AT1098">
        <v>3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3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1</v>
      </c>
      <c r="BK1098">
        <v>0</v>
      </c>
      <c r="BL1098">
        <v>0</v>
      </c>
      <c r="BM1098">
        <v>2</v>
      </c>
      <c r="BN1098">
        <v>2</v>
      </c>
      <c r="BO1098">
        <v>1</v>
      </c>
      <c r="BP1098">
        <v>0</v>
      </c>
      <c r="BQ1098">
        <v>3</v>
      </c>
      <c r="BR1098">
        <v>1</v>
      </c>
      <c r="BS1098">
        <v>0</v>
      </c>
      <c r="BT1098">
        <v>2</v>
      </c>
      <c r="BU1098">
        <v>1</v>
      </c>
      <c r="BV1098">
        <v>4</v>
      </c>
      <c r="BW1098">
        <v>1</v>
      </c>
      <c r="BX1098">
        <v>4</v>
      </c>
      <c r="BY1098">
        <v>1</v>
      </c>
      <c r="BZ1098">
        <v>3</v>
      </c>
      <c r="CA1098">
        <v>0</v>
      </c>
      <c r="CB1098">
        <v>2</v>
      </c>
      <c r="CC1098">
        <v>1</v>
      </c>
      <c r="CD1098">
        <v>5</v>
      </c>
      <c r="CE1098">
        <v>1</v>
      </c>
      <c r="CF1098">
        <v>4</v>
      </c>
      <c r="CG1098">
        <v>0</v>
      </c>
      <c r="CH1098">
        <v>1</v>
      </c>
      <c r="CI1098">
        <v>2</v>
      </c>
      <c r="CJ1098">
        <v>3</v>
      </c>
      <c r="CK1098">
        <v>3</v>
      </c>
      <c r="CL1098">
        <v>0</v>
      </c>
      <c r="CM1098">
        <v>0</v>
      </c>
      <c r="CN1098">
        <v>1</v>
      </c>
      <c r="CO1098">
        <v>1</v>
      </c>
      <c r="CP1098">
        <v>1</v>
      </c>
    </row>
    <row r="1099" spans="1:94" x14ac:dyDescent="0.3">
      <c r="A1099">
        <v>14</v>
      </c>
      <c r="B1099" t="s">
        <v>532</v>
      </c>
      <c r="C1099">
        <v>270102007</v>
      </c>
      <c r="D1099">
        <v>270102</v>
      </c>
      <c r="E1099" t="s">
        <v>14075</v>
      </c>
      <c r="F1099" t="s">
        <v>7298</v>
      </c>
      <c r="G1099">
        <v>76</v>
      </c>
      <c r="H1099" t="s">
        <v>10634</v>
      </c>
      <c r="I1099" t="s">
        <v>14160</v>
      </c>
      <c r="J1099">
        <v>16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3</v>
      </c>
      <c r="BL1099">
        <v>0</v>
      </c>
      <c r="BM1099">
        <v>0</v>
      </c>
      <c r="BN1099">
        <v>1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0</v>
      </c>
      <c r="BW1099">
        <v>1</v>
      </c>
      <c r="BX1099">
        <v>0</v>
      </c>
      <c r="BY1099">
        <v>0</v>
      </c>
      <c r="BZ1099">
        <v>0</v>
      </c>
      <c r="CA1099">
        <v>2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1</v>
      </c>
      <c r="CI1099">
        <v>2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2</v>
      </c>
      <c r="CP1099">
        <v>1</v>
      </c>
    </row>
    <row r="1100" spans="1:94" x14ac:dyDescent="0.3">
      <c r="A1100">
        <v>14</v>
      </c>
      <c r="B1100" t="s">
        <v>532</v>
      </c>
      <c r="C1100">
        <v>270102008</v>
      </c>
      <c r="D1100">
        <v>270102</v>
      </c>
      <c r="E1100" t="s">
        <v>14075</v>
      </c>
      <c r="F1100" t="s">
        <v>7299</v>
      </c>
      <c r="G1100">
        <v>76</v>
      </c>
      <c r="H1100" t="s">
        <v>10634</v>
      </c>
      <c r="I1100" t="s">
        <v>14161</v>
      </c>
      <c r="J1100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2</v>
      </c>
      <c r="AZ1100">
        <v>0</v>
      </c>
      <c r="BA1100">
        <v>1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1</v>
      </c>
      <c r="BL1100">
        <v>0</v>
      </c>
      <c r="BM1100">
        <v>0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0</v>
      </c>
      <c r="CC1100">
        <v>0</v>
      </c>
      <c r="CD1100">
        <v>1</v>
      </c>
      <c r="CE1100">
        <v>0</v>
      </c>
      <c r="CF1100">
        <v>1</v>
      </c>
      <c r="CG1100">
        <v>0</v>
      </c>
      <c r="CH1100">
        <v>1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1</v>
      </c>
      <c r="CP1100">
        <v>1</v>
      </c>
    </row>
    <row r="1101" spans="1:94" x14ac:dyDescent="0.3">
      <c r="A1101">
        <v>14</v>
      </c>
      <c r="B1101" t="s">
        <v>532</v>
      </c>
      <c r="C1101">
        <v>270102010</v>
      </c>
      <c r="D1101">
        <v>270102</v>
      </c>
      <c r="E1101" t="s">
        <v>14075</v>
      </c>
      <c r="F1101" t="s">
        <v>7301</v>
      </c>
      <c r="G1101">
        <v>76</v>
      </c>
      <c r="H1101" t="s">
        <v>10634</v>
      </c>
      <c r="I1101" t="s">
        <v>7301</v>
      </c>
      <c r="J1101">
        <v>19</v>
      </c>
      <c r="K1101">
        <v>0</v>
      </c>
      <c r="L1101">
        <v>2</v>
      </c>
      <c r="M1101">
        <v>0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2</v>
      </c>
      <c r="W1101">
        <v>1</v>
      </c>
      <c r="X1101">
        <v>2</v>
      </c>
      <c r="Y1101">
        <v>1</v>
      </c>
      <c r="Z1101">
        <v>2</v>
      </c>
      <c r="AA1101">
        <v>0</v>
      </c>
      <c r="AB1101">
        <v>0</v>
      </c>
      <c r="AC1101">
        <v>0</v>
      </c>
      <c r="AD1101">
        <v>2</v>
      </c>
      <c r="AE1101">
        <v>0</v>
      </c>
      <c r="AF1101">
        <v>0</v>
      </c>
      <c r="AG1101">
        <v>0</v>
      </c>
      <c r="AH1101">
        <v>2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1</v>
      </c>
      <c r="AT1101">
        <v>1</v>
      </c>
      <c r="AU1101">
        <v>2</v>
      </c>
      <c r="AV1101">
        <v>1</v>
      </c>
      <c r="AW1101">
        <v>0</v>
      </c>
      <c r="AX1101">
        <v>1</v>
      </c>
      <c r="AY1101">
        <v>3</v>
      </c>
      <c r="AZ1101">
        <v>0</v>
      </c>
      <c r="BA1101">
        <v>1</v>
      </c>
      <c r="BB1101">
        <v>1</v>
      </c>
      <c r="BC1101">
        <v>2</v>
      </c>
      <c r="BD1101">
        <v>4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1</v>
      </c>
      <c r="BK1101">
        <v>1</v>
      </c>
      <c r="BL1101">
        <v>0</v>
      </c>
      <c r="BM1101">
        <v>1</v>
      </c>
      <c r="BN1101">
        <v>0</v>
      </c>
      <c r="BO1101">
        <v>1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0</v>
      </c>
      <c r="BV1101">
        <v>2</v>
      </c>
      <c r="BW1101">
        <v>2</v>
      </c>
      <c r="BX1101">
        <v>0</v>
      </c>
      <c r="BY1101">
        <v>1</v>
      </c>
      <c r="BZ1101">
        <v>1</v>
      </c>
      <c r="CA1101">
        <v>1</v>
      </c>
      <c r="CB1101">
        <v>1</v>
      </c>
      <c r="CC1101">
        <v>0</v>
      </c>
      <c r="CD1101">
        <v>0</v>
      </c>
      <c r="CE1101">
        <v>0</v>
      </c>
      <c r="CF1101">
        <v>3</v>
      </c>
      <c r="CG1101">
        <v>1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1</v>
      </c>
      <c r="CP1101">
        <v>0</v>
      </c>
    </row>
    <row r="1102" spans="1:94" x14ac:dyDescent="0.3">
      <c r="A1102">
        <v>14</v>
      </c>
      <c r="B1102" t="s">
        <v>532</v>
      </c>
      <c r="C1102">
        <v>270102001</v>
      </c>
      <c r="D1102">
        <v>270102</v>
      </c>
      <c r="E1102" t="s">
        <v>14075</v>
      </c>
      <c r="F1102" t="s">
        <v>7292</v>
      </c>
      <c r="G1102">
        <v>76</v>
      </c>
      <c r="H1102" t="s">
        <v>10634</v>
      </c>
      <c r="I1102" t="s">
        <v>7292</v>
      </c>
      <c r="J1102">
        <v>176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1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1</v>
      </c>
      <c r="CJ1102">
        <v>0</v>
      </c>
      <c r="CK1102">
        <v>1</v>
      </c>
      <c r="CL1102">
        <v>0</v>
      </c>
      <c r="CM1102">
        <v>0</v>
      </c>
      <c r="CN1102">
        <v>0</v>
      </c>
      <c r="CO1102">
        <v>0</v>
      </c>
      <c r="CP1102">
        <v>0</v>
      </c>
    </row>
    <row r="1103" spans="1:94" x14ac:dyDescent="0.3">
      <c r="A1103">
        <v>14</v>
      </c>
      <c r="B1103" t="s">
        <v>532</v>
      </c>
      <c r="C1103">
        <v>270103002</v>
      </c>
      <c r="D1103">
        <v>270103</v>
      </c>
      <c r="E1103" t="s">
        <v>14076</v>
      </c>
      <c r="F1103" t="s">
        <v>7287</v>
      </c>
      <c r="G1103">
        <v>76</v>
      </c>
      <c r="H1103" t="s">
        <v>10634</v>
      </c>
      <c r="I1103" t="s">
        <v>7287</v>
      </c>
      <c r="J1103">
        <v>204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</row>
    <row r="1104" spans="1:94" x14ac:dyDescent="0.3">
      <c r="A1104">
        <v>14</v>
      </c>
      <c r="B1104" t="s">
        <v>532</v>
      </c>
      <c r="C1104">
        <v>270104001</v>
      </c>
      <c r="D1104">
        <v>270104</v>
      </c>
      <c r="E1104" t="s">
        <v>7318</v>
      </c>
      <c r="F1104" t="s">
        <v>7319</v>
      </c>
      <c r="G1104">
        <v>76</v>
      </c>
      <c r="H1104" t="s">
        <v>10634</v>
      </c>
      <c r="I1104" t="s">
        <v>7319</v>
      </c>
      <c r="J1104">
        <v>298</v>
      </c>
      <c r="K1104">
        <v>2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2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2</v>
      </c>
      <c r="AF1104">
        <v>0</v>
      </c>
      <c r="AG1104">
        <v>0</v>
      </c>
      <c r="AH1104">
        <v>0</v>
      </c>
      <c r="AI1104">
        <v>2</v>
      </c>
      <c r="AJ1104">
        <v>2</v>
      </c>
      <c r="AK1104">
        <v>4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1</v>
      </c>
      <c r="AR1104">
        <v>0</v>
      </c>
      <c r="AS1104">
        <v>2</v>
      </c>
      <c r="AT1104">
        <v>1</v>
      </c>
      <c r="AU1104">
        <v>1</v>
      </c>
      <c r="AV1104">
        <v>2</v>
      </c>
      <c r="AW1104">
        <v>3</v>
      </c>
      <c r="AX1104">
        <v>0</v>
      </c>
      <c r="AY1104">
        <v>1</v>
      </c>
      <c r="AZ1104">
        <v>0</v>
      </c>
      <c r="BA1104">
        <v>1</v>
      </c>
      <c r="BB1104">
        <v>1</v>
      </c>
      <c r="BC1104">
        <v>1</v>
      </c>
      <c r="BD1104">
        <v>0</v>
      </c>
      <c r="BE1104">
        <v>0</v>
      </c>
      <c r="BF1104">
        <v>0</v>
      </c>
      <c r="BG1104">
        <v>3</v>
      </c>
      <c r="BH1104">
        <v>1</v>
      </c>
      <c r="BI1104">
        <v>1</v>
      </c>
      <c r="BJ1104">
        <v>0</v>
      </c>
      <c r="BK1104">
        <v>1</v>
      </c>
      <c r="BL1104">
        <v>1</v>
      </c>
      <c r="BM1104">
        <v>1</v>
      </c>
      <c r="BN1104">
        <v>2</v>
      </c>
      <c r="BO1104">
        <v>7</v>
      </c>
      <c r="BP1104">
        <v>0</v>
      </c>
      <c r="BQ1104">
        <v>1</v>
      </c>
      <c r="BR1104">
        <v>1</v>
      </c>
      <c r="BS1104">
        <v>1</v>
      </c>
      <c r="BT1104">
        <v>3</v>
      </c>
      <c r="BU1104">
        <v>4</v>
      </c>
      <c r="BV1104">
        <v>1</v>
      </c>
      <c r="BW1104">
        <v>0</v>
      </c>
      <c r="BX1104">
        <v>0</v>
      </c>
      <c r="BY1104">
        <v>1</v>
      </c>
      <c r="BZ1104">
        <v>2</v>
      </c>
      <c r="CA1104">
        <v>2</v>
      </c>
      <c r="CB1104">
        <v>2</v>
      </c>
      <c r="CC1104">
        <v>4</v>
      </c>
      <c r="CD1104">
        <v>2</v>
      </c>
      <c r="CE1104">
        <v>2</v>
      </c>
      <c r="CF1104">
        <v>2</v>
      </c>
      <c r="CG1104">
        <v>1</v>
      </c>
      <c r="CH1104">
        <v>2</v>
      </c>
      <c r="CI1104">
        <v>1</v>
      </c>
      <c r="CJ1104">
        <v>4</v>
      </c>
      <c r="CK1104">
        <v>0</v>
      </c>
      <c r="CL1104">
        <v>0</v>
      </c>
      <c r="CM1104">
        <v>5</v>
      </c>
      <c r="CN1104">
        <v>1</v>
      </c>
      <c r="CO1104">
        <v>3</v>
      </c>
      <c r="CP1104">
        <v>3</v>
      </c>
    </row>
    <row r="1105" spans="1:94" x14ac:dyDescent="0.3">
      <c r="A1105">
        <v>14</v>
      </c>
      <c r="B1105" t="s">
        <v>532</v>
      </c>
      <c r="C1105">
        <v>270102014</v>
      </c>
      <c r="D1105">
        <v>270102</v>
      </c>
      <c r="E1105" t="s">
        <v>14075</v>
      </c>
      <c r="F1105" t="s">
        <v>7305</v>
      </c>
      <c r="G1105">
        <v>76</v>
      </c>
      <c r="H1105" t="s">
        <v>10634</v>
      </c>
      <c r="I1105" t="s">
        <v>10639</v>
      </c>
      <c r="J1105">
        <v>476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1</v>
      </c>
      <c r="AE1105">
        <v>1</v>
      </c>
      <c r="AF1105">
        <v>0</v>
      </c>
      <c r="AG1105">
        <v>0</v>
      </c>
      <c r="AH1105">
        <v>1</v>
      </c>
      <c r="AI1105">
        <v>1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1</v>
      </c>
      <c r="BF1105">
        <v>0</v>
      </c>
      <c r="BG1105">
        <v>1</v>
      </c>
      <c r="BH1105">
        <v>1</v>
      </c>
      <c r="BI1105">
        <v>1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0</v>
      </c>
      <c r="BQ1105">
        <v>0</v>
      </c>
      <c r="BR1105">
        <v>1</v>
      </c>
      <c r="BS1105">
        <v>1</v>
      </c>
      <c r="BT1105">
        <v>1</v>
      </c>
      <c r="BU1105">
        <v>0</v>
      </c>
      <c r="BV1105">
        <v>1</v>
      </c>
      <c r="BW1105">
        <v>0</v>
      </c>
      <c r="BX1105">
        <v>1</v>
      </c>
      <c r="BY1105">
        <v>1</v>
      </c>
      <c r="BZ1105">
        <v>0</v>
      </c>
      <c r="CA1105">
        <v>1</v>
      </c>
      <c r="CB1105">
        <v>0</v>
      </c>
      <c r="CC1105">
        <v>1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2</v>
      </c>
      <c r="CJ1105">
        <v>0</v>
      </c>
      <c r="CK1105">
        <v>2</v>
      </c>
      <c r="CL1105">
        <v>0</v>
      </c>
      <c r="CM1105">
        <v>0</v>
      </c>
      <c r="CN1105">
        <v>0</v>
      </c>
      <c r="CO1105">
        <v>1</v>
      </c>
      <c r="CP1105">
        <v>1</v>
      </c>
    </row>
    <row r="1106" spans="1:94" x14ac:dyDescent="0.3">
      <c r="A1106">
        <v>14</v>
      </c>
      <c r="B1106" t="s">
        <v>532</v>
      </c>
      <c r="C1106">
        <v>270102015</v>
      </c>
      <c r="D1106">
        <v>270102</v>
      </c>
      <c r="E1106" t="s">
        <v>14075</v>
      </c>
      <c r="F1106" t="s">
        <v>7306</v>
      </c>
      <c r="G1106">
        <v>76</v>
      </c>
      <c r="H1106" t="s">
        <v>10634</v>
      </c>
      <c r="I1106" t="s">
        <v>10640</v>
      </c>
      <c r="J1106">
        <v>477</v>
      </c>
      <c r="K1106">
        <v>1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2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1</v>
      </c>
      <c r="AE1106">
        <v>2</v>
      </c>
      <c r="AF1106">
        <v>2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1</v>
      </c>
      <c r="AR1106">
        <v>0</v>
      </c>
      <c r="AS1106">
        <v>1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1</v>
      </c>
      <c r="BA1106">
        <v>0</v>
      </c>
      <c r="BB1106">
        <v>1</v>
      </c>
      <c r="BC1106">
        <v>0</v>
      </c>
      <c r="BD1106">
        <v>3</v>
      </c>
      <c r="BE1106">
        <v>0</v>
      </c>
      <c r="BF1106">
        <v>0</v>
      </c>
      <c r="BG1106">
        <v>1</v>
      </c>
      <c r="BH1106">
        <v>0</v>
      </c>
      <c r="BI1106">
        <v>1</v>
      </c>
      <c r="BJ1106">
        <v>1</v>
      </c>
      <c r="BK1106">
        <v>0</v>
      </c>
      <c r="BL1106">
        <v>1</v>
      </c>
      <c r="BM1106">
        <v>1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1</v>
      </c>
      <c r="BT1106">
        <v>1</v>
      </c>
      <c r="BU1106">
        <v>0</v>
      </c>
      <c r="BV1106">
        <v>1</v>
      </c>
      <c r="BW1106">
        <v>2</v>
      </c>
      <c r="BX1106">
        <v>0</v>
      </c>
      <c r="BY1106">
        <v>2</v>
      </c>
      <c r="BZ1106">
        <v>0</v>
      </c>
      <c r="CA1106">
        <v>0</v>
      </c>
      <c r="CB1106">
        <v>0</v>
      </c>
      <c r="CC1106">
        <v>0</v>
      </c>
      <c r="CD1106">
        <v>2</v>
      </c>
      <c r="CE1106">
        <v>0</v>
      </c>
      <c r="CF1106">
        <v>1</v>
      </c>
      <c r="CG1106">
        <v>0</v>
      </c>
      <c r="CH1106">
        <v>0</v>
      </c>
      <c r="CI1106">
        <v>2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1</v>
      </c>
      <c r="CP1106">
        <v>1</v>
      </c>
    </row>
    <row r="1107" spans="1:94" x14ac:dyDescent="0.3">
      <c r="A1107">
        <v>14</v>
      </c>
      <c r="B1107" t="s">
        <v>532</v>
      </c>
      <c r="C1107">
        <v>270105003</v>
      </c>
      <c r="D1107">
        <v>270105</v>
      </c>
      <c r="E1107" t="s">
        <v>7310</v>
      </c>
      <c r="F1107" t="s">
        <v>7313</v>
      </c>
      <c r="G1107">
        <v>77</v>
      </c>
      <c r="H1107" t="s">
        <v>10635</v>
      </c>
      <c r="I1107" t="s">
        <v>7313</v>
      </c>
      <c r="J1107">
        <v>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 x14ac:dyDescent="0.3">
      <c r="A1108">
        <v>14</v>
      </c>
      <c r="B1108" t="s">
        <v>532</v>
      </c>
      <c r="C1108">
        <v>270102006</v>
      </c>
      <c r="D1108">
        <v>270102</v>
      </c>
      <c r="E1108" t="s">
        <v>14075</v>
      </c>
      <c r="F1108" t="s">
        <v>7297</v>
      </c>
      <c r="G1108">
        <v>77</v>
      </c>
      <c r="H1108" t="s">
        <v>10635</v>
      </c>
      <c r="I1108" t="s">
        <v>14159</v>
      </c>
      <c r="J1108">
        <v>15</v>
      </c>
      <c r="K1108">
        <v>0</v>
      </c>
      <c r="L1108">
        <v>0</v>
      </c>
      <c r="M1108">
        <v>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2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3</v>
      </c>
      <c r="AK1108">
        <v>0</v>
      </c>
      <c r="AL1108">
        <v>0</v>
      </c>
      <c r="AM1108">
        <v>0</v>
      </c>
      <c r="AN1108">
        <v>1</v>
      </c>
      <c r="AO1108">
        <v>2</v>
      </c>
      <c r="AP1108">
        <v>2</v>
      </c>
      <c r="AQ1108">
        <v>0</v>
      </c>
      <c r="AR1108">
        <v>1</v>
      </c>
      <c r="AS1108">
        <v>2</v>
      </c>
      <c r="AT1108">
        <v>1</v>
      </c>
      <c r="AU1108">
        <v>2</v>
      </c>
      <c r="AV1108">
        <v>2</v>
      </c>
      <c r="AW1108">
        <v>2</v>
      </c>
      <c r="AX1108">
        <v>1</v>
      </c>
      <c r="AY1108">
        <v>2</v>
      </c>
      <c r="AZ1108">
        <v>0</v>
      </c>
      <c r="BA1108">
        <v>2</v>
      </c>
      <c r="BB1108">
        <v>0</v>
      </c>
      <c r="BC1108">
        <v>2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2</v>
      </c>
      <c r="BJ1108">
        <v>0</v>
      </c>
      <c r="BK1108">
        <v>0</v>
      </c>
      <c r="BL1108">
        <v>1</v>
      </c>
      <c r="BM1108">
        <v>2</v>
      </c>
      <c r="BN1108">
        <v>0</v>
      </c>
      <c r="BO1108">
        <v>1</v>
      </c>
      <c r="BP1108">
        <v>1</v>
      </c>
      <c r="BQ1108">
        <v>0</v>
      </c>
      <c r="BR1108">
        <v>1</v>
      </c>
      <c r="BS1108">
        <v>1</v>
      </c>
      <c r="BT1108">
        <v>5</v>
      </c>
      <c r="BU1108">
        <v>2</v>
      </c>
      <c r="BV1108">
        <v>2</v>
      </c>
      <c r="BW1108">
        <v>0</v>
      </c>
      <c r="BX1108">
        <v>1</v>
      </c>
      <c r="BY1108">
        <v>1</v>
      </c>
      <c r="BZ1108">
        <v>1</v>
      </c>
      <c r="CA1108">
        <v>0</v>
      </c>
      <c r="CB1108">
        <v>0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2</v>
      </c>
      <c r="CI1108">
        <v>0</v>
      </c>
      <c r="CJ1108">
        <v>1</v>
      </c>
      <c r="CK1108">
        <v>1</v>
      </c>
      <c r="CL1108">
        <v>0</v>
      </c>
      <c r="CM1108">
        <v>2</v>
      </c>
      <c r="CN1108">
        <v>1</v>
      </c>
      <c r="CO1108">
        <v>2</v>
      </c>
      <c r="CP1108">
        <v>1</v>
      </c>
    </row>
    <row r="1109" spans="1:94" x14ac:dyDescent="0.3">
      <c r="A1109">
        <v>14</v>
      </c>
      <c r="B1109" t="s">
        <v>532</v>
      </c>
      <c r="C1109">
        <v>270102007</v>
      </c>
      <c r="D1109">
        <v>270102</v>
      </c>
      <c r="E1109" t="s">
        <v>14075</v>
      </c>
      <c r="F1109" t="s">
        <v>7298</v>
      </c>
      <c r="G1109">
        <v>77</v>
      </c>
      <c r="H1109" t="s">
        <v>10635</v>
      </c>
      <c r="I1109" t="s">
        <v>14160</v>
      </c>
      <c r="J1109">
        <v>16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1</v>
      </c>
      <c r="CO1109">
        <v>0</v>
      </c>
      <c r="CP1109">
        <v>0</v>
      </c>
    </row>
    <row r="1110" spans="1:94" x14ac:dyDescent="0.3">
      <c r="A1110">
        <v>14</v>
      </c>
      <c r="B1110" t="s">
        <v>532</v>
      </c>
      <c r="C1110">
        <v>270102008</v>
      </c>
      <c r="D1110">
        <v>270102</v>
      </c>
      <c r="E1110" t="s">
        <v>14075</v>
      </c>
      <c r="F1110" t="s">
        <v>7299</v>
      </c>
      <c r="G1110">
        <v>77</v>
      </c>
      <c r="H1110" t="s">
        <v>10635</v>
      </c>
      <c r="I1110" t="s">
        <v>14161</v>
      </c>
      <c r="J1110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1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2</v>
      </c>
      <c r="BU1110">
        <v>1</v>
      </c>
      <c r="BV1110">
        <v>0</v>
      </c>
      <c r="BW1110">
        <v>0</v>
      </c>
      <c r="BX1110">
        <v>0</v>
      </c>
      <c r="BY1110">
        <v>0</v>
      </c>
      <c r="BZ1110">
        <v>1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</row>
    <row r="1111" spans="1:94" x14ac:dyDescent="0.3">
      <c r="A1111">
        <v>14</v>
      </c>
      <c r="B1111" t="s">
        <v>532</v>
      </c>
      <c r="C1111">
        <v>270102010</v>
      </c>
      <c r="D1111">
        <v>270102</v>
      </c>
      <c r="E1111" t="s">
        <v>14075</v>
      </c>
      <c r="F1111" t="s">
        <v>7301</v>
      </c>
      <c r="G1111">
        <v>77</v>
      </c>
      <c r="H1111" t="s">
        <v>10635</v>
      </c>
      <c r="I1111" t="s">
        <v>7301</v>
      </c>
      <c r="J1111">
        <v>19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1</v>
      </c>
      <c r="BM1111">
        <v>2</v>
      </c>
      <c r="BN1111">
        <v>0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1</v>
      </c>
      <c r="BW1111">
        <v>0</v>
      </c>
      <c r="BX1111">
        <v>1</v>
      </c>
      <c r="BY1111">
        <v>0</v>
      </c>
      <c r="BZ1111">
        <v>1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4</v>
      </c>
      <c r="CH1111">
        <v>0</v>
      </c>
      <c r="CI1111">
        <v>1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1</v>
      </c>
      <c r="CP1111">
        <v>0</v>
      </c>
    </row>
    <row r="1112" spans="1:94" x14ac:dyDescent="0.3">
      <c r="A1112">
        <v>14</v>
      </c>
      <c r="B1112" t="s">
        <v>532</v>
      </c>
      <c r="C1112">
        <v>270102001</v>
      </c>
      <c r="D1112">
        <v>270102</v>
      </c>
      <c r="E1112" t="s">
        <v>14075</v>
      </c>
      <c r="F1112" t="s">
        <v>7292</v>
      </c>
      <c r="G1112">
        <v>77</v>
      </c>
      <c r="H1112" t="s">
        <v>10635</v>
      </c>
      <c r="I1112" t="s">
        <v>7292</v>
      </c>
      <c r="J1112">
        <v>176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</row>
    <row r="1113" spans="1:94" x14ac:dyDescent="0.3">
      <c r="A1113">
        <v>14</v>
      </c>
      <c r="B1113" t="s">
        <v>532</v>
      </c>
      <c r="C1113">
        <v>270103002</v>
      </c>
      <c r="D1113">
        <v>270103</v>
      </c>
      <c r="E1113" t="s">
        <v>14076</v>
      </c>
      <c r="F1113" t="s">
        <v>7287</v>
      </c>
      <c r="G1113">
        <v>77</v>
      </c>
      <c r="H1113" t="s">
        <v>10635</v>
      </c>
      <c r="I1113" t="s">
        <v>7287</v>
      </c>
      <c r="J1113">
        <v>204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0</v>
      </c>
      <c r="CO1113">
        <v>0</v>
      </c>
      <c r="CP1113">
        <v>0</v>
      </c>
    </row>
    <row r="1114" spans="1:94" x14ac:dyDescent="0.3">
      <c r="A1114">
        <v>14</v>
      </c>
      <c r="B1114" t="s">
        <v>532</v>
      </c>
      <c r="C1114">
        <v>270104001</v>
      </c>
      <c r="D1114">
        <v>270104</v>
      </c>
      <c r="E1114" t="s">
        <v>7318</v>
      </c>
      <c r="F1114" t="s">
        <v>7319</v>
      </c>
      <c r="G1114">
        <v>77</v>
      </c>
      <c r="H1114" t="s">
        <v>10635</v>
      </c>
      <c r="I1114" t="s">
        <v>7319</v>
      </c>
      <c r="J1114">
        <v>298</v>
      </c>
      <c r="K1114">
        <v>4</v>
      </c>
      <c r="L1114">
        <v>1</v>
      </c>
      <c r="M1114">
        <v>0</v>
      </c>
      <c r="N1114">
        <v>3</v>
      </c>
      <c r="O1114">
        <v>1</v>
      </c>
      <c r="P1114">
        <v>0</v>
      </c>
      <c r="Q1114">
        <v>3</v>
      </c>
      <c r="R1114">
        <v>0</v>
      </c>
      <c r="S1114">
        <v>1</v>
      </c>
      <c r="T1114">
        <v>0</v>
      </c>
      <c r="U1114">
        <v>3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1</v>
      </c>
      <c r="AF1114">
        <v>2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2</v>
      </c>
      <c r="AO1114">
        <v>0</v>
      </c>
      <c r="AP1114">
        <v>1</v>
      </c>
      <c r="AQ1114">
        <v>1</v>
      </c>
      <c r="AR1114">
        <v>1</v>
      </c>
      <c r="AS1114">
        <v>0</v>
      </c>
      <c r="AT1114">
        <v>4</v>
      </c>
      <c r="AU1114">
        <v>0</v>
      </c>
      <c r="AV1114">
        <v>1</v>
      </c>
      <c r="AW1114">
        <v>2</v>
      </c>
      <c r="AX1114">
        <v>1</v>
      </c>
      <c r="AY1114">
        <v>0</v>
      </c>
      <c r="AZ1114">
        <v>1</v>
      </c>
      <c r="BA1114">
        <v>2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2</v>
      </c>
      <c r="BH1114">
        <v>0</v>
      </c>
      <c r="BI1114">
        <v>1</v>
      </c>
      <c r="BJ1114">
        <v>2</v>
      </c>
      <c r="BK1114">
        <v>1</v>
      </c>
      <c r="BL1114">
        <v>4</v>
      </c>
      <c r="BM1114">
        <v>2</v>
      </c>
      <c r="BN1114">
        <v>2</v>
      </c>
      <c r="BO1114">
        <v>1</v>
      </c>
      <c r="BP1114">
        <v>0</v>
      </c>
      <c r="BQ1114">
        <v>3</v>
      </c>
      <c r="BR1114">
        <v>2</v>
      </c>
      <c r="BS1114">
        <v>3</v>
      </c>
      <c r="BT1114">
        <v>1</v>
      </c>
      <c r="BU1114">
        <v>1</v>
      </c>
      <c r="BV1114">
        <v>1</v>
      </c>
      <c r="BW1114">
        <v>1</v>
      </c>
      <c r="BX1114">
        <v>5</v>
      </c>
      <c r="BY1114">
        <v>0</v>
      </c>
      <c r="BZ1114">
        <v>0</v>
      </c>
      <c r="CA1114">
        <v>1</v>
      </c>
      <c r="CB1114">
        <v>1</v>
      </c>
      <c r="CC1114">
        <v>2</v>
      </c>
      <c r="CD1114">
        <v>4</v>
      </c>
      <c r="CE1114">
        <v>2</v>
      </c>
      <c r="CF1114">
        <v>1</v>
      </c>
      <c r="CG1114">
        <v>1</v>
      </c>
      <c r="CH1114">
        <v>2</v>
      </c>
      <c r="CI1114">
        <v>2</v>
      </c>
      <c r="CJ1114">
        <v>3</v>
      </c>
      <c r="CK1114">
        <v>2</v>
      </c>
      <c r="CL1114">
        <v>3</v>
      </c>
      <c r="CM1114">
        <v>0</v>
      </c>
      <c r="CN1114">
        <v>1</v>
      </c>
      <c r="CO1114">
        <v>2</v>
      </c>
      <c r="CP1114">
        <v>1</v>
      </c>
    </row>
    <row r="1115" spans="1:94" x14ac:dyDescent="0.3">
      <c r="A1115">
        <v>14</v>
      </c>
      <c r="B1115" t="s">
        <v>532</v>
      </c>
      <c r="C1115">
        <v>270102014</v>
      </c>
      <c r="D1115">
        <v>270102</v>
      </c>
      <c r="E1115" t="s">
        <v>14075</v>
      </c>
      <c r="F1115" t="s">
        <v>7305</v>
      </c>
      <c r="G1115">
        <v>77</v>
      </c>
      <c r="H1115" t="s">
        <v>10635</v>
      </c>
      <c r="I1115" t="s">
        <v>10639</v>
      </c>
      <c r="J1115">
        <v>476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1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3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1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1</v>
      </c>
      <c r="BN1115">
        <v>0</v>
      </c>
      <c r="BO1115">
        <v>0</v>
      </c>
      <c r="BP1115">
        <v>0</v>
      </c>
      <c r="BQ1115">
        <v>0</v>
      </c>
      <c r="BR1115">
        <v>1</v>
      </c>
      <c r="BS1115">
        <v>2</v>
      </c>
      <c r="BT1115">
        <v>0</v>
      </c>
      <c r="BU1115">
        <v>1</v>
      </c>
      <c r="BV1115">
        <v>0</v>
      </c>
      <c r="BW1115">
        <v>0</v>
      </c>
      <c r="BX1115">
        <v>2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</row>
    <row r="1116" spans="1:94" x14ac:dyDescent="0.3">
      <c r="A1116">
        <v>14</v>
      </c>
      <c r="B1116" t="s">
        <v>532</v>
      </c>
      <c r="C1116">
        <v>270102015</v>
      </c>
      <c r="D1116">
        <v>270102</v>
      </c>
      <c r="E1116" t="s">
        <v>14075</v>
      </c>
      <c r="F1116" t="s">
        <v>7306</v>
      </c>
      <c r="G1116">
        <v>77</v>
      </c>
      <c r="H1116" t="s">
        <v>10635</v>
      </c>
      <c r="I1116" t="s">
        <v>10640</v>
      </c>
      <c r="J1116">
        <v>477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2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0</v>
      </c>
      <c r="BK1116">
        <v>1</v>
      </c>
      <c r="BL1116">
        <v>0</v>
      </c>
      <c r="BM1116">
        <v>0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>
        <v>1</v>
      </c>
      <c r="BW1116">
        <v>1</v>
      </c>
      <c r="BX1116">
        <v>1</v>
      </c>
      <c r="BY1116">
        <v>0</v>
      </c>
      <c r="BZ1116">
        <v>0</v>
      </c>
      <c r="CA1116">
        <v>1</v>
      </c>
      <c r="CB1116">
        <v>1</v>
      </c>
      <c r="CC1116">
        <v>1</v>
      </c>
      <c r="CD1116">
        <v>0</v>
      </c>
      <c r="CE1116">
        <v>0</v>
      </c>
      <c r="CF1116">
        <v>2</v>
      </c>
      <c r="CG1116">
        <v>1</v>
      </c>
      <c r="CH1116">
        <v>0</v>
      </c>
      <c r="CI1116">
        <v>1</v>
      </c>
      <c r="CJ1116">
        <v>1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4" x14ac:dyDescent="0.3">
      <c r="A1117">
        <v>14</v>
      </c>
      <c r="B1117" t="s">
        <v>532</v>
      </c>
      <c r="C1117">
        <v>270105002</v>
      </c>
      <c r="D1117">
        <v>270105</v>
      </c>
      <c r="E1117" t="s">
        <v>7310</v>
      </c>
      <c r="F1117" t="s">
        <v>7312</v>
      </c>
      <c r="G1117">
        <v>78</v>
      </c>
      <c r="H1117" t="s">
        <v>10636</v>
      </c>
      <c r="I1117" t="s">
        <v>7312</v>
      </c>
      <c r="J1117">
        <v>8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2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</row>
    <row r="1118" spans="1:94" x14ac:dyDescent="0.3">
      <c r="A1118">
        <v>14</v>
      </c>
      <c r="B1118" t="s">
        <v>532</v>
      </c>
      <c r="C1118">
        <v>270105003</v>
      </c>
      <c r="D1118">
        <v>270105</v>
      </c>
      <c r="E1118" t="s">
        <v>7310</v>
      </c>
      <c r="F1118" t="s">
        <v>7313</v>
      </c>
      <c r="G1118">
        <v>78</v>
      </c>
      <c r="H1118" t="s">
        <v>10636</v>
      </c>
      <c r="I1118" t="s">
        <v>7313</v>
      </c>
      <c r="J1118">
        <v>9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</row>
    <row r="1119" spans="1:94" x14ac:dyDescent="0.3">
      <c r="A1119">
        <v>14</v>
      </c>
      <c r="B1119" t="s">
        <v>532</v>
      </c>
      <c r="C1119">
        <v>270102005</v>
      </c>
      <c r="D1119">
        <v>270102</v>
      </c>
      <c r="E1119" t="s">
        <v>14075</v>
      </c>
      <c r="F1119" t="s">
        <v>7296</v>
      </c>
      <c r="G1119">
        <v>78</v>
      </c>
      <c r="H1119" t="s">
        <v>10636</v>
      </c>
      <c r="I1119" t="s">
        <v>7296</v>
      </c>
      <c r="J1119">
        <v>14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 x14ac:dyDescent="0.3">
      <c r="A1120">
        <v>14</v>
      </c>
      <c r="B1120" t="s">
        <v>532</v>
      </c>
      <c r="C1120">
        <v>270102006</v>
      </c>
      <c r="D1120">
        <v>270102</v>
      </c>
      <c r="E1120" t="s">
        <v>14075</v>
      </c>
      <c r="F1120" t="s">
        <v>7297</v>
      </c>
      <c r="G1120">
        <v>78</v>
      </c>
      <c r="H1120" t="s">
        <v>10636</v>
      </c>
      <c r="I1120" t="s">
        <v>14159</v>
      </c>
      <c r="J1120">
        <v>15</v>
      </c>
      <c r="K1120">
        <v>1</v>
      </c>
      <c r="L1120">
        <v>3</v>
      </c>
      <c r="M1120">
        <v>0</v>
      </c>
      <c r="N1120">
        <v>2</v>
      </c>
      <c r="O1120">
        <v>4</v>
      </c>
      <c r="P1120">
        <v>5</v>
      </c>
      <c r="Q1120">
        <v>6</v>
      </c>
      <c r="R1120">
        <v>1</v>
      </c>
      <c r="S1120">
        <v>3</v>
      </c>
      <c r="T1120">
        <v>2</v>
      </c>
      <c r="U1120">
        <v>1</v>
      </c>
      <c r="V1120">
        <v>2</v>
      </c>
      <c r="W1120">
        <v>4</v>
      </c>
      <c r="X1120">
        <v>2</v>
      </c>
      <c r="Y1120">
        <v>4</v>
      </c>
      <c r="Z1120">
        <v>7</v>
      </c>
      <c r="AA1120">
        <v>6</v>
      </c>
      <c r="AB1120">
        <v>5</v>
      </c>
      <c r="AC1120">
        <v>4</v>
      </c>
      <c r="AD1120">
        <v>4</v>
      </c>
      <c r="AE1120">
        <v>2</v>
      </c>
      <c r="AF1120">
        <v>2</v>
      </c>
      <c r="AG1120">
        <v>3</v>
      </c>
      <c r="AH1120">
        <v>3</v>
      </c>
      <c r="AI1120">
        <v>5</v>
      </c>
      <c r="AJ1120">
        <v>4</v>
      </c>
      <c r="AK1120">
        <v>3</v>
      </c>
      <c r="AL1120">
        <v>3</v>
      </c>
      <c r="AM1120">
        <v>5</v>
      </c>
      <c r="AN1120">
        <v>4</v>
      </c>
      <c r="AO1120">
        <v>5</v>
      </c>
      <c r="AP1120">
        <v>7</v>
      </c>
      <c r="AQ1120">
        <v>1</v>
      </c>
      <c r="AR1120">
        <v>4</v>
      </c>
      <c r="AS1120">
        <v>3</v>
      </c>
      <c r="AT1120">
        <v>3</v>
      </c>
      <c r="AU1120">
        <v>3</v>
      </c>
      <c r="AV1120">
        <v>1</v>
      </c>
      <c r="AW1120">
        <v>0</v>
      </c>
      <c r="AX1120">
        <v>7</v>
      </c>
      <c r="AY1120">
        <v>3</v>
      </c>
      <c r="AZ1120">
        <v>3</v>
      </c>
      <c r="BA1120">
        <v>2</v>
      </c>
      <c r="BB1120">
        <v>5</v>
      </c>
      <c r="BC1120">
        <v>6</v>
      </c>
      <c r="BD1120">
        <v>2</v>
      </c>
      <c r="BE1120">
        <v>1</v>
      </c>
      <c r="BF1120">
        <v>3</v>
      </c>
      <c r="BG1120">
        <v>2</v>
      </c>
      <c r="BH1120">
        <v>0</v>
      </c>
      <c r="BI1120">
        <v>5</v>
      </c>
      <c r="BJ1120">
        <v>2</v>
      </c>
      <c r="BK1120">
        <v>6</v>
      </c>
      <c r="BL1120">
        <v>0</v>
      </c>
      <c r="BM1120">
        <v>2</v>
      </c>
      <c r="BN1120">
        <v>6</v>
      </c>
      <c r="BO1120">
        <v>4</v>
      </c>
      <c r="BP1120">
        <v>6</v>
      </c>
      <c r="BQ1120">
        <v>5</v>
      </c>
      <c r="BR1120">
        <v>3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</row>
    <row r="1121" spans="1:94" x14ac:dyDescent="0.3">
      <c r="A1121">
        <v>14</v>
      </c>
      <c r="B1121" t="s">
        <v>532</v>
      </c>
      <c r="C1121">
        <v>270102007</v>
      </c>
      <c r="D1121">
        <v>270102</v>
      </c>
      <c r="E1121" t="s">
        <v>14075</v>
      </c>
      <c r="F1121" t="s">
        <v>7298</v>
      </c>
      <c r="G1121">
        <v>78</v>
      </c>
      <c r="H1121" t="s">
        <v>10636</v>
      </c>
      <c r="I1121" t="s">
        <v>14160</v>
      </c>
      <c r="J1121">
        <v>16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0</v>
      </c>
      <c r="AQ1121">
        <v>1</v>
      </c>
      <c r="AR1121">
        <v>1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1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2</v>
      </c>
      <c r="BF1121">
        <v>0</v>
      </c>
      <c r="BG1121">
        <v>1</v>
      </c>
      <c r="BH1121">
        <v>0</v>
      </c>
      <c r="BI1121">
        <v>1</v>
      </c>
      <c r="BJ1121">
        <v>0</v>
      </c>
      <c r="BK1121">
        <v>0</v>
      </c>
      <c r="BL1121">
        <v>0</v>
      </c>
      <c r="BM1121">
        <v>2</v>
      </c>
      <c r="BN1121">
        <v>0</v>
      </c>
      <c r="BO1121">
        <v>0</v>
      </c>
      <c r="BP1121">
        <v>1</v>
      </c>
      <c r="BQ1121">
        <v>2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 x14ac:dyDescent="0.3">
      <c r="A1122">
        <v>14</v>
      </c>
      <c r="B1122" t="s">
        <v>532</v>
      </c>
      <c r="C1122">
        <v>270102008</v>
      </c>
      <c r="D1122">
        <v>270102</v>
      </c>
      <c r="E1122" t="s">
        <v>14075</v>
      </c>
      <c r="F1122" t="s">
        <v>7299</v>
      </c>
      <c r="G1122">
        <v>78</v>
      </c>
      <c r="H1122" t="s">
        <v>10636</v>
      </c>
      <c r="I1122" t="s">
        <v>14161</v>
      </c>
      <c r="J1122">
        <v>17</v>
      </c>
      <c r="K1122">
        <v>2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2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1</v>
      </c>
      <c r="AH1122">
        <v>0</v>
      </c>
      <c r="AI1122">
        <v>2</v>
      </c>
      <c r="AJ1122">
        <v>1</v>
      </c>
      <c r="AK1122">
        <v>3</v>
      </c>
      <c r="AL1122">
        <v>0</v>
      </c>
      <c r="AM1122">
        <v>1</v>
      </c>
      <c r="AN1122">
        <v>0</v>
      </c>
      <c r="AO1122">
        <v>2</v>
      </c>
      <c r="AP1122">
        <v>4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0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2</v>
      </c>
      <c r="BD1122">
        <v>0</v>
      </c>
      <c r="BE1122">
        <v>3</v>
      </c>
      <c r="BF1122">
        <v>3</v>
      </c>
      <c r="BG1122">
        <v>1</v>
      </c>
      <c r="BH1122">
        <v>1</v>
      </c>
      <c r="BI1122">
        <v>1</v>
      </c>
      <c r="BJ1122">
        <v>0</v>
      </c>
      <c r="BK1122">
        <v>3</v>
      </c>
      <c r="BL1122">
        <v>0</v>
      </c>
      <c r="BM1122">
        <v>0</v>
      </c>
      <c r="BN1122">
        <v>1</v>
      </c>
      <c r="BO1122">
        <v>1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 x14ac:dyDescent="0.3">
      <c r="A1123">
        <v>14</v>
      </c>
      <c r="B1123" t="s">
        <v>532</v>
      </c>
      <c r="C1123">
        <v>270102010</v>
      </c>
      <c r="D1123">
        <v>270102</v>
      </c>
      <c r="E1123" t="s">
        <v>14075</v>
      </c>
      <c r="F1123" t="s">
        <v>7301</v>
      </c>
      <c r="G1123">
        <v>78</v>
      </c>
      <c r="H1123" t="s">
        <v>10636</v>
      </c>
      <c r="I1123" t="s">
        <v>7301</v>
      </c>
      <c r="J1123">
        <v>19</v>
      </c>
      <c r="K1123">
        <v>3</v>
      </c>
      <c r="L1123">
        <v>4</v>
      </c>
      <c r="M1123">
        <v>0</v>
      </c>
      <c r="N1123">
        <v>4</v>
      </c>
      <c r="O1123">
        <v>2</v>
      </c>
      <c r="P1123">
        <v>4</v>
      </c>
      <c r="Q1123">
        <v>7</v>
      </c>
      <c r="R1123">
        <v>1</v>
      </c>
      <c r="S1123">
        <v>1</v>
      </c>
      <c r="T1123">
        <v>0</v>
      </c>
      <c r="U1123">
        <v>0</v>
      </c>
      <c r="V1123">
        <v>2</v>
      </c>
      <c r="W1123">
        <v>0</v>
      </c>
      <c r="X1123">
        <v>0</v>
      </c>
      <c r="Y1123">
        <v>0</v>
      </c>
      <c r="Z1123">
        <v>1</v>
      </c>
      <c r="AA1123">
        <v>3</v>
      </c>
      <c r="AB1123">
        <v>0</v>
      </c>
      <c r="AC1123">
        <v>0</v>
      </c>
      <c r="AD1123">
        <v>2</v>
      </c>
      <c r="AE1123">
        <v>1</v>
      </c>
      <c r="AF1123">
        <v>3</v>
      </c>
      <c r="AG1123">
        <v>1</v>
      </c>
      <c r="AH1123">
        <v>1</v>
      </c>
      <c r="AI1123">
        <v>1</v>
      </c>
      <c r="AJ1123">
        <v>0</v>
      </c>
      <c r="AK1123">
        <v>1</v>
      </c>
      <c r="AL1123">
        <v>0</v>
      </c>
      <c r="AM1123">
        <v>2</v>
      </c>
      <c r="AN1123">
        <v>0</v>
      </c>
      <c r="AO1123">
        <v>1</v>
      </c>
      <c r="AP1123">
        <v>2</v>
      </c>
      <c r="AQ1123">
        <v>1</v>
      </c>
      <c r="AR1123">
        <v>2</v>
      </c>
      <c r="AS1123">
        <v>3</v>
      </c>
      <c r="AT1123">
        <v>1</v>
      </c>
      <c r="AU1123">
        <v>3</v>
      </c>
      <c r="AV1123">
        <v>1</v>
      </c>
      <c r="AW1123">
        <v>0</v>
      </c>
      <c r="AX1123">
        <v>3</v>
      </c>
      <c r="AY1123">
        <v>1</v>
      </c>
      <c r="AZ1123">
        <v>2</v>
      </c>
      <c r="BA1123">
        <v>2</v>
      </c>
      <c r="BB1123">
        <v>0</v>
      </c>
      <c r="BC1123">
        <v>3</v>
      </c>
      <c r="BD1123">
        <v>2</v>
      </c>
      <c r="BE1123">
        <v>0</v>
      </c>
      <c r="BF1123">
        <v>1</v>
      </c>
      <c r="BG1123">
        <v>2</v>
      </c>
      <c r="BH1123">
        <v>2</v>
      </c>
      <c r="BI1123">
        <v>3</v>
      </c>
      <c r="BJ1123">
        <v>0</v>
      </c>
      <c r="BK1123">
        <v>1</v>
      </c>
      <c r="BL1123">
        <v>0</v>
      </c>
      <c r="BM1123">
        <v>3</v>
      </c>
      <c r="BN1123">
        <v>7</v>
      </c>
      <c r="BO1123">
        <v>0</v>
      </c>
      <c r="BP1123">
        <v>2</v>
      </c>
      <c r="BQ1123">
        <v>1</v>
      </c>
      <c r="BR1123">
        <v>1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</row>
    <row r="1124" spans="1:94" x14ac:dyDescent="0.3">
      <c r="A1124">
        <v>14</v>
      </c>
      <c r="B1124" t="s">
        <v>532</v>
      </c>
      <c r="C1124">
        <v>270102001</v>
      </c>
      <c r="D1124">
        <v>270102</v>
      </c>
      <c r="E1124" t="s">
        <v>14075</v>
      </c>
      <c r="F1124" t="s">
        <v>7292</v>
      </c>
      <c r="G1124">
        <v>78</v>
      </c>
      <c r="H1124" t="s">
        <v>10636</v>
      </c>
      <c r="I1124" t="s">
        <v>7292</v>
      </c>
      <c r="J1124">
        <v>176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</row>
    <row r="1125" spans="1:94" x14ac:dyDescent="0.3">
      <c r="A1125">
        <v>14</v>
      </c>
      <c r="B1125" t="s">
        <v>532</v>
      </c>
      <c r="C1125">
        <v>270103002</v>
      </c>
      <c r="D1125">
        <v>270103</v>
      </c>
      <c r="E1125" t="s">
        <v>14076</v>
      </c>
      <c r="F1125" t="s">
        <v>7287</v>
      </c>
      <c r="G1125">
        <v>78</v>
      </c>
      <c r="H1125" t="s">
        <v>10636</v>
      </c>
      <c r="I1125" t="s">
        <v>7287</v>
      </c>
      <c r="J1125">
        <v>204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2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 x14ac:dyDescent="0.3">
      <c r="A1126">
        <v>14</v>
      </c>
      <c r="B1126" t="s">
        <v>532</v>
      </c>
      <c r="C1126">
        <v>270104001</v>
      </c>
      <c r="D1126">
        <v>270104</v>
      </c>
      <c r="E1126" t="s">
        <v>7318</v>
      </c>
      <c r="F1126" t="s">
        <v>7319</v>
      </c>
      <c r="G1126">
        <v>78</v>
      </c>
      <c r="H1126" t="s">
        <v>10636</v>
      </c>
      <c r="I1126" t="s">
        <v>7319</v>
      </c>
      <c r="J1126">
        <v>298</v>
      </c>
      <c r="K1126">
        <v>1</v>
      </c>
      <c r="L1126">
        <v>2</v>
      </c>
      <c r="M1126">
        <v>0</v>
      </c>
      <c r="N1126">
        <v>1</v>
      </c>
      <c r="O1126">
        <v>2</v>
      </c>
      <c r="P1126">
        <v>4</v>
      </c>
      <c r="Q1126">
        <v>1</v>
      </c>
      <c r="R1126">
        <v>2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2</v>
      </c>
      <c r="Y1126">
        <v>2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3</v>
      </c>
      <c r="AG1126">
        <v>0</v>
      </c>
      <c r="AH1126">
        <v>1</v>
      </c>
      <c r="AI1126">
        <v>3</v>
      </c>
      <c r="AJ1126">
        <v>4</v>
      </c>
      <c r="AK1126">
        <v>0</v>
      </c>
      <c r="AL1126">
        <v>2</v>
      </c>
      <c r="AM1126">
        <v>0</v>
      </c>
      <c r="AN1126">
        <v>1</v>
      </c>
      <c r="AO1126">
        <v>0</v>
      </c>
      <c r="AP1126">
        <v>4</v>
      </c>
      <c r="AQ1126">
        <v>5</v>
      </c>
      <c r="AR1126">
        <v>0</v>
      </c>
      <c r="AS1126">
        <v>0</v>
      </c>
      <c r="AT1126">
        <v>2</v>
      </c>
      <c r="AU1126">
        <v>1</v>
      </c>
      <c r="AV1126">
        <v>8</v>
      </c>
      <c r="AW1126">
        <v>1</v>
      </c>
      <c r="AX1126">
        <v>1</v>
      </c>
      <c r="AY1126">
        <v>3</v>
      </c>
      <c r="AZ1126">
        <v>0</v>
      </c>
      <c r="BA1126">
        <v>4</v>
      </c>
      <c r="BB1126">
        <v>0</v>
      </c>
      <c r="BC1126">
        <v>3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2</v>
      </c>
      <c r="BJ1126">
        <v>1</v>
      </c>
      <c r="BK1126">
        <v>0</v>
      </c>
      <c r="BL1126">
        <v>1</v>
      </c>
      <c r="BM1126">
        <v>1</v>
      </c>
      <c r="BN1126">
        <v>0</v>
      </c>
      <c r="BO1126">
        <v>2</v>
      </c>
      <c r="BP1126">
        <v>2</v>
      </c>
      <c r="BQ1126">
        <v>2</v>
      </c>
      <c r="BR1126">
        <v>3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 x14ac:dyDescent="0.3">
      <c r="A1127">
        <v>14</v>
      </c>
      <c r="B1127" t="s">
        <v>532</v>
      </c>
      <c r="C1127">
        <v>270103004</v>
      </c>
      <c r="D1127">
        <v>270103</v>
      </c>
      <c r="E1127" t="s">
        <v>14076</v>
      </c>
      <c r="F1127" t="s">
        <v>7289</v>
      </c>
      <c r="G1127">
        <v>78</v>
      </c>
      <c r="H1127" t="s">
        <v>10636</v>
      </c>
      <c r="I1127" t="s">
        <v>7289</v>
      </c>
      <c r="J1127">
        <v>417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 x14ac:dyDescent="0.3">
      <c r="A1128">
        <v>14</v>
      </c>
      <c r="B1128" t="s">
        <v>532</v>
      </c>
      <c r="C1128">
        <v>270102014</v>
      </c>
      <c r="D1128">
        <v>270102</v>
      </c>
      <c r="E1128" t="s">
        <v>14075</v>
      </c>
      <c r="F1128" t="s">
        <v>7305</v>
      </c>
      <c r="G1128">
        <v>78</v>
      </c>
      <c r="H1128" t="s">
        <v>10636</v>
      </c>
      <c r="I1128" t="s">
        <v>10639</v>
      </c>
      <c r="J1128">
        <v>476</v>
      </c>
      <c r="K1128">
        <v>0</v>
      </c>
      <c r="L1128">
        <v>0</v>
      </c>
      <c r="M1128">
        <v>1</v>
      </c>
      <c r="N1128">
        <v>2</v>
      </c>
      <c r="O1128">
        <v>1</v>
      </c>
      <c r="P1128">
        <v>1</v>
      </c>
      <c r="Q1128">
        <v>0</v>
      </c>
      <c r="R1128">
        <v>1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1</v>
      </c>
      <c r="Y1128">
        <v>2</v>
      </c>
      <c r="Z1128">
        <v>2</v>
      </c>
      <c r="AA1128">
        <v>0</v>
      </c>
      <c r="AB1128">
        <v>2</v>
      </c>
      <c r="AC1128">
        <v>0</v>
      </c>
      <c r="AD1128">
        <v>0</v>
      </c>
      <c r="AE1128">
        <v>0</v>
      </c>
      <c r="AF1128">
        <v>0</v>
      </c>
      <c r="AG1128">
        <v>2</v>
      </c>
      <c r="AH1128">
        <v>0</v>
      </c>
      <c r="AI1128">
        <v>0</v>
      </c>
      <c r="AJ1128">
        <v>1</v>
      </c>
      <c r="AK1128">
        <v>2</v>
      </c>
      <c r="AL1128">
        <v>1</v>
      </c>
      <c r="AM1128">
        <v>0</v>
      </c>
      <c r="AN1128">
        <v>1</v>
      </c>
      <c r="AO1128">
        <v>1</v>
      </c>
      <c r="AP1128">
        <v>4</v>
      </c>
      <c r="AQ1128">
        <v>0</v>
      </c>
      <c r="AR1128">
        <v>0</v>
      </c>
      <c r="AS1128">
        <v>3</v>
      </c>
      <c r="AT1128">
        <v>0</v>
      </c>
      <c r="AU1128">
        <v>1</v>
      </c>
      <c r="AV1128">
        <v>1</v>
      </c>
      <c r="AW1128">
        <v>0</v>
      </c>
      <c r="AX1128">
        <v>3</v>
      </c>
      <c r="AY1128">
        <v>2</v>
      </c>
      <c r="AZ1128">
        <v>0</v>
      </c>
      <c r="BA1128">
        <v>2</v>
      </c>
      <c r="BB1128">
        <v>1</v>
      </c>
      <c r="BC1128">
        <v>1</v>
      </c>
      <c r="BD1128">
        <v>1</v>
      </c>
      <c r="BE1128">
        <v>2</v>
      </c>
      <c r="BF1128">
        <v>2</v>
      </c>
      <c r="BG1128">
        <v>1</v>
      </c>
      <c r="BH1128">
        <v>4</v>
      </c>
      <c r="BI1128">
        <v>3</v>
      </c>
      <c r="BJ1128">
        <v>0</v>
      </c>
      <c r="BK1128">
        <v>1</v>
      </c>
      <c r="BL1128">
        <v>0</v>
      </c>
      <c r="BM1128">
        <v>2</v>
      </c>
      <c r="BN1128">
        <v>1</v>
      </c>
      <c r="BO1128">
        <v>2</v>
      </c>
      <c r="BP1128">
        <v>0</v>
      </c>
      <c r="BQ1128">
        <v>3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</row>
    <row r="1129" spans="1:94" x14ac:dyDescent="0.3">
      <c r="A1129">
        <v>14</v>
      </c>
      <c r="B1129" t="s">
        <v>532</v>
      </c>
      <c r="C1129">
        <v>270102015</v>
      </c>
      <c r="D1129">
        <v>270102</v>
      </c>
      <c r="E1129" t="s">
        <v>14075</v>
      </c>
      <c r="F1129" t="s">
        <v>7306</v>
      </c>
      <c r="G1129">
        <v>78</v>
      </c>
      <c r="H1129" t="s">
        <v>10636</v>
      </c>
      <c r="I1129" t="s">
        <v>10640</v>
      </c>
      <c r="J1129">
        <v>477</v>
      </c>
      <c r="K1129">
        <v>1</v>
      </c>
      <c r="L1129">
        <v>1</v>
      </c>
      <c r="M1129">
        <v>0</v>
      </c>
      <c r="N1129">
        <v>0</v>
      </c>
      <c r="O1129">
        <v>2</v>
      </c>
      <c r="P1129">
        <v>0</v>
      </c>
      <c r="Q1129">
        <v>1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2</v>
      </c>
      <c r="X1129">
        <v>0</v>
      </c>
      <c r="Y1129">
        <v>1</v>
      </c>
      <c r="Z1129">
        <v>1</v>
      </c>
      <c r="AA1129">
        <v>2</v>
      </c>
      <c r="AB1129">
        <v>3</v>
      </c>
      <c r="AC1129">
        <v>1</v>
      </c>
      <c r="AD1129">
        <v>2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2</v>
      </c>
      <c r="AN1129">
        <v>0</v>
      </c>
      <c r="AO1129">
        <v>1</v>
      </c>
      <c r="AP1129">
        <v>0</v>
      </c>
      <c r="AQ1129">
        <v>0</v>
      </c>
      <c r="AR1129">
        <v>1</v>
      </c>
      <c r="AS1129">
        <v>2</v>
      </c>
      <c r="AT1129">
        <v>0</v>
      </c>
      <c r="AU1129">
        <v>0</v>
      </c>
      <c r="AV1129">
        <v>2</v>
      </c>
      <c r="AW1129">
        <v>0</v>
      </c>
      <c r="AX1129">
        <v>2</v>
      </c>
      <c r="AY1129">
        <v>0</v>
      </c>
      <c r="AZ1129">
        <v>1</v>
      </c>
      <c r="BA1129">
        <v>0</v>
      </c>
      <c r="BB1129">
        <v>2</v>
      </c>
      <c r="BC1129">
        <v>5</v>
      </c>
      <c r="BD1129">
        <v>2</v>
      </c>
      <c r="BE1129">
        <v>1</v>
      </c>
      <c r="BF1129">
        <v>0</v>
      </c>
      <c r="BG1129">
        <v>1</v>
      </c>
      <c r="BH1129">
        <v>0</v>
      </c>
      <c r="BI1129">
        <v>1</v>
      </c>
      <c r="BJ1129">
        <v>1</v>
      </c>
      <c r="BK1129">
        <v>0</v>
      </c>
      <c r="BL1129">
        <v>0</v>
      </c>
      <c r="BM1129">
        <v>2</v>
      </c>
      <c r="BN1129">
        <v>2</v>
      </c>
      <c r="BO1129">
        <v>1</v>
      </c>
      <c r="BP1129">
        <v>3</v>
      </c>
      <c r="BQ1129">
        <v>1</v>
      </c>
      <c r="BR1129">
        <v>2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4" x14ac:dyDescent="0.3">
      <c r="A1130">
        <v>15</v>
      </c>
      <c r="B1130" t="s">
        <v>519</v>
      </c>
      <c r="C1130">
        <v>270105002</v>
      </c>
      <c r="D1130">
        <v>270105</v>
      </c>
      <c r="E1130" t="s">
        <v>7310</v>
      </c>
      <c r="F1130" t="s">
        <v>7312</v>
      </c>
      <c r="G1130">
        <v>79</v>
      </c>
      <c r="H1130" t="s">
        <v>10599</v>
      </c>
      <c r="I1130" t="s">
        <v>7312</v>
      </c>
      <c r="J1130">
        <v>8</v>
      </c>
      <c r="K1130">
        <v>0</v>
      </c>
      <c r="L1130">
        <v>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</v>
      </c>
      <c r="BL1130">
        <v>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</row>
    <row r="1131" spans="1:94" x14ac:dyDescent="0.3">
      <c r="A1131">
        <v>15</v>
      </c>
      <c r="B1131" t="s">
        <v>519</v>
      </c>
      <c r="C1131">
        <v>270105003</v>
      </c>
      <c r="D1131">
        <v>270105</v>
      </c>
      <c r="E1131" t="s">
        <v>7310</v>
      </c>
      <c r="F1131" t="s">
        <v>7313</v>
      </c>
      <c r="G1131">
        <v>79</v>
      </c>
      <c r="H1131" t="s">
        <v>10599</v>
      </c>
      <c r="I1131" t="s">
        <v>7313</v>
      </c>
      <c r="J1131">
        <v>9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 x14ac:dyDescent="0.3">
      <c r="A1132">
        <v>15</v>
      </c>
      <c r="B1132" t="s">
        <v>519</v>
      </c>
      <c r="C1132">
        <v>270102005</v>
      </c>
      <c r="D1132">
        <v>270102</v>
      </c>
      <c r="E1132" t="s">
        <v>14075</v>
      </c>
      <c r="F1132" t="s">
        <v>7296</v>
      </c>
      <c r="G1132">
        <v>79</v>
      </c>
      <c r="H1132" t="s">
        <v>10599</v>
      </c>
      <c r="I1132" t="s">
        <v>7296</v>
      </c>
      <c r="J1132">
        <v>14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1</v>
      </c>
      <c r="W1132">
        <v>0</v>
      </c>
      <c r="X1132">
        <v>1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2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2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1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</row>
    <row r="1133" spans="1:94" x14ac:dyDescent="0.3">
      <c r="A1133">
        <v>15</v>
      </c>
      <c r="B1133" t="s">
        <v>519</v>
      </c>
      <c r="C1133">
        <v>270102006</v>
      </c>
      <c r="D1133">
        <v>270102</v>
      </c>
      <c r="E1133" t="s">
        <v>14075</v>
      </c>
      <c r="F1133" t="s">
        <v>7297</v>
      </c>
      <c r="G1133">
        <v>79</v>
      </c>
      <c r="H1133" t="s">
        <v>10599</v>
      </c>
      <c r="I1133" t="s">
        <v>14159</v>
      </c>
      <c r="J1133">
        <v>15</v>
      </c>
      <c r="K1133">
        <v>4</v>
      </c>
      <c r="L1133">
        <v>1</v>
      </c>
      <c r="M1133">
        <v>3</v>
      </c>
      <c r="N1133">
        <v>3</v>
      </c>
      <c r="O1133">
        <v>1</v>
      </c>
      <c r="P1133">
        <v>8</v>
      </c>
      <c r="Q1133">
        <v>2</v>
      </c>
      <c r="R1133">
        <v>1</v>
      </c>
      <c r="S1133">
        <v>2</v>
      </c>
      <c r="T1133">
        <v>1</v>
      </c>
      <c r="U1133">
        <v>4</v>
      </c>
      <c r="V1133">
        <v>4</v>
      </c>
      <c r="W1133">
        <v>3</v>
      </c>
      <c r="X1133">
        <v>8</v>
      </c>
      <c r="Y1133">
        <v>0</v>
      </c>
      <c r="Z1133">
        <v>6</v>
      </c>
      <c r="AA1133">
        <v>4</v>
      </c>
      <c r="AB1133">
        <v>6</v>
      </c>
      <c r="AC1133">
        <v>1</v>
      </c>
      <c r="AD1133">
        <v>0</v>
      </c>
      <c r="AE1133">
        <v>8</v>
      </c>
      <c r="AF1133">
        <v>3</v>
      </c>
      <c r="AG1133">
        <v>1</v>
      </c>
      <c r="AH1133">
        <v>6</v>
      </c>
      <c r="AI1133">
        <v>1</v>
      </c>
      <c r="AJ1133">
        <v>2</v>
      </c>
      <c r="AK1133">
        <v>3</v>
      </c>
      <c r="AL1133">
        <v>5</v>
      </c>
      <c r="AM1133">
        <v>1</v>
      </c>
      <c r="AN1133">
        <v>2</v>
      </c>
      <c r="AO1133">
        <v>3</v>
      </c>
      <c r="AP1133">
        <v>2</v>
      </c>
      <c r="AQ1133">
        <v>3</v>
      </c>
      <c r="AR1133">
        <v>1</v>
      </c>
      <c r="AS1133">
        <v>4</v>
      </c>
      <c r="AT1133">
        <v>9</v>
      </c>
      <c r="AU1133">
        <v>2</v>
      </c>
      <c r="AV1133">
        <v>3</v>
      </c>
      <c r="AW1133">
        <v>3</v>
      </c>
      <c r="AX1133">
        <v>4</v>
      </c>
      <c r="AY1133">
        <v>3</v>
      </c>
      <c r="AZ1133">
        <v>3</v>
      </c>
      <c r="BA1133">
        <v>1</v>
      </c>
      <c r="BB1133">
        <v>2</v>
      </c>
      <c r="BC1133">
        <v>0</v>
      </c>
      <c r="BD1133">
        <v>8</v>
      </c>
      <c r="BE1133">
        <v>4</v>
      </c>
      <c r="BF1133">
        <v>2</v>
      </c>
      <c r="BG1133">
        <v>3</v>
      </c>
      <c r="BH1133">
        <v>1</v>
      </c>
      <c r="BI1133">
        <v>3</v>
      </c>
      <c r="BJ1133">
        <v>5</v>
      </c>
      <c r="BK1133">
        <v>4</v>
      </c>
      <c r="BL1133">
        <v>3</v>
      </c>
      <c r="BM1133">
        <v>3</v>
      </c>
      <c r="BN1133">
        <v>3</v>
      </c>
      <c r="BO1133">
        <v>2</v>
      </c>
      <c r="BP1133">
        <v>1</v>
      </c>
      <c r="BQ1133">
        <v>2</v>
      </c>
      <c r="BR1133">
        <v>3</v>
      </c>
      <c r="BS1133">
        <v>4</v>
      </c>
      <c r="BT1133">
        <v>2</v>
      </c>
      <c r="BU1133">
        <v>6</v>
      </c>
      <c r="BV1133">
        <v>5</v>
      </c>
      <c r="BW1133">
        <v>1</v>
      </c>
      <c r="BX1133">
        <v>1</v>
      </c>
      <c r="BY1133">
        <v>1</v>
      </c>
      <c r="BZ1133">
        <v>7</v>
      </c>
      <c r="CA1133">
        <v>3</v>
      </c>
      <c r="CB1133">
        <v>10</v>
      </c>
      <c r="CC1133">
        <v>2</v>
      </c>
      <c r="CD1133">
        <v>2</v>
      </c>
      <c r="CE1133">
        <v>4</v>
      </c>
      <c r="CF1133">
        <v>4</v>
      </c>
      <c r="CG1133">
        <v>11</v>
      </c>
      <c r="CH1133">
        <v>1</v>
      </c>
      <c r="CI1133">
        <v>1</v>
      </c>
      <c r="CJ1133">
        <v>10</v>
      </c>
      <c r="CK1133">
        <v>3</v>
      </c>
      <c r="CL1133">
        <v>2</v>
      </c>
      <c r="CM1133">
        <v>3</v>
      </c>
      <c r="CN1133">
        <v>11</v>
      </c>
      <c r="CO1133">
        <v>14</v>
      </c>
      <c r="CP1133">
        <v>11</v>
      </c>
    </row>
    <row r="1134" spans="1:94" x14ac:dyDescent="0.3">
      <c r="A1134">
        <v>15</v>
      </c>
      <c r="B1134" t="s">
        <v>519</v>
      </c>
      <c r="C1134">
        <v>270102007</v>
      </c>
      <c r="D1134">
        <v>270102</v>
      </c>
      <c r="E1134" t="s">
        <v>14075</v>
      </c>
      <c r="F1134" t="s">
        <v>7298</v>
      </c>
      <c r="G1134">
        <v>79</v>
      </c>
      <c r="H1134" t="s">
        <v>10599</v>
      </c>
      <c r="I1134" t="s">
        <v>14160</v>
      </c>
      <c r="J1134">
        <v>16</v>
      </c>
      <c r="K1134">
        <v>0</v>
      </c>
      <c r="L1134">
        <v>3</v>
      </c>
      <c r="M1134">
        <v>0</v>
      </c>
      <c r="N1134">
        <v>1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1</v>
      </c>
      <c r="BL1134">
        <v>1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3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1</v>
      </c>
      <c r="CI1134">
        <v>0</v>
      </c>
      <c r="CJ1134">
        <v>2</v>
      </c>
      <c r="CK1134">
        <v>0</v>
      </c>
      <c r="CL1134">
        <v>0</v>
      </c>
      <c r="CM1134">
        <v>2</v>
      </c>
      <c r="CN1134">
        <v>2</v>
      </c>
      <c r="CO1134">
        <v>2</v>
      </c>
      <c r="CP1134">
        <v>2</v>
      </c>
    </row>
    <row r="1135" spans="1:94" x14ac:dyDescent="0.3">
      <c r="A1135">
        <v>15</v>
      </c>
      <c r="B1135" t="s">
        <v>519</v>
      </c>
      <c r="C1135">
        <v>270102008</v>
      </c>
      <c r="D1135">
        <v>270102</v>
      </c>
      <c r="E1135" t="s">
        <v>14075</v>
      </c>
      <c r="F1135" t="s">
        <v>7299</v>
      </c>
      <c r="G1135">
        <v>79</v>
      </c>
      <c r="H1135" t="s">
        <v>10599</v>
      </c>
      <c r="I1135" t="s">
        <v>14161</v>
      </c>
      <c r="J1135">
        <v>17</v>
      </c>
      <c r="K1135">
        <v>0</v>
      </c>
      <c r="L1135">
        <v>0</v>
      </c>
      <c r="M1135">
        <v>1</v>
      </c>
      <c r="N1135">
        <v>1</v>
      </c>
      <c r="O1135">
        <v>4</v>
      </c>
      <c r="P1135">
        <v>3</v>
      </c>
      <c r="Q1135">
        <v>1</v>
      </c>
      <c r="R1135">
        <v>1</v>
      </c>
      <c r="S1135">
        <v>2</v>
      </c>
      <c r="T1135">
        <v>1</v>
      </c>
      <c r="U1135">
        <v>1</v>
      </c>
      <c r="V1135">
        <v>0</v>
      </c>
      <c r="W1135">
        <v>1</v>
      </c>
      <c r="X1135">
        <v>2</v>
      </c>
      <c r="Y1135">
        <v>1</v>
      </c>
      <c r="Z1135">
        <v>1</v>
      </c>
      <c r="AA1135">
        <v>1</v>
      </c>
      <c r="AB1135">
        <v>0</v>
      </c>
      <c r="AC1135">
        <v>2</v>
      </c>
      <c r="AD1135">
        <v>1</v>
      </c>
      <c r="AE1135">
        <v>1</v>
      </c>
      <c r="AF1135">
        <v>0</v>
      </c>
      <c r="AG1135">
        <v>2</v>
      </c>
      <c r="AH1135">
        <v>1</v>
      </c>
      <c r="AI1135">
        <v>0</v>
      </c>
      <c r="AJ1135">
        <v>0</v>
      </c>
      <c r="AK1135">
        <v>1</v>
      </c>
      <c r="AL1135">
        <v>3</v>
      </c>
      <c r="AM1135">
        <v>1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2</v>
      </c>
      <c r="AU1135">
        <v>1</v>
      </c>
      <c r="AV1135">
        <v>1</v>
      </c>
      <c r="AW1135">
        <v>0</v>
      </c>
      <c r="AX1135">
        <v>0</v>
      </c>
      <c r="AY1135">
        <v>3</v>
      </c>
      <c r="AZ1135">
        <v>0</v>
      </c>
      <c r="BA1135">
        <v>0</v>
      </c>
      <c r="BB1135">
        <v>3</v>
      </c>
      <c r="BC1135">
        <v>2</v>
      </c>
      <c r="BD1135">
        <v>2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3</v>
      </c>
      <c r="BK1135">
        <v>0</v>
      </c>
      <c r="BL1135">
        <v>0</v>
      </c>
      <c r="BM1135">
        <v>0</v>
      </c>
      <c r="BN1135">
        <v>1</v>
      </c>
      <c r="BO1135">
        <v>2</v>
      </c>
      <c r="BP1135">
        <v>1</v>
      </c>
      <c r="BQ1135">
        <v>1</v>
      </c>
      <c r="BR1135">
        <v>0</v>
      </c>
      <c r="BS1135">
        <v>1</v>
      </c>
      <c r="BT1135">
        <v>1</v>
      </c>
      <c r="BU1135">
        <v>1</v>
      </c>
      <c r="BV1135">
        <v>2</v>
      </c>
      <c r="BW1135">
        <v>2</v>
      </c>
      <c r="BX1135">
        <v>3</v>
      </c>
      <c r="BY1135">
        <v>1</v>
      </c>
      <c r="BZ1135">
        <v>1</v>
      </c>
      <c r="CA1135">
        <v>0</v>
      </c>
      <c r="CB1135">
        <v>1</v>
      </c>
      <c r="CC1135">
        <v>1</v>
      </c>
      <c r="CD1135">
        <v>0</v>
      </c>
      <c r="CE1135">
        <v>2</v>
      </c>
      <c r="CF1135">
        <v>8</v>
      </c>
      <c r="CG1135">
        <v>3</v>
      </c>
      <c r="CH1135">
        <v>2</v>
      </c>
      <c r="CI1135">
        <v>0</v>
      </c>
      <c r="CJ1135">
        <v>4</v>
      </c>
      <c r="CK1135">
        <v>2</v>
      </c>
      <c r="CL1135">
        <v>1</v>
      </c>
      <c r="CM1135">
        <v>2</v>
      </c>
      <c r="CN1135">
        <v>2</v>
      </c>
      <c r="CO1135">
        <v>0</v>
      </c>
      <c r="CP1135">
        <v>4</v>
      </c>
    </row>
    <row r="1136" spans="1:94" x14ac:dyDescent="0.3">
      <c r="A1136">
        <v>15</v>
      </c>
      <c r="B1136" t="s">
        <v>519</v>
      </c>
      <c r="C1136">
        <v>270102010</v>
      </c>
      <c r="D1136">
        <v>270102</v>
      </c>
      <c r="E1136" t="s">
        <v>14075</v>
      </c>
      <c r="F1136" t="s">
        <v>7301</v>
      </c>
      <c r="G1136">
        <v>79</v>
      </c>
      <c r="H1136" t="s">
        <v>10599</v>
      </c>
      <c r="I1136" t="s">
        <v>7301</v>
      </c>
      <c r="J1136">
        <v>19</v>
      </c>
      <c r="K1136">
        <v>3</v>
      </c>
      <c r="L1136">
        <v>0</v>
      </c>
      <c r="M1136">
        <v>1</v>
      </c>
      <c r="N1136">
        <v>2</v>
      </c>
      <c r="O1136">
        <v>0</v>
      </c>
      <c r="P1136">
        <v>6</v>
      </c>
      <c r="Q1136">
        <v>0</v>
      </c>
      <c r="R1136">
        <v>2</v>
      </c>
      <c r="S1136">
        <v>2</v>
      </c>
      <c r="T1136">
        <v>0</v>
      </c>
      <c r="U1136">
        <v>1</v>
      </c>
      <c r="V1136">
        <v>0</v>
      </c>
      <c r="W1136">
        <v>1</v>
      </c>
      <c r="X1136">
        <v>1</v>
      </c>
      <c r="Y1136">
        <v>3</v>
      </c>
      <c r="Z1136">
        <v>2</v>
      </c>
      <c r="AA1136">
        <v>1</v>
      </c>
      <c r="AB1136">
        <v>4</v>
      </c>
      <c r="AC1136">
        <v>0</v>
      </c>
      <c r="AD1136">
        <v>2</v>
      </c>
      <c r="AE1136">
        <v>1</v>
      </c>
      <c r="AF1136">
        <v>3</v>
      </c>
      <c r="AG1136">
        <v>1</v>
      </c>
      <c r="AH1136">
        <v>2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1</v>
      </c>
      <c r="AO1136">
        <v>0</v>
      </c>
      <c r="AP1136">
        <v>1</v>
      </c>
      <c r="AQ1136">
        <v>2</v>
      </c>
      <c r="AR1136">
        <v>0</v>
      </c>
      <c r="AS1136">
        <v>1</v>
      </c>
      <c r="AT1136">
        <v>3</v>
      </c>
      <c r="AU1136">
        <v>1</v>
      </c>
      <c r="AV1136">
        <v>0</v>
      </c>
      <c r="AW1136">
        <v>2</v>
      </c>
      <c r="AX1136">
        <v>1</v>
      </c>
      <c r="AY1136">
        <v>0</v>
      </c>
      <c r="AZ1136">
        <v>0</v>
      </c>
      <c r="BA1136">
        <v>0</v>
      </c>
      <c r="BB1136">
        <v>4</v>
      </c>
      <c r="BC1136">
        <v>2</v>
      </c>
      <c r="BD1136">
        <v>1</v>
      </c>
      <c r="BE1136">
        <v>0</v>
      </c>
      <c r="BF1136">
        <v>1</v>
      </c>
      <c r="BG1136">
        <v>1</v>
      </c>
      <c r="BH1136">
        <v>0</v>
      </c>
      <c r="BI1136">
        <v>1</v>
      </c>
      <c r="BJ1136">
        <v>0</v>
      </c>
      <c r="BK1136">
        <v>3</v>
      </c>
      <c r="BL1136">
        <v>0</v>
      </c>
      <c r="BM1136">
        <v>0</v>
      </c>
      <c r="BN1136">
        <v>1</v>
      </c>
      <c r="BO1136">
        <v>1</v>
      </c>
      <c r="BP1136">
        <v>1</v>
      </c>
      <c r="BQ1136">
        <v>0</v>
      </c>
      <c r="BR1136">
        <v>1</v>
      </c>
      <c r="BS1136">
        <v>0</v>
      </c>
      <c r="BT1136">
        <v>1</v>
      </c>
      <c r="BU1136">
        <v>1</v>
      </c>
      <c r="BV1136">
        <v>1</v>
      </c>
      <c r="BW1136">
        <v>0</v>
      </c>
      <c r="BX1136">
        <v>0</v>
      </c>
      <c r="BY1136">
        <v>0</v>
      </c>
      <c r="BZ1136">
        <v>1</v>
      </c>
      <c r="CA1136">
        <v>0</v>
      </c>
      <c r="CB1136">
        <v>1</v>
      </c>
      <c r="CC1136">
        <v>0</v>
      </c>
      <c r="CD1136">
        <v>0</v>
      </c>
      <c r="CE1136">
        <v>3</v>
      </c>
      <c r="CF1136">
        <v>4</v>
      </c>
      <c r="CG1136">
        <v>8</v>
      </c>
      <c r="CH1136">
        <v>0</v>
      </c>
      <c r="CI1136">
        <v>0</v>
      </c>
      <c r="CJ1136">
        <v>6</v>
      </c>
      <c r="CK1136">
        <v>2</v>
      </c>
      <c r="CL1136">
        <v>0</v>
      </c>
      <c r="CM1136">
        <v>2</v>
      </c>
      <c r="CN1136">
        <v>4</v>
      </c>
      <c r="CO1136">
        <v>4</v>
      </c>
      <c r="CP1136">
        <v>5</v>
      </c>
    </row>
    <row r="1137" spans="1:94" x14ac:dyDescent="0.3">
      <c r="A1137">
        <v>15</v>
      </c>
      <c r="B1137" t="s">
        <v>519</v>
      </c>
      <c r="C1137">
        <v>270102001</v>
      </c>
      <c r="D1137">
        <v>270102</v>
      </c>
      <c r="E1137" t="s">
        <v>14075</v>
      </c>
      <c r="F1137" t="s">
        <v>7292</v>
      </c>
      <c r="G1137">
        <v>79</v>
      </c>
      <c r="H1137" t="s">
        <v>10599</v>
      </c>
      <c r="I1137" t="s">
        <v>7292</v>
      </c>
      <c r="J1137">
        <v>176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2</v>
      </c>
      <c r="X1137">
        <v>2</v>
      </c>
      <c r="Y1137">
        <v>0</v>
      </c>
      <c r="Z1137">
        <v>1</v>
      </c>
      <c r="AA1137">
        <v>0</v>
      </c>
      <c r="AB1137">
        <v>0</v>
      </c>
      <c r="AC1137">
        <v>2</v>
      </c>
      <c r="AD1137">
        <v>1</v>
      </c>
      <c r="AE1137">
        <v>0</v>
      </c>
      <c r="AF1137">
        <v>1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2</v>
      </c>
      <c r="AR1137">
        <v>0</v>
      </c>
      <c r="AS1137">
        <v>1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2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3</v>
      </c>
      <c r="BL1137">
        <v>2</v>
      </c>
      <c r="BM1137">
        <v>1</v>
      </c>
      <c r="BN1137">
        <v>0</v>
      </c>
      <c r="BO1137">
        <v>1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3</v>
      </c>
      <c r="BW1137">
        <v>1</v>
      </c>
      <c r="BX1137">
        <v>1</v>
      </c>
      <c r="BY1137">
        <v>0</v>
      </c>
      <c r="BZ1137">
        <v>0</v>
      </c>
      <c r="CA1137">
        <v>1</v>
      </c>
      <c r="CB1137">
        <v>1</v>
      </c>
      <c r="CC1137">
        <v>0</v>
      </c>
      <c r="CD1137">
        <v>0</v>
      </c>
      <c r="CE1137">
        <v>0</v>
      </c>
      <c r="CF1137">
        <v>3</v>
      </c>
      <c r="CG1137">
        <v>4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2</v>
      </c>
      <c r="CP1137">
        <v>2</v>
      </c>
    </row>
    <row r="1138" spans="1:94" x14ac:dyDescent="0.3">
      <c r="A1138">
        <v>15</v>
      </c>
      <c r="B1138" t="s">
        <v>519</v>
      </c>
      <c r="C1138">
        <v>270103002</v>
      </c>
      <c r="D1138">
        <v>270103</v>
      </c>
      <c r="E1138" t="s">
        <v>14076</v>
      </c>
      <c r="F1138" t="s">
        <v>7287</v>
      </c>
      <c r="G1138">
        <v>79</v>
      </c>
      <c r="H1138" t="s">
        <v>10599</v>
      </c>
      <c r="I1138" t="s">
        <v>7287</v>
      </c>
      <c r="J1138">
        <v>204</v>
      </c>
      <c r="K1138">
        <v>0</v>
      </c>
      <c r="L1138">
        <v>0</v>
      </c>
      <c r="M1138">
        <v>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1</v>
      </c>
      <c r="CE1138">
        <v>1</v>
      </c>
      <c r="CF1138">
        <v>1</v>
      </c>
      <c r="CG1138">
        <v>0</v>
      </c>
      <c r="CH1138">
        <v>1</v>
      </c>
      <c r="CI1138">
        <v>0</v>
      </c>
      <c r="CJ1138">
        <v>1</v>
      </c>
      <c r="CK1138">
        <v>1</v>
      </c>
      <c r="CL1138">
        <v>0</v>
      </c>
      <c r="CM1138">
        <v>0</v>
      </c>
      <c r="CN1138">
        <v>1</v>
      </c>
      <c r="CO1138">
        <v>0</v>
      </c>
      <c r="CP1138">
        <v>1</v>
      </c>
    </row>
    <row r="1139" spans="1:94" x14ac:dyDescent="0.3">
      <c r="A1139">
        <v>15</v>
      </c>
      <c r="B1139" t="s">
        <v>519</v>
      </c>
      <c r="C1139">
        <v>270104001</v>
      </c>
      <c r="D1139">
        <v>270104</v>
      </c>
      <c r="E1139" t="s">
        <v>7318</v>
      </c>
      <c r="F1139" t="s">
        <v>7319</v>
      </c>
      <c r="G1139">
        <v>79</v>
      </c>
      <c r="H1139" t="s">
        <v>10599</v>
      </c>
      <c r="I1139" t="s">
        <v>7319</v>
      </c>
      <c r="J1139">
        <v>298</v>
      </c>
      <c r="K1139">
        <v>6</v>
      </c>
      <c r="L1139">
        <v>3</v>
      </c>
      <c r="M1139">
        <v>1</v>
      </c>
      <c r="N1139">
        <v>2</v>
      </c>
      <c r="O1139">
        <v>1</v>
      </c>
      <c r="P1139">
        <v>2</v>
      </c>
      <c r="Q1139">
        <v>1</v>
      </c>
      <c r="R1139">
        <v>2</v>
      </c>
      <c r="S1139">
        <v>5</v>
      </c>
      <c r="T1139">
        <v>2</v>
      </c>
      <c r="U1139">
        <v>1</v>
      </c>
      <c r="V1139">
        <v>1</v>
      </c>
      <c r="W1139">
        <v>4</v>
      </c>
      <c r="X1139">
        <v>8</v>
      </c>
      <c r="Y1139">
        <v>0</v>
      </c>
      <c r="Z1139">
        <v>0</v>
      </c>
      <c r="AA1139">
        <v>1</v>
      </c>
      <c r="AB1139">
        <v>3</v>
      </c>
      <c r="AC1139">
        <v>1</v>
      </c>
      <c r="AD1139">
        <v>0</v>
      </c>
      <c r="AE1139">
        <v>1</v>
      </c>
      <c r="AF1139">
        <v>2</v>
      </c>
      <c r="AG1139">
        <v>1</v>
      </c>
      <c r="AH1139">
        <v>3</v>
      </c>
      <c r="AI1139">
        <v>2</v>
      </c>
      <c r="AJ1139">
        <v>0</v>
      </c>
      <c r="AK1139">
        <v>0</v>
      </c>
      <c r="AL1139">
        <v>2</v>
      </c>
      <c r="AM1139">
        <v>2</v>
      </c>
      <c r="AN1139">
        <v>0</v>
      </c>
      <c r="AO1139">
        <v>0</v>
      </c>
      <c r="AP1139">
        <v>2</v>
      </c>
      <c r="AQ1139">
        <v>0</v>
      </c>
      <c r="AR1139">
        <v>1</v>
      </c>
      <c r="AS1139">
        <v>0</v>
      </c>
      <c r="AT1139">
        <v>2</v>
      </c>
      <c r="AU1139">
        <v>5</v>
      </c>
      <c r="AV1139">
        <v>2</v>
      </c>
      <c r="AW1139">
        <v>0</v>
      </c>
      <c r="AX1139">
        <v>0</v>
      </c>
      <c r="AY1139">
        <v>0</v>
      </c>
      <c r="AZ1139">
        <v>5</v>
      </c>
      <c r="BA1139">
        <v>2</v>
      </c>
      <c r="BB1139">
        <v>4</v>
      </c>
      <c r="BC1139">
        <v>2</v>
      </c>
      <c r="BD1139">
        <v>1</v>
      </c>
      <c r="BE1139">
        <v>2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2</v>
      </c>
      <c r="BM1139">
        <v>2</v>
      </c>
      <c r="BN1139">
        <v>3</v>
      </c>
      <c r="BO1139">
        <v>2</v>
      </c>
      <c r="BP1139">
        <v>1</v>
      </c>
      <c r="BQ1139">
        <v>0</v>
      </c>
      <c r="BR1139">
        <v>2</v>
      </c>
      <c r="BS1139">
        <v>1</v>
      </c>
      <c r="BT1139">
        <v>1</v>
      </c>
      <c r="BU1139">
        <v>1</v>
      </c>
      <c r="BV1139">
        <v>1</v>
      </c>
      <c r="BW1139">
        <v>0</v>
      </c>
      <c r="BX1139">
        <v>2</v>
      </c>
      <c r="BY1139">
        <v>0</v>
      </c>
      <c r="BZ1139">
        <v>1</v>
      </c>
      <c r="CA1139">
        <v>2</v>
      </c>
      <c r="CB1139">
        <v>1</v>
      </c>
      <c r="CC1139">
        <v>0</v>
      </c>
      <c r="CD1139">
        <v>0</v>
      </c>
      <c r="CE1139">
        <v>6</v>
      </c>
      <c r="CF1139">
        <v>8</v>
      </c>
      <c r="CG1139">
        <v>3</v>
      </c>
      <c r="CH1139">
        <v>1</v>
      </c>
      <c r="CI1139">
        <v>0</v>
      </c>
      <c r="CJ1139">
        <v>3</v>
      </c>
      <c r="CK1139">
        <v>2</v>
      </c>
      <c r="CL1139">
        <v>3</v>
      </c>
      <c r="CM1139">
        <v>1</v>
      </c>
      <c r="CN1139">
        <v>2</v>
      </c>
      <c r="CO1139">
        <v>14</v>
      </c>
      <c r="CP1139">
        <v>18</v>
      </c>
    </row>
    <row r="1140" spans="1:94" x14ac:dyDescent="0.3">
      <c r="A1140">
        <v>15</v>
      </c>
      <c r="B1140" t="s">
        <v>519</v>
      </c>
      <c r="C1140">
        <v>270102017</v>
      </c>
      <c r="D1140">
        <v>270102</v>
      </c>
      <c r="E1140" t="s">
        <v>14075</v>
      </c>
      <c r="F1140" t="s">
        <v>7308</v>
      </c>
      <c r="G1140">
        <v>79</v>
      </c>
      <c r="H1140" t="s">
        <v>10599</v>
      </c>
      <c r="I1140" t="s">
        <v>7308</v>
      </c>
      <c r="J1140">
        <v>475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 x14ac:dyDescent="0.3">
      <c r="A1141">
        <v>15</v>
      </c>
      <c r="B1141" t="s">
        <v>519</v>
      </c>
      <c r="C1141">
        <v>270102014</v>
      </c>
      <c r="D1141">
        <v>270102</v>
      </c>
      <c r="E1141" t="s">
        <v>14075</v>
      </c>
      <c r="F1141" t="s">
        <v>7305</v>
      </c>
      <c r="G1141">
        <v>79</v>
      </c>
      <c r="H1141" t="s">
        <v>10599</v>
      </c>
      <c r="I1141" t="s">
        <v>10639</v>
      </c>
      <c r="J1141">
        <v>476</v>
      </c>
      <c r="K1141">
        <v>0</v>
      </c>
      <c r="L1141">
        <v>1</v>
      </c>
      <c r="M1141">
        <v>0</v>
      </c>
      <c r="N1141">
        <v>1</v>
      </c>
      <c r="O1141">
        <v>1</v>
      </c>
      <c r="P1141">
        <v>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2</v>
      </c>
      <c r="X1141">
        <v>1</v>
      </c>
      <c r="Y1141">
        <v>1</v>
      </c>
      <c r="Z1141">
        <v>1</v>
      </c>
      <c r="AA1141">
        <v>0</v>
      </c>
      <c r="AB1141">
        <v>1</v>
      </c>
      <c r="AC1141">
        <v>0</v>
      </c>
      <c r="AD1141">
        <v>1</v>
      </c>
      <c r="AE1141">
        <v>1</v>
      </c>
      <c r="AF1141">
        <v>1</v>
      </c>
      <c r="AG1141">
        <v>0</v>
      </c>
      <c r="AH1141">
        <v>2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2</v>
      </c>
      <c r="AR1141">
        <v>2</v>
      </c>
      <c r="AS1141">
        <v>2</v>
      </c>
      <c r="AT1141">
        <v>1</v>
      </c>
      <c r="AU1141">
        <v>0</v>
      </c>
      <c r="AV1141">
        <v>1</v>
      </c>
      <c r="AW1141">
        <v>0</v>
      </c>
      <c r="AX1141">
        <v>0</v>
      </c>
      <c r="AY1141">
        <v>2</v>
      </c>
      <c r="AZ1141">
        <v>0</v>
      </c>
      <c r="BA1141">
        <v>0</v>
      </c>
      <c r="BB1141">
        <v>0</v>
      </c>
      <c r="BC1141">
        <v>2</v>
      </c>
      <c r="BD1141">
        <v>1</v>
      </c>
      <c r="BE1141">
        <v>1</v>
      </c>
      <c r="BF1141">
        <v>0</v>
      </c>
      <c r="BG1141">
        <v>0</v>
      </c>
      <c r="BH1141">
        <v>0</v>
      </c>
      <c r="BI1141">
        <v>1</v>
      </c>
      <c r="BJ1141">
        <v>2</v>
      </c>
      <c r="BK1141">
        <v>2</v>
      </c>
      <c r="BL1141">
        <v>3</v>
      </c>
      <c r="BM1141">
        <v>0</v>
      </c>
      <c r="BN1141">
        <v>2</v>
      </c>
      <c r="BO1141">
        <v>2</v>
      </c>
      <c r="BP1141">
        <v>0</v>
      </c>
      <c r="BQ1141">
        <v>0</v>
      </c>
      <c r="BR1141">
        <v>1</v>
      </c>
      <c r="BS1141">
        <v>0</v>
      </c>
      <c r="BT1141">
        <v>1</v>
      </c>
      <c r="BU1141">
        <v>3</v>
      </c>
      <c r="BV1141">
        <v>0</v>
      </c>
      <c r="BW1141">
        <v>2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0</v>
      </c>
      <c r="CD1141">
        <v>1</v>
      </c>
      <c r="CE1141">
        <v>2</v>
      </c>
      <c r="CF1141">
        <v>2</v>
      </c>
      <c r="CG1141">
        <v>1</v>
      </c>
      <c r="CH1141">
        <v>0</v>
      </c>
      <c r="CI1141">
        <v>1</v>
      </c>
      <c r="CJ1141">
        <v>2</v>
      </c>
      <c r="CK1141">
        <v>2</v>
      </c>
      <c r="CL1141">
        <v>0</v>
      </c>
      <c r="CM1141">
        <v>0</v>
      </c>
      <c r="CN1141">
        <v>2</v>
      </c>
      <c r="CO1141">
        <v>1</v>
      </c>
      <c r="CP1141">
        <v>0</v>
      </c>
    </row>
    <row r="1142" spans="1:94" x14ac:dyDescent="0.3">
      <c r="A1142">
        <v>15</v>
      </c>
      <c r="B1142" t="s">
        <v>519</v>
      </c>
      <c r="C1142">
        <v>270102015</v>
      </c>
      <c r="D1142">
        <v>270102</v>
      </c>
      <c r="E1142" t="s">
        <v>14075</v>
      </c>
      <c r="F1142" t="s">
        <v>7306</v>
      </c>
      <c r="G1142">
        <v>79</v>
      </c>
      <c r="H1142" t="s">
        <v>10599</v>
      </c>
      <c r="I1142" t="s">
        <v>10640</v>
      </c>
      <c r="J1142">
        <v>477</v>
      </c>
      <c r="K1142">
        <v>1</v>
      </c>
      <c r="L1142">
        <v>0</v>
      </c>
      <c r="M1142">
        <v>1</v>
      </c>
      <c r="N1142">
        <v>1</v>
      </c>
      <c r="O1142">
        <v>2</v>
      </c>
      <c r="P1142">
        <v>4</v>
      </c>
      <c r="Q1142">
        <v>1</v>
      </c>
      <c r="R1142">
        <v>4</v>
      </c>
      <c r="S1142">
        <v>2</v>
      </c>
      <c r="T1142">
        <v>0</v>
      </c>
      <c r="U1142">
        <v>2</v>
      </c>
      <c r="V1142">
        <v>1</v>
      </c>
      <c r="W1142">
        <v>1</v>
      </c>
      <c r="X1142">
        <v>4</v>
      </c>
      <c r="Y1142">
        <v>0</v>
      </c>
      <c r="Z1142">
        <v>2</v>
      </c>
      <c r="AA1142">
        <v>0</v>
      </c>
      <c r="AB1142">
        <v>2</v>
      </c>
      <c r="AC1142">
        <v>2</v>
      </c>
      <c r="AD1142">
        <v>0</v>
      </c>
      <c r="AE1142">
        <v>0</v>
      </c>
      <c r="AF1142">
        <v>2</v>
      </c>
      <c r="AG1142">
        <v>1</v>
      </c>
      <c r="AH1142">
        <v>2</v>
      </c>
      <c r="AI1142">
        <v>1</v>
      </c>
      <c r="AJ1142">
        <v>0</v>
      </c>
      <c r="AK1142">
        <v>2</v>
      </c>
      <c r="AL1142">
        <v>1</v>
      </c>
      <c r="AM1142">
        <v>3</v>
      </c>
      <c r="AN1142">
        <v>0</v>
      </c>
      <c r="AO1142">
        <v>1</v>
      </c>
      <c r="AP1142">
        <v>1</v>
      </c>
      <c r="AQ1142">
        <v>1</v>
      </c>
      <c r="AR1142">
        <v>0</v>
      </c>
      <c r="AS1142">
        <v>0</v>
      </c>
      <c r="AT1142">
        <v>2</v>
      </c>
      <c r="AU1142">
        <v>0</v>
      </c>
      <c r="AV1142">
        <v>1</v>
      </c>
      <c r="AW1142">
        <v>3</v>
      </c>
      <c r="AX1142">
        <v>1</v>
      </c>
      <c r="AY1142">
        <v>1</v>
      </c>
      <c r="AZ1142">
        <v>2</v>
      </c>
      <c r="BA1142">
        <v>0</v>
      </c>
      <c r="BB1142">
        <v>2</v>
      </c>
      <c r="BC1142">
        <v>1</v>
      </c>
      <c r="BD1142">
        <v>1</v>
      </c>
      <c r="BE1142">
        <v>1</v>
      </c>
      <c r="BF1142">
        <v>2</v>
      </c>
      <c r="BG1142">
        <v>0</v>
      </c>
      <c r="BH1142">
        <v>0</v>
      </c>
      <c r="BI1142">
        <v>1</v>
      </c>
      <c r="BJ1142">
        <v>3</v>
      </c>
      <c r="BK1142">
        <v>6</v>
      </c>
      <c r="BL1142">
        <v>0</v>
      </c>
      <c r="BM1142">
        <v>0</v>
      </c>
      <c r="BN1142">
        <v>1</v>
      </c>
      <c r="BO1142">
        <v>1</v>
      </c>
      <c r="BP1142">
        <v>0</v>
      </c>
      <c r="BQ1142">
        <v>0</v>
      </c>
      <c r="BR1142">
        <v>0</v>
      </c>
      <c r="BS1142">
        <v>1</v>
      </c>
      <c r="BT1142">
        <v>2</v>
      </c>
      <c r="BU1142">
        <v>0</v>
      </c>
      <c r="BV1142">
        <v>1</v>
      </c>
      <c r="BW1142">
        <v>2</v>
      </c>
      <c r="BX1142">
        <v>1</v>
      </c>
      <c r="BY1142">
        <v>0</v>
      </c>
      <c r="BZ1142">
        <v>1</v>
      </c>
      <c r="CA1142">
        <v>0</v>
      </c>
      <c r="CB1142">
        <v>4</v>
      </c>
      <c r="CC1142">
        <v>3</v>
      </c>
      <c r="CD1142">
        <v>0</v>
      </c>
      <c r="CE1142">
        <v>1</v>
      </c>
      <c r="CF1142">
        <v>1</v>
      </c>
      <c r="CG1142">
        <v>5</v>
      </c>
      <c r="CH1142">
        <v>1</v>
      </c>
      <c r="CI1142">
        <v>1</v>
      </c>
      <c r="CJ1142">
        <v>2</v>
      </c>
      <c r="CK1142">
        <v>0</v>
      </c>
      <c r="CL1142">
        <v>0</v>
      </c>
      <c r="CM1142">
        <v>2</v>
      </c>
      <c r="CN1142">
        <v>4</v>
      </c>
      <c r="CO1142">
        <v>5</v>
      </c>
      <c r="CP1142">
        <v>5</v>
      </c>
    </row>
    <row r="1143" spans="1:94" x14ac:dyDescent="0.3">
      <c r="A1143">
        <v>16</v>
      </c>
      <c r="B1143" t="s">
        <v>537</v>
      </c>
      <c r="C1143">
        <v>270105002</v>
      </c>
      <c r="D1143">
        <v>270105</v>
      </c>
      <c r="E1143" t="s">
        <v>7310</v>
      </c>
      <c r="F1143" t="s">
        <v>7312</v>
      </c>
      <c r="G1143">
        <v>80</v>
      </c>
      <c r="H1143" t="s">
        <v>10637</v>
      </c>
      <c r="I1143" t="s">
        <v>7312</v>
      </c>
      <c r="J1143">
        <v>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1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 x14ac:dyDescent="0.3">
      <c r="A1144">
        <v>16</v>
      </c>
      <c r="B1144" t="s">
        <v>537</v>
      </c>
      <c r="C1144">
        <v>270105003</v>
      </c>
      <c r="D1144">
        <v>270105</v>
      </c>
      <c r="E1144" t="s">
        <v>7310</v>
      </c>
      <c r="F1144" t="s">
        <v>7313</v>
      </c>
      <c r="G1144">
        <v>80</v>
      </c>
      <c r="H1144" t="s">
        <v>10637</v>
      </c>
      <c r="I1144" t="s">
        <v>7313</v>
      </c>
      <c r="J1144">
        <v>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 x14ac:dyDescent="0.3">
      <c r="A1145">
        <v>16</v>
      </c>
      <c r="B1145" t="s">
        <v>537</v>
      </c>
      <c r="C1145">
        <v>270102004</v>
      </c>
      <c r="D1145">
        <v>270102</v>
      </c>
      <c r="E1145" t="s">
        <v>14075</v>
      </c>
      <c r="F1145" t="s">
        <v>7295</v>
      </c>
      <c r="G1145">
        <v>80</v>
      </c>
      <c r="H1145" t="s">
        <v>10637</v>
      </c>
      <c r="I1145" t="s">
        <v>7295</v>
      </c>
      <c r="J1145">
        <v>13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</row>
    <row r="1146" spans="1:94" x14ac:dyDescent="0.3">
      <c r="A1146">
        <v>16</v>
      </c>
      <c r="B1146" t="s">
        <v>537</v>
      </c>
      <c r="C1146">
        <v>270102005</v>
      </c>
      <c r="D1146">
        <v>270102</v>
      </c>
      <c r="E1146" t="s">
        <v>14075</v>
      </c>
      <c r="F1146" t="s">
        <v>7296</v>
      </c>
      <c r="G1146">
        <v>80</v>
      </c>
      <c r="H1146" t="s">
        <v>10637</v>
      </c>
      <c r="I1146" t="s">
        <v>7296</v>
      </c>
      <c r="J1146">
        <v>14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 x14ac:dyDescent="0.3">
      <c r="A1147">
        <v>16</v>
      </c>
      <c r="B1147" t="s">
        <v>537</v>
      </c>
      <c r="C1147">
        <v>270102006</v>
      </c>
      <c r="D1147">
        <v>270102</v>
      </c>
      <c r="E1147" t="s">
        <v>14075</v>
      </c>
      <c r="F1147" t="s">
        <v>7297</v>
      </c>
      <c r="G1147">
        <v>80</v>
      </c>
      <c r="H1147" t="s">
        <v>10637</v>
      </c>
      <c r="I1147" t="s">
        <v>14159</v>
      </c>
      <c r="J1147">
        <v>15</v>
      </c>
      <c r="K1147">
        <v>4</v>
      </c>
      <c r="L1147">
        <v>0</v>
      </c>
      <c r="M1147">
        <v>3</v>
      </c>
      <c r="N1147">
        <v>5</v>
      </c>
      <c r="O1147">
        <v>11</v>
      </c>
      <c r="P1147">
        <v>1</v>
      </c>
      <c r="Q1147">
        <v>5</v>
      </c>
      <c r="R1147">
        <v>0</v>
      </c>
      <c r="S1147">
        <v>0</v>
      </c>
      <c r="T1147">
        <v>6</v>
      </c>
      <c r="U1147">
        <v>16</v>
      </c>
      <c r="V1147">
        <v>3</v>
      </c>
      <c r="W1147">
        <v>2</v>
      </c>
      <c r="X1147">
        <v>3</v>
      </c>
      <c r="Y1147">
        <v>5</v>
      </c>
      <c r="Z1147">
        <v>4</v>
      </c>
      <c r="AA1147">
        <v>2</v>
      </c>
      <c r="AB1147">
        <v>1</v>
      </c>
      <c r="AC1147">
        <v>1</v>
      </c>
      <c r="AD1147">
        <v>2</v>
      </c>
      <c r="AE1147">
        <v>4</v>
      </c>
      <c r="AF1147">
        <v>3</v>
      </c>
      <c r="AG1147">
        <v>5</v>
      </c>
      <c r="AH1147">
        <v>5</v>
      </c>
      <c r="AI1147">
        <v>2</v>
      </c>
      <c r="AJ1147">
        <v>2</v>
      </c>
      <c r="AK1147">
        <v>0</v>
      </c>
      <c r="AL1147">
        <v>8</v>
      </c>
      <c r="AM1147">
        <v>4</v>
      </c>
      <c r="AN1147">
        <v>3</v>
      </c>
      <c r="AO1147">
        <v>9</v>
      </c>
      <c r="AP1147">
        <v>5</v>
      </c>
      <c r="AQ1147">
        <v>2</v>
      </c>
      <c r="AR1147">
        <v>11</v>
      </c>
      <c r="AS1147">
        <v>2</v>
      </c>
      <c r="AT1147">
        <v>5</v>
      </c>
      <c r="AU1147">
        <v>7</v>
      </c>
      <c r="AV1147">
        <v>1</v>
      </c>
      <c r="AW1147">
        <v>4</v>
      </c>
      <c r="AX1147">
        <v>7</v>
      </c>
      <c r="AY1147">
        <v>7</v>
      </c>
      <c r="AZ1147">
        <v>5</v>
      </c>
      <c r="BA1147">
        <v>3</v>
      </c>
      <c r="BB1147">
        <v>0</v>
      </c>
      <c r="BC1147">
        <v>4</v>
      </c>
      <c r="BD1147">
        <v>6</v>
      </c>
      <c r="BE1147">
        <v>6</v>
      </c>
      <c r="BF1147">
        <v>1</v>
      </c>
      <c r="BG1147">
        <v>7</v>
      </c>
      <c r="BH1147">
        <v>5</v>
      </c>
      <c r="BI1147">
        <v>2</v>
      </c>
      <c r="BJ1147">
        <v>2</v>
      </c>
      <c r="BK1147">
        <v>5</v>
      </c>
      <c r="BL1147">
        <v>4</v>
      </c>
      <c r="BM1147">
        <v>3</v>
      </c>
      <c r="BN1147">
        <v>4</v>
      </c>
      <c r="BO1147">
        <v>5</v>
      </c>
      <c r="BP1147">
        <v>6</v>
      </c>
      <c r="BQ1147">
        <v>3</v>
      </c>
      <c r="BR1147">
        <v>7</v>
      </c>
      <c r="BS1147">
        <v>5</v>
      </c>
      <c r="BT1147">
        <v>15</v>
      </c>
      <c r="BU1147">
        <v>4</v>
      </c>
      <c r="BV1147">
        <v>6</v>
      </c>
      <c r="BW1147">
        <v>7</v>
      </c>
      <c r="BX1147">
        <v>8</v>
      </c>
      <c r="BY1147">
        <v>10</v>
      </c>
      <c r="BZ1147">
        <v>8</v>
      </c>
      <c r="CA1147">
        <v>7</v>
      </c>
      <c r="CB1147">
        <v>10</v>
      </c>
      <c r="CC1147">
        <v>4</v>
      </c>
      <c r="CD1147">
        <v>10</v>
      </c>
      <c r="CE1147">
        <v>7</v>
      </c>
      <c r="CF1147">
        <v>11</v>
      </c>
      <c r="CG1147">
        <v>11</v>
      </c>
      <c r="CH1147">
        <v>15</v>
      </c>
      <c r="CI1147">
        <v>8</v>
      </c>
      <c r="CJ1147">
        <v>3</v>
      </c>
      <c r="CK1147">
        <v>7</v>
      </c>
      <c r="CL1147">
        <v>8</v>
      </c>
      <c r="CM1147">
        <v>8</v>
      </c>
      <c r="CN1147">
        <v>8</v>
      </c>
      <c r="CO1147">
        <v>5</v>
      </c>
      <c r="CP1147">
        <v>7</v>
      </c>
    </row>
    <row r="1148" spans="1:94" x14ac:dyDescent="0.3">
      <c r="A1148">
        <v>16</v>
      </c>
      <c r="B1148" t="s">
        <v>537</v>
      </c>
      <c r="C1148">
        <v>270102007</v>
      </c>
      <c r="D1148">
        <v>270102</v>
      </c>
      <c r="E1148" t="s">
        <v>14075</v>
      </c>
      <c r="F1148" t="s">
        <v>7298</v>
      </c>
      <c r="G1148">
        <v>80</v>
      </c>
      <c r="H1148" t="s">
        <v>10637</v>
      </c>
      <c r="I1148" t="s">
        <v>14160</v>
      </c>
      <c r="J1148">
        <v>16</v>
      </c>
      <c r="K1148">
        <v>1</v>
      </c>
      <c r="L1148">
        <v>0</v>
      </c>
      <c r="M1148">
        <v>1</v>
      </c>
      <c r="N1148">
        <v>1</v>
      </c>
      <c r="O1148">
        <v>2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2</v>
      </c>
      <c r="V1148">
        <v>1</v>
      </c>
      <c r="W1148">
        <v>1</v>
      </c>
      <c r="X1148">
        <v>0</v>
      </c>
      <c r="Y1148">
        <v>0</v>
      </c>
      <c r="Z1148">
        <v>3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1</v>
      </c>
      <c r="AH1148">
        <v>2</v>
      </c>
      <c r="AI1148">
        <v>1</v>
      </c>
      <c r="AJ1148">
        <v>0</v>
      </c>
      <c r="AK1148">
        <v>1</v>
      </c>
      <c r="AL1148">
        <v>2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2</v>
      </c>
      <c r="AU1148">
        <v>1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1</v>
      </c>
      <c r="BB1148">
        <v>2</v>
      </c>
      <c r="BC1148">
        <v>1</v>
      </c>
      <c r="BD1148">
        <v>0</v>
      </c>
      <c r="BE1148">
        <v>1</v>
      </c>
      <c r="BF1148">
        <v>2</v>
      </c>
      <c r="BG1148">
        <v>0</v>
      </c>
      <c r="BH1148">
        <v>0</v>
      </c>
      <c r="BI1148">
        <v>0</v>
      </c>
      <c r="BJ1148">
        <v>1</v>
      </c>
      <c r="BK1148">
        <v>0</v>
      </c>
      <c r="BL1148">
        <v>0</v>
      </c>
      <c r="BM1148">
        <v>0</v>
      </c>
      <c r="BN1148">
        <v>1</v>
      </c>
      <c r="BO1148">
        <v>2</v>
      </c>
      <c r="BP1148">
        <v>0</v>
      </c>
      <c r="BQ1148">
        <v>1</v>
      </c>
      <c r="BR1148">
        <v>2</v>
      </c>
      <c r="BS1148">
        <v>1</v>
      </c>
      <c r="BT1148">
        <v>3</v>
      </c>
      <c r="BU1148">
        <v>2</v>
      </c>
      <c r="BV1148">
        <v>1</v>
      </c>
      <c r="BW1148">
        <v>4</v>
      </c>
      <c r="BX1148">
        <v>3</v>
      </c>
      <c r="BY1148">
        <v>0</v>
      </c>
      <c r="BZ1148">
        <v>0</v>
      </c>
      <c r="CA1148">
        <v>3</v>
      </c>
      <c r="CB1148">
        <v>3</v>
      </c>
      <c r="CC1148">
        <v>3</v>
      </c>
      <c r="CD1148">
        <v>4</v>
      </c>
      <c r="CE1148">
        <v>4</v>
      </c>
      <c r="CF1148">
        <v>1</v>
      </c>
      <c r="CG1148">
        <v>2</v>
      </c>
      <c r="CH1148">
        <v>2</v>
      </c>
      <c r="CI1148">
        <v>3</v>
      </c>
      <c r="CJ1148">
        <v>1</v>
      </c>
      <c r="CK1148">
        <v>1</v>
      </c>
      <c r="CL1148">
        <v>1</v>
      </c>
      <c r="CM1148">
        <v>1</v>
      </c>
      <c r="CN1148">
        <v>0</v>
      </c>
      <c r="CO1148">
        <v>3</v>
      </c>
      <c r="CP1148">
        <v>3</v>
      </c>
    </row>
    <row r="1149" spans="1:94" x14ac:dyDescent="0.3">
      <c r="A1149">
        <v>16</v>
      </c>
      <c r="B1149" t="s">
        <v>537</v>
      </c>
      <c r="C1149">
        <v>270102008</v>
      </c>
      <c r="D1149">
        <v>270102</v>
      </c>
      <c r="E1149" t="s">
        <v>14075</v>
      </c>
      <c r="F1149" t="s">
        <v>7299</v>
      </c>
      <c r="G1149">
        <v>80</v>
      </c>
      <c r="H1149" t="s">
        <v>10637</v>
      </c>
      <c r="I1149" t="s">
        <v>14161</v>
      </c>
      <c r="J1149">
        <v>17</v>
      </c>
      <c r="K1149">
        <v>0</v>
      </c>
      <c r="L1149">
        <v>2</v>
      </c>
      <c r="M1149">
        <v>2</v>
      </c>
      <c r="N1149">
        <v>1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3</v>
      </c>
      <c r="U1149">
        <v>2</v>
      </c>
      <c r="V1149">
        <v>0</v>
      </c>
      <c r="W1149">
        <v>0</v>
      </c>
      <c r="X1149">
        <v>1</v>
      </c>
      <c r="Y1149">
        <v>1</v>
      </c>
      <c r="Z1149">
        <v>2</v>
      </c>
      <c r="AA1149">
        <v>1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6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>
        <v>1</v>
      </c>
      <c r="AU1149">
        <v>2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2</v>
      </c>
      <c r="BB1149">
        <v>0</v>
      </c>
      <c r="BC1149">
        <v>0</v>
      </c>
      <c r="BD1149">
        <v>1</v>
      </c>
      <c r="BE1149">
        <v>3</v>
      </c>
      <c r="BF1149">
        <v>2</v>
      </c>
      <c r="BG1149">
        <v>1</v>
      </c>
      <c r="BH1149">
        <v>1</v>
      </c>
      <c r="BI1149">
        <v>0</v>
      </c>
      <c r="BJ1149">
        <v>1</v>
      </c>
      <c r="BK1149">
        <v>1</v>
      </c>
      <c r="BL1149">
        <v>0</v>
      </c>
      <c r="BM1149">
        <v>2</v>
      </c>
      <c r="BN1149">
        <v>1</v>
      </c>
      <c r="BO1149">
        <v>0</v>
      </c>
      <c r="BP1149">
        <v>2</v>
      </c>
      <c r="BQ1149">
        <v>0</v>
      </c>
      <c r="BR1149">
        <v>1</v>
      </c>
      <c r="BS1149">
        <v>0</v>
      </c>
      <c r="BT1149">
        <v>0</v>
      </c>
      <c r="BU1149">
        <v>3</v>
      </c>
      <c r="BV1149">
        <v>1</v>
      </c>
      <c r="BW1149">
        <v>1</v>
      </c>
      <c r="BX1149">
        <v>2</v>
      </c>
      <c r="BY1149">
        <v>0</v>
      </c>
      <c r="BZ1149">
        <v>1</v>
      </c>
      <c r="CA1149">
        <v>0</v>
      </c>
      <c r="CB1149">
        <v>0</v>
      </c>
      <c r="CC1149">
        <v>1</v>
      </c>
      <c r="CD1149">
        <v>4</v>
      </c>
      <c r="CE1149">
        <v>5</v>
      </c>
      <c r="CF1149">
        <v>1</v>
      </c>
      <c r="CG1149">
        <v>2</v>
      </c>
      <c r="CH1149">
        <v>0</v>
      </c>
      <c r="CI1149">
        <v>4</v>
      </c>
      <c r="CJ1149">
        <v>1</v>
      </c>
      <c r="CK1149">
        <v>1</v>
      </c>
      <c r="CL1149">
        <v>2</v>
      </c>
      <c r="CM1149">
        <v>0</v>
      </c>
      <c r="CN1149">
        <v>2</v>
      </c>
      <c r="CO1149">
        <v>0</v>
      </c>
      <c r="CP1149">
        <v>2</v>
      </c>
    </row>
    <row r="1150" spans="1:94" x14ac:dyDescent="0.3">
      <c r="A1150">
        <v>16</v>
      </c>
      <c r="B1150" t="s">
        <v>537</v>
      </c>
      <c r="C1150">
        <v>270102009</v>
      </c>
      <c r="D1150">
        <v>270102</v>
      </c>
      <c r="E1150" t="s">
        <v>14075</v>
      </c>
      <c r="F1150" t="s">
        <v>7300</v>
      </c>
      <c r="G1150">
        <v>80</v>
      </c>
      <c r="H1150" t="s">
        <v>10637</v>
      </c>
      <c r="I1150" t="s">
        <v>7300</v>
      </c>
      <c r="J1150">
        <v>18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3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2</v>
      </c>
      <c r="CO1150">
        <v>1</v>
      </c>
      <c r="CP1150">
        <v>0</v>
      </c>
    </row>
    <row r="1151" spans="1:94" x14ac:dyDescent="0.3">
      <c r="A1151">
        <v>16</v>
      </c>
      <c r="B1151" t="s">
        <v>537</v>
      </c>
      <c r="C1151">
        <v>270102010</v>
      </c>
      <c r="D1151">
        <v>270102</v>
      </c>
      <c r="E1151" t="s">
        <v>14075</v>
      </c>
      <c r="F1151" t="s">
        <v>7301</v>
      </c>
      <c r="G1151">
        <v>80</v>
      </c>
      <c r="H1151" t="s">
        <v>10637</v>
      </c>
      <c r="I1151" t="s">
        <v>7301</v>
      </c>
      <c r="J1151">
        <v>19</v>
      </c>
      <c r="K1151">
        <v>2</v>
      </c>
      <c r="L1151">
        <v>1</v>
      </c>
      <c r="M1151">
        <v>2</v>
      </c>
      <c r="N1151">
        <v>0</v>
      </c>
      <c r="O1151">
        <v>8</v>
      </c>
      <c r="P1151">
        <v>3</v>
      </c>
      <c r="Q1151">
        <v>3</v>
      </c>
      <c r="R1151">
        <v>0</v>
      </c>
      <c r="S1151">
        <v>0</v>
      </c>
      <c r="T1151">
        <v>5</v>
      </c>
      <c r="U1151">
        <v>17</v>
      </c>
      <c r="V1151">
        <v>0</v>
      </c>
      <c r="W1151">
        <v>2</v>
      </c>
      <c r="X1151">
        <v>1</v>
      </c>
      <c r="Y1151">
        <v>0</v>
      </c>
      <c r="Z1151">
        <v>2</v>
      </c>
      <c r="AA1151">
        <v>0</v>
      </c>
      <c r="AB1151">
        <v>1</v>
      </c>
      <c r="AC1151">
        <v>1</v>
      </c>
      <c r="AD1151">
        <v>1</v>
      </c>
      <c r="AE1151">
        <v>2</v>
      </c>
      <c r="AF1151">
        <v>1</v>
      </c>
      <c r="AG1151">
        <v>0</v>
      </c>
      <c r="AH1151">
        <v>5</v>
      </c>
      <c r="AI1151">
        <v>0</v>
      </c>
      <c r="AJ1151">
        <v>1</v>
      </c>
      <c r="AK1151">
        <v>0</v>
      </c>
      <c r="AL1151">
        <v>3</v>
      </c>
      <c r="AM1151">
        <v>0</v>
      </c>
      <c r="AN1151">
        <v>2</v>
      </c>
      <c r="AO1151">
        <v>6</v>
      </c>
      <c r="AP1151">
        <v>1</v>
      </c>
      <c r="AQ1151">
        <v>1</v>
      </c>
      <c r="AR1151">
        <v>2</v>
      </c>
      <c r="AS1151">
        <v>2</v>
      </c>
      <c r="AT1151">
        <v>0</v>
      </c>
      <c r="AU1151">
        <v>2</v>
      </c>
      <c r="AV1151">
        <v>1</v>
      </c>
      <c r="AW1151">
        <v>1</v>
      </c>
      <c r="AX1151">
        <v>1</v>
      </c>
      <c r="AY1151">
        <v>1</v>
      </c>
      <c r="AZ1151">
        <v>2</v>
      </c>
      <c r="BA1151">
        <v>3</v>
      </c>
      <c r="BB1151">
        <v>0</v>
      </c>
      <c r="BC1151">
        <v>1</v>
      </c>
      <c r="BD1151">
        <v>1</v>
      </c>
      <c r="BE1151">
        <v>6</v>
      </c>
      <c r="BF1151">
        <v>5</v>
      </c>
      <c r="BG1151">
        <v>3</v>
      </c>
      <c r="BH1151">
        <v>1</v>
      </c>
      <c r="BI1151">
        <v>3</v>
      </c>
      <c r="BJ1151">
        <v>0</v>
      </c>
      <c r="BK1151">
        <v>2</v>
      </c>
      <c r="BL1151">
        <v>2</v>
      </c>
      <c r="BM1151">
        <v>1</v>
      </c>
      <c r="BN1151">
        <v>5</v>
      </c>
      <c r="BO1151">
        <v>4</v>
      </c>
      <c r="BP1151">
        <v>3</v>
      </c>
      <c r="BQ1151">
        <v>0</v>
      </c>
      <c r="BR1151">
        <v>4</v>
      </c>
      <c r="BS1151">
        <v>4</v>
      </c>
      <c r="BT1151">
        <v>6</v>
      </c>
      <c r="BU1151">
        <v>0</v>
      </c>
      <c r="BV1151">
        <v>2</v>
      </c>
      <c r="BW1151">
        <v>0</v>
      </c>
      <c r="BX1151">
        <v>1</v>
      </c>
      <c r="BY1151">
        <v>2</v>
      </c>
      <c r="BZ1151">
        <v>3</v>
      </c>
      <c r="CA1151">
        <v>3</v>
      </c>
      <c r="CB1151">
        <v>4</v>
      </c>
      <c r="CC1151">
        <v>4</v>
      </c>
      <c r="CD1151">
        <v>4</v>
      </c>
      <c r="CE1151">
        <v>4</v>
      </c>
      <c r="CF1151">
        <v>3</v>
      </c>
      <c r="CG1151">
        <v>4</v>
      </c>
      <c r="CH1151">
        <v>3</v>
      </c>
      <c r="CI1151">
        <v>2</v>
      </c>
      <c r="CJ1151">
        <v>2</v>
      </c>
      <c r="CK1151">
        <v>4</v>
      </c>
      <c r="CL1151">
        <v>4</v>
      </c>
      <c r="CM1151">
        <v>1</v>
      </c>
      <c r="CN1151">
        <v>1</v>
      </c>
      <c r="CO1151">
        <v>4</v>
      </c>
      <c r="CP1151">
        <v>1</v>
      </c>
    </row>
    <row r="1152" spans="1:94" x14ac:dyDescent="0.3">
      <c r="A1152">
        <v>16</v>
      </c>
      <c r="B1152" t="s">
        <v>537</v>
      </c>
      <c r="C1152">
        <v>270102016</v>
      </c>
      <c r="D1152">
        <v>270102</v>
      </c>
      <c r="E1152" t="s">
        <v>14075</v>
      </c>
      <c r="F1152" t="s">
        <v>7307</v>
      </c>
      <c r="G1152">
        <v>80</v>
      </c>
      <c r="H1152" t="s">
        <v>10637</v>
      </c>
      <c r="I1152" t="s">
        <v>7307</v>
      </c>
      <c r="J1152">
        <v>26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</row>
    <row r="1153" spans="1:94" x14ac:dyDescent="0.3">
      <c r="A1153">
        <v>16</v>
      </c>
      <c r="B1153" t="s">
        <v>537</v>
      </c>
      <c r="C1153">
        <v>270102001</v>
      </c>
      <c r="D1153">
        <v>270102</v>
      </c>
      <c r="E1153" t="s">
        <v>14075</v>
      </c>
      <c r="F1153" t="s">
        <v>7292</v>
      </c>
      <c r="G1153">
        <v>80</v>
      </c>
      <c r="H1153" t="s">
        <v>10637</v>
      </c>
      <c r="I1153" t="s">
        <v>7292</v>
      </c>
      <c r="J1153">
        <v>176</v>
      </c>
      <c r="K1153">
        <v>0</v>
      </c>
      <c r="L1153">
        <v>0</v>
      </c>
      <c r="M1153">
        <v>0</v>
      </c>
      <c r="N1153">
        <v>0</v>
      </c>
      <c r="O1153">
        <v>3</v>
      </c>
      <c r="P1153">
        <v>0</v>
      </c>
      <c r="Q1153">
        <v>0</v>
      </c>
      <c r="R1153">
        <v>0</v>
      </c>
      <c r="S1153">
        <v>0</v>
      </c>
      <c r="T1153">
        <v>5</v>
      </c>
      <c r="U1153">
        <v>8</v>
      </c>
      <c r="V1153">
        <v>1</v>
      </c>
      <c r="W1153">
        <v>1</v>
      </c>
      <c r="X1153">
        <v>1</v>
      </c>
      <c r="Y1153">
        <v>4</v>
      </c>
      <c r="Z1153">
        <v>5</v>
      </c>
      <c r="AA1153">
        <v>1</v>
      </c>
      <c r="AB1153">
        <v>0</v>
      </c>
      <c r="AC1153">
        <v>1</v>
      </c>
      <c r="AD1153">
        <v>0</v>
      </c>
      <c r="AE1153">
        <v>1</v>
      </c>
      <c r="AF1153">
        <v>2</v>
      </c>
      <c r="AG1153">
        <v>0</v>
      </c>
      <c r="AH1153">
        <v>5</v>
      </c>
      <c r="AI1153">
        <v>0</v>
      </c>
      <c r="AJ1153">
        <v>2</v>
      </c>
      <c r="AK1153">
        <v>0</v>
      </c>
      <c r="AL1153">
        <v>1</v>
      </c>
      <c r="AM1153">
        <v>0</v>
      </c>
      <c r="AN1153">
        <v>2</v>
      </c>
      <c r="AO1153">
        <v>0</v>
      </c>
      <c r="AP1153">
        <v>2</v>
      </c>
      <c r="AQ1153">
        <v>1</v>
      </c>
      <c r="AR1153">
        <v>2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1</v>
      </c>
      <c r="BC1153">
        <v>2</v>
      </c>
      <c r="BD1153">
        <v>2</v>
      </c>
      <c r="BE1153">
        <v>2</v>
      </c>
      <c r="BF1153">
        <v>0</v>
      </c>
      <c r="BG1153">
        <v>2</v>
      </c>
      <c r="BH1153">
        <v>1</v>
      </c>
      <c r="BI1153">
        <v>0</v>
      </c>
      <c r="BJ1153">
        <v>2</v>
      </c>
      <c r="BK1153">
        <v>5</v>
      </c>
      <c r="BL1153">
        <v>1</v>
      </c>
      <c r="BM1153">
        <v>1</v>
      </c>
      <c r="BN1153">
        <v>0</v>
      </c>
      <c r="BO1153">
        <v>1</v>
      </c>
      <c r="BP1153">
        <v>3</v>
      </c>
      <c r="BQ1153">
        <v>0</v>
      </c>
      <c r="BR1153">
        <v>2</v>
      </c>
      <c r="BS1153">
        <v>2</v>
      </c>
      <c r="BT1153">
        <v>1</v>
      </c>
      <c r="BU1153">
        <v>2</v>
      </c>
      <c r="BV1153">
        <v>4</v>
      </c>
      <c r="BW1153">
        <v>1</v>
      </c>
      <c r="BX1153">
        <v>4</v>
      </c>
      <c r="BY1153">
        <v>2</v>
      </c>
      <c r="BZ1153">
        <v>0</v>
      </c>
      <c r="CA1153">
        <v>5</v>
      </c>
      <c r="CB1153">
        <v>1</v>
      </c>
      <c r="CC1153">
        <v>0</v>
      </c>
      <c r="CD1153">
        <v>0</v>
      </c>
      <c r="CE1153">
        <v>2</v>
      </c>
      <c r="CF1153">
        <v>0</v>
      </c>
      <c r="CG1153">
        <v>2</v>
      </c>
      <c r="CH1153">
        <v>2</v>
      </c>
      <c r="CI1153">
        <v>1</v>
      </c>
      <c r="CJ1153">
        <v>0</v>
      </c>
      <c r="CK1153">
        <v>3</v>
      </c>
      <c r="CL1153">
        <v>2</v>
      </c>
      <c r="CM1153">
        <v>1</v>
      </c>
      <c r="CN1153">
        <v>0</v>
      </c>
      <c r="CO1153">
        <v>6</v>
      </c>
      <c r="CP1153">
        <v>0</v>
      </c>
    </row>
    <row r="1154" spans="1:94" x14ac:dyDescent="0.3">
      <c r="A1154">
        <v>16</v>
      </c>
      <c r="B1154" t="s">
        <v>537</v>
      </c>
      <c r="C1154">
        <v>270103002</v>
      </c>
      <c r="D1154">
        <v>270103</v>
      </c>
      <c r="E1154" t="s">
        <v>14076</v>
      </c>
      <c r="F1154" t="s">
        <v>7287</v>
      </c>
      <c r="G1154">
        <v>80</v>
      </c>
      <c r="H1154" t="s">
        <v>10637</v>
      </c>
      <c r="I1154" t="s">
        <v>7287</v>
      </c>
      <c r="J1154">
        <v>204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1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2</v>
      </c>
      <c r="CO1154">
        <v>0</v>
      </c>
      <c r="CP1154">
        <v>0</v>
      </c>
    </row>
    <row r="1155" spans="1:94" x14ac:dyDescent="0.3">
      <c r="A1155">
        <v>16</v>
      </c>
      <c r="B1155" t="s">
        <v>537</v>
      </c>
      <c r="C1155">
        <v>270104001</v>
      </c>
      <c r="D1155">
        <v>270104</v>
      </c>
      <c r="E1155" t="s">
        <v>7318</v>
      </c>
      <c r="F1155" t="s">
        <v>7319</v>
      </c>
      <c r="G1155">
        <v>80</v>
      </c>
      <c r="H1155" t="s">
        <v>10637</v>
      </c>
      <c r="I1155" t="s">
        <v>7319</v>
      </c>
      <c r="J1155">
        <v>298</v>
      </c>
      <c r="K1155">
        <v>1</v>
      </c>
      <c r="L1155">
        <v>7</v>
      </c>
      <c r="M1155">
        <v>3</v>
      </c>
      <c r="N1155">
        <v>3</v>
      </c>
      <c r="O1155">
        <v>1</v>
      </c>
      <c r="P1155">
        <v>4</v>
      </c>
      <c r="Q1155">
        <v>2</v>
      </c>
      <c r="R1155">
        <v>0</v>
      </c>
      <c r="S1155">
        <v>4</v>
      </c>
      <c r="T1155">
        <v>2</v>
      </c>
      <c r="U1155">
        <v>1</v>
      </c>
      <c r="V1155">
        <v>0</v>
      </c>
      <c r="W1155">
        <v>1</v>
      </c>
      <c r="X1155">
        <v>0</v>
      </c>
      <c r="Y1155">
        <v>2</v>
      </c>
      <c r="Z1155">
        <v>3</v>
      </c>
      <c r="AA1155">
        <v>0</v>
      </c>
      <c r="AB1155">
        <v>0</v>
      </c>
      <c r="AC1155">
        <v>2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2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6</v>
      </c>
      <c r="AW1155">
        <v>1</v>
      </c>
      <c r="AX1155">
        <v>1</v>
      </c>
      <c r="AY1155">
        <v>0</v>
      </c>
      <c r="AZ1155">
        <v>6</v>
      </c>
      <c r="BA1155">
        <v>4</v>
      </c>
      <c r="BB1155">
        <v>0</v>
      </c>
      <c r="BC1155">
        <v>0</v>
      </c>
      <c r="BD1155">
        <v>2</v>
      </c>
      <c r="BE1155">
        <v>4</v>
      </c>
      <c r="BF1155">
        <v>3</v>
      </c>
      <c r="BG1155">
        <v>1</v>
      </c>
      <c r="BH1155">
        <v>19</v>
      </c>
      <c r="BI1155">
        <v>2</v>
      </c>
      <c r="BJ1155">
        <v>1</v>
      </c>
      <c r="BK1155">
        <v>3</v>
      </c>
      <c r="BL1155">
        <v>3</v>
      </c>
      <c r="BM1155">
        <v>0</v>
      </c>
      <c r="BN1155">
        <v>2</v>
      </c>
      <c r="BO1155">
        <v>0</v>
      </c>
      <c r="BP1155">
        <v>5</v>
      </c>
      <c r="BQ1155">
        <v>3</v>
      </c>
      <c r="BR1155">
        <v>0</v>
      </c>
      <c r="BS1155">
        <v>14</v>
      </c>
      <c r="BT1155">
        <v>3</v>
      </c>
      <c r="BU1155">
        <v>8</v>
      </c>
      <c r="BV1155">
        <v>12</v>
      </c>
      <c r="BW1155">
        <v>9</v>
      </c>
      <c r="BX1155">
        <v>7</v>
      </c>
      <c r="BY1155">
        <v>5</v>
      </c>
      <c r="BZ1155">
        <v>6</v>
      </c>
      <c r="CA1155">
        <v>2</v>
      </c>
      <c r="CB1155">
        <v>7</v>
      </c>
      <c r="CC1155">
        <v>13</v>
      </c>
      <c r="CD1155">
        <v>6</v>
      </c>
      <c r="CE1155">
        <v>5</v>
      </c>
      <c r="CF1155">
        <v>3</v>
      </c>
      <c r="CG1155">
        <v>3</v>
      </c>
      <c r="CH1155">
        <v>2</v>
      </c>
      <c r="CI1155">
        <v>0</v>
      </c>
      <c r="CJ1155">
        <v>3</v>
      </c>
      <c r="CK1155">
        <v>3</v>
      </c>
      <c r="CL1155">
        <v>1</v>
      </c>
      <c r="CM1155">
        <v>4</v>
      </c>
      <c r="CN1155">
        <v>9</v>
      </c>
      <c r="CO1155">
        <v>2</v>
      </c>
      <c r="CP1155">
        <v>4</v>
      </c>
    </row>
    <row r="1156" spans="1:94" x14ac:dyDescent="0.3">
      <c r="A1156">
        <v>16</v>
      </c>
      <c r="B1156" t="s">
        <v>537</v>
      </c>
      <c r="C1156">
        <v>270103004</v>
      </c>
      <c r="D1156">
        <v>270103</v>
      </c>
      <c r="E1156" t="s">
        <v>14076</v>
      </c>
      <c r="F1156" t="s">
        <v>7289</v>
      </c>
      <c r="G1156">
        <v>80</v>
      </c>
      <c r="H1156" t="s">
        <v>10637</v>
      </c>
      <c r="I1156" t="s">
        <v>7289</v>
      </c>
      <c r="J1156">
        <v>417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</row>
    <row r="1157" spans="1:94" x14ac:dyDescent="0.3">
      <c r="A1157">
        <v>16</v>
      </c>
      <c r="B1157" t="s">
        <v>537</v>
      </c>
      <c r="C1157">
        <v>270103003</v>
      </c>
      <c r="D1157">
        <v>270103</v>
      </c>
      <c r="E1157" t="s">
        <v>14076</v>
      </c>
      <c r="F1157" t="s">
        <v>7288</v>
      </c>
      <c r="G1157">
        <v>80</v>
      </c>
      <c r="H1157" t="s">
        <v>10637</v>
      </c>
      <c r="I1157" t="s">
        <v>7288</v>
      </c>
      <c r="J1157">
        <v>419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</row>
    <row r="1158" spans="1:94" x14ac:dyDescent="0.3">
      <c r="A1158">
        <v>16</v>
      </c>
      <c r="B1158" t="s">
        <v>537</v>
      </c>
      <c r="C1158">
        <v>270102014</v>
      </c>
      <c r="D1158">
        <v>270102</v>
      </c>
      <c r="E1158" t="s">
        <v>14075</v>
      </c>
      <c r="F1158" t="s">
        <v>7305</v>
      </c>
      <c r="G1158">
        <v>80</v>
      </c>
      <c r="H1158" t="s">
        <v>10637</v>
      </c>
      <c r="I1158" t="s">
        <v>10639</v>
      </c>
      <c r="J1158">
        <v>476</v>
      </c>
      <c r="K1158">
        <v>0</v>
      </c>
      <c r="L1158">
        <v>1</v>
      </c>
      <c r="M1158">
        <v>0</v>
      </c>
      <c r="N1158">
        <v>1</v>
      </c>
      <c r="O1158">
        <v>2</v>
      </c>
      <c r="P1158">
        <v>1</v>
      </c>
      <c r="Q1158">
        <v>0</v>
      </c>
      <c r="R1158">
        <v>0</v>
      </c>
      <c r="S1158">
        <v>1</v>
      </c>
      <c r="T1158">
        <v>2</v>
      </c>
      <c r="U1158">
        <v>4</v>
      </c>
      <c r="V1158">
        <v>1</v>
      </c>
      <c r="W1158">
        <v>0</v>
      </c>
      <c r="X1158">
        <v>0</v>
      </c>
      <c r="Y1158">
        <v>0</v>
      </c>
      <c r="Z1158">
        <v>2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5</v>
      </c>
      <c r="AG1158">
        <v>1</v>
      </c>
      <c r="AH1158">
        <v>1</v>
      </c>
      <c r="AI1158">
        <v>0</v>
      </c>
      <c r="AJ1158">
        <v>2</v>
      </c>
      <c r="AK1158">
        <v>1</v>
      </c>
      <c r="AL1158">
        <v>1</v>
      </c>
      <c r="AM1158">
        <v>2</v>
      </c>
      <c r="AN1158">
        <v>2</v>
      </c>
      <c r="AO1158">
        <v>1</v>
      </c>
      <c r="AP1158">
        <v>3</v>
      </c>
      <c r="AQ1158">
        <v>0</v>
      </c>
      <c r="AR1158">
        <v>1</v>
      </c>
      <c r="AS1158">
        <v>4</v>
      </c>
      <c r="AT1158">
        <v>2</v>
      </c>
      <c r="AU1158">
        <v>2</v>
      </c>
      <c r="AV1158">
        <v>4</v>
      </c>
      <c r="AW1158">
        <v>1</v>
      </c>
      <c r="AX1158">
        <v>2</v>
      </c>
      <c r="AY1158">
        <v>0</v>
      </c>
      <c r="AZ1158">
        <v>2</v>
      </c>
      <c r="BA1158">
        <v>2</v>
      </c>
      <c r="BB1158">
        <v>2</v>
      </c>
      <c r="BC1158">
        <v>2</v>
      </c>
      <c r="BD1158">
        <v>2</v>
      </c>
      <c r="BE1158">
        <v>4</v>
      </c>
      <c r="BF1158">
        <v>2</v>
      </c>
      <c r="BG1158">
        <v>2</v>
      </c>
      <c r="BH1158">
        <v>1</v>
      </c>
      <c r="BI1158">
        <v>2</v>
      </c>
      <c r="BJ1158">
        <v>4</v>
      </c>
      <c r="BK1158">
        <v>1</v>
      </c>
      <c r="BL1158">
        <v>1</v>
      </c>
      <c r="BM1158">
        <v>2</v>
      </c>
      <c r="BN1158">
        <v>0</v>
      </c>
      <c r="BO1158">
        <v>4</v>
      </c>
      <c r="BP1158">
        <v>1</v>
      </c>
      <c r="BQ1158">
        <v>1</v>
      </c>
      <c r="BR1158">
        <v>1</v>
      </c>
      <c r="BS1158">
        <v>0</v>
      </c>
      <c r="BT1158">
        <v>4</v>
      </c>
      <c r="BU1158">
        <v>3</v>
      </c>
      <c r="BV1158">
        <v>7</v>
      </c>
      <c r="BW1158">
        <v>0</v>
      </c>
      <c r="BX1158">
        <v>4</v>
      </c>
      <c r="BY1158">
        <v>3</v>
      </c>
      <c r="BZ1158">
        <v>0</v>
      </c>
      <c r="CA1158">
        <v>3</v>
      </c>
      <c r="CB1158">
        <v>2</v>
      </c>
      <c r="CC1158">
        <v>2</v>
      </c>
      <c r="CD1158">
        <v>0</v>
      </c>
      <c r="CE1158">
        <v>2</v>
      </c>
      <c r="CF1158">
        <v>2</v>
      </c>
      <c r="CG1158">
        <v>3</v>
      </c>
      <c r="CH1158">
        <v>2</v>
      </c>
      <c r="CI1158">
        <v>2</v>
      </c>
      <c r="CJ1158">
        <v>0</v>
      </c>
      <c r="CK1158">
        <v>1</v>
      </c>
      <c r="CL1158">
        <v>7</v>
      </c>
      <c r="CM1158">
        <v>2</v>
      </c>
      <c r="CN1158">
        <v>0</v>
      </c>
      <c r="CO1158">
        <v>3</v>
      </c>
      <c r="CP1158">
        <v>0</v>
      </c>
    </row>
    <row r="1159" spans="1:94" x14ac:dyDescent="0.3">
      <c r="A1159">
        <v>16</v>
      </c>
      <c r="B1159" t="s">
        <v>537</v>
      </c>
      <c r="C1159">
        <v>270102015</v>
      </c>
      <c r="D1159">
        <v>270102</v>
      </c>
      <c r="E1159" t="s">
        <v>14075</v>
      </c>
      <c r="F1159" t="s">
        <v>7306</v>
      </c>
      <c r="G1159">
        <v>80</v>
      </c>
      <c r="H1159" t="s">
        <v>10637</v>
      </c>
      <c r="I1159" t="s">
        <v>10640</v>
      </c>
      <c r="J1159">
        <v>477</v>
      </c>
      <c r="K1159">
        <v>2</v>
      </c>
      <c r="L1159">
        <v>0</v>
      </c>
      <c r="M1159">
        <v>1</v>
      </c>
      <c r="N1159">
        <v>1</v>
      </c>
      <c r="O1159">
        <v>4</v>
      </c>
      <c r="P1159">
        <v>0</v>
      </c>
      <c r="Q1159">
        <v>2</v>
      </c>
      <c r="R1159">
        <v>1</v>
      </c>
      <c r="S1159">
        <v>3</v>
      </c>
      <c r="T1159">
        <v>4</v>
      </c>
      <c r="U1159">
        <v>3</v>
      </c>
      <c r="V1159">
        <v>0</v>
      </c>
      <c r="W1159">
        <v>1</v>
      </c>
      <c r="X1159">
        <v>2</v>
      </c>
      <c r="Y1159">
        <v>1</v>
      </c>
      <c r="Z1159">
        <v>1</v>
      </c>
      <c r="AA1159">
        <v>0</v>
      </c>
      <c r="AB1159">
        <v>2</v>
      </c>
      <c r="AC1159">
        <v>0</v>
      </c>
      <c r="AD1159">
        <v>0</v>
      </c>
      <c r="AE1159">
        <v>3</v>
      </c>
      <c r="AF1159">
        <v>4</v>
      </c>
      <c r="AG1159">
        <v>2</v>
      </c>
      <c r="AH1159">
        <v>1</v>
      </c>
      <c r="AI1159">
        <v>1</v>
      </c>
      <c r="AJ1159">
        <v>3</v>
      </c>
      <c r="AK1159">
        <v>1</v>
      </c>
      <c r="AL1159">
        <v>2</v>
      </c>
      <c r="AM1159">
        <v>0</v>
      </c>
      <c r="AN1159">
        <v>2</v>
      </c>
      <c r="AO1159">
        <v>3</v>
      </c>
      <c r="AP1159">
        <v>2</v>
      </c>
      <c r="AQ1159">
        <v>0</v>
      </c>
      <c r="AR1159">
        <v>4</v>
      </c>
      <c r="AS1159">
        <v>1</v>
      </c>
      <c r="AT1159">
        <v>4</v>
      </c>
      <c r="AU1159">
        <v>2</v>
      </c>
      <c r="AV1159">
        <v>1</v>
      </c>
      <c r="AW1159">
        <v>2</v>
      </c>
      <c r="AX1159">
        <v>3</v>
      </c>
      <c r="AY1159">
        <v>3</v>
      </c>
      <c r="AZ1159">
        <v>1</v>
      </c>
      <c r="BA1159">
        <v>3</v>
      </c>
      <c r="BB1159">
        <v>0</v>
      </c>
      <c r="BC1159">
        <v>1</v>
      </c>
      <c r="BD1159">
        <v>0</v>
      </c>
      <c r="BE1159">
        <v>2</v>
      </c>
      <c r="BF1159">
        <v>4</v>
      </c>
      <c r="BG1159">
        <v>1</v>
      </c>
      <c r="BH1159">
        <v>1</v>
      </c>
      <c r="BI1159">
        <v>1</v>
      </c>
      <c r="BJ1159">
        <v>4</v>
      </c>
      <c r="BK1159">
        <v>3</v>
      </c>
      <c r="BL1159">
        <v>2</v>
      </c>
      <c r="BM1159">
        <v>3</v>
      </c>
      <c r="BN1159">
        <v>1</v>
      </c>
      <c r="BO1159">
        <v>3</v>
      </c>
      <c r="BP1159">
        <v>1</v>
      </c>
      <c r="BQ1159">
        <v>1</v>
      </c>
      <c r="BR1159">
        <v>1</v>
      </c>
      <c r="BS1159">
        <v>2</v>
      </c>
      <c r="BT1159">
        <v>1</v>
      </c>
      <c r="BU1159">
        <v>0</v>
      </c>
      <c r="BV1159">
        <v>5</v>
      </c>
      <c r="BW1159">
        <v>3</v>
      </c>
      <c r="BX1159">
        <v>1</v>
      </c>
      <c r="BY1159">
        <v>3</v>
      </c>
      <c r="BZ1159">
        <v>1</v>
      </c>
      <c r="CA1159">
        <v>2</v>
      </c>
      <c r="CB1159">
        <v>2</v>
      </c>
      <c r="CC1159">
        <v>2</v>
      </c>
      <c r="CD1159">
        <v>2</v>
      </c>
      <c r="CE1159">
        <v>4</v>
      </c>
      <c r="CF1159">
        <v>5</v>
      </c>
      <c r="CG1159">
        <v>1</v>
      </c>
      <c r="CH1159">
        <v>4</v>
      </c>
      <c r="CI1159">
        <v>2</v>
      </c>
      <c r="CJ1159">
        <v>4</v>
      </c>
      <c r="CK1159">
        <v>0</v>
      </c>
      <c r="CL1159">
        <v>5</v>
      </c>
      <c r="CM1159">
        <v>0</v>
      </c>
      <c r="CN1159">
        <v>0</v>
      </c>
      <c r="CO1159">
        <v>1</v>
      </c>
      <c r="CP1159">
        <v>1</v>
      </c>
    </row>
    <row r="1160" spans="1:94" x14ac:dyDescent="0.3">
      <c r="A1160">
        <v>16</v>
      </c>
      <c r="B1160" t="s">
        <v>537</v>
      </c>
      <c r="C1160">
        <v>270102006</v>
      </c>
      <c r="D1160">
        <v>270102</v>
      </c>
      <c r="E1160" t="s">
        <v>14075</v>
      </c>
      <c r="F1160" t="s">
        <v>7297</v>
      </c>
      <c r="G1160">
        <v>81</v>
      </c>
      <c r="H1160" t="s">
        <v>10638</v>
      </c>
      <c r="I1160" t="s">
        <v>14159</v>
      </c>
      <c r="J1160">
        <v>15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2</v>
      </c>
      <c r="AD1160">
        <v>2</v>
      </c>
      <c r="AE1160">
        <v>0</v>
      </c>
      <c r="AF1160">
        <v>0</v>
      </c>
      <c r="AG1160">
        <v>1</v>
      </c>
      <c r="AH1160">
        <v>0</v>
      </c>
      <c r="AI1160">
        <v>2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2</v>
      </c>
      <c r="AR1160">
        <v>0</v>
      </c>
      <c r="AS1160">
        <v>1</v>
      </c>
      <c r="AT1160">
        <v>0</v>
      </c>
      <c r="AU1160">
        <v>0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1</v>
      </c>
      <c r="BB1160">
        <v>4</v>
      </c>
      <c r="BC1160">
        <v>0</v>
      </c>
      <c r="BD1160">
        <v>0</v>
      </c>
      <c r="BE1160">
        <v>0</v>
      </c>
      <c r="BF1160">
        <v>2</v>
      </c>
      <c r="BG1160">
        <v>0</v>
      </c>
      <c r="BH1160">
        <v>0</v>
      </c>
      <c r="BI1160">
        <v>1</v>
      </c>
      <c r="BJ1160">
        <v>1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3</v>
      </c>
      <c r="BW1160">
        <v>2</v>
      </c>
      <c r="BX1160">
        <v>1</v>
      </c>
      <c r="BY1160">
        <v>1</v>
      </c>
      <c r="BZ1160">
        <v>1</v>
      </c>
      <c r="CA1160">
        <v>1</v>
      </c>
      <c r="CB1160">
        <v>0</v>
      </c>
      <c r="CC1160">
        <v>1</v>
      </c>
      <c r="CD1160">
        <v>2</v>
      </c>
      <c r="CE1160">
        <v>1</v>
      </c>
      <c r="CF1160">
        <v>1</v>
      </c>
      <c r="CG1160">
        <v>1</v>
      </c>
      <c r="CH1160">
        <v>2</v>
      </c>
      <c r="CI1160">
        <v>0</v>
      </c>
      <c r="CJ1160">
        <v>6</v>
      </c>
      <c r="CK1160">
        <v>0</v>
      </c>
      <c r="CL1160">
        <v>1</v>
      </c>
      <c r="CM1160">
        <v>0</v>
      </c>
      <c r="CN1160">
        <v>0</v>
      </c>
      <c r="CO1160">
        <v>0</v>
      </c>
      <c r="CP1160">
        <v>1</v>
      </c>
    </row>
    <row r="1161" spans="1:94" x14ac:dyDescent="0.3">
      <c r="A1161">
        <v>16</v>
      </c>
      <c r="B1161" t="s">
        <v>537</v>
      </c>
      <c r="C1161">
        <v>270102007</v>
      </c>
      <c r="D1161">
        <v>270102</v>
      </c>
      <c r="E1161" t="s">
        <v>14075</v>
      </c>
      <c r="F1161" t="s">
        <v>7298</v>
      </c>
      <c r="G1161">
        <v>81</v>
      </c>
      <c r="H1161" t="s">
        <v>10638</v>
      </c>
      <c r="I1161" t="s">
        <v>14160</v>
      </c>
      <c r="J1161">
        <v>16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0</v>
      </c>
      <c r="BX1161">
        <v>1</v>
      </c>
      <c r="BY1161">
        <v>0</v>
      </c>
      <c r="BZ1161">
        <v>1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</row>
    <row r="1162" spans="1:94" x14ac:dyDescent="0.3">
      <c r="A1162">
        <v>16</v>
      </c>
      <c r="B1162" t="s">
        <v>537</v>
      </c>
      <c r="C1162">
        <v>270102008</v>
      </c>
      <c r="D1162">
        <v>270102</v>
      </c>
      <c r="E1162" t="s">
        <v>14075</v>
      </c>
      <c r="F1162" t="s">
        <v>7299</v>
      </c>
      <c r="G1162">
        <v>81</v>
      </c>
      <c r="H1162" t="s">
        <v>10638</v>
      </c>
      <c r="I1162" t="s">
        <v>14161</v>
      </c>
      <c r="J1162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1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1</v>
      </c>
      <c r="CA1162">
        <v>0</v>
      </c>
      <c r="CB1162">
        <v>0</v>
      </c>
      <c r="CC1162">
        <v>0</v>
      </c>
      <c r="CD1162">
        <v>2</v>
      </c>
      <c r="CE1162">
        <v>3</v>
      </c>
      <c r="CF1162">
        <v>1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</row>
    <row r="1163" spans="1:94" x14ac:dyDescent="0.3">
      <c r="A1163">
        <v>16</v>
      </c>
      <c r="B1163" t="s">
        <v>537</v>
      </c>
      <c r="C1163">
        <v>270102010</v>
      </c>
      <c r="D1163">
        <v>270102</v>
      </c>
      <c r="E1163" t="s">
        <v>14075</v>
      </c>
      <c r="F1163" t="s">
        <v>7301</v>
      </c>
      <c r="G1163">
        <v>81</v>
      </c>
      <c r="H1163" t="s">
        <v>10638</v>
      </c>
      <c r="I1163" t="s">
        <v>7301</v>
      </c>
      <c r="J1163">
        <v>19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0</v>
      </c>
      <c r="BV1163">
        <v>1</v>
      </c>
      <c r="BW1163">
        <v>1</v>
      </c>
      <c r="BX1163">
        <v>0</v>
      </c>
      <c r="BY1163">
        <v>1</v>
      </c>
      <c r="BZ1163">
        <v>2</v>
      </c>
      <c r="CA1163">
        <v>0</v>
      </c>
      <c r="CB1163">
        <v>0</v>
      </c>
      <c r="CC1163">
        <v>0</v>
      </c>
      <c r="CD1163">
        <v>1</v>
      </c>
      <c r="CE1163">
        <v>3</v>
      </c>
      <c r="CF1163">
        <v>1</v>
      </c>
      <c r="CG1163">
        <v>1</v>
      </c>
      <c r="CH1163">
        <v>0</v>
      </c>
      <c r="CI1163">
        <v>0</v>
      </c>
      <c r="CJ1163">
        <v>1</v>
      </c>
      <c r="CK1163">
        <v>2</v>
      </c>
      <c r="CL1163">
        <v>0</v>
      </c>
      <c r="CM1163">
        <v>2</v>
      </c>
      <c r="CN1163">
        <v>0</v>
      </c>
      <c r="CO1163">
        <v>0</v>
      </c>
      <c r="CP1163">
        <v>0</v>
      </c>
    </row>
    <row r="1164" spans="1:94" x14ac:dyDescent="0.3">
      <c r="A1164">
        <v>16</v>
      </c>
      <c r="B1164" t="s">
        <v>537</v>
      </c>
      <c r="C1164">
        <v>270102016</v>
      </c>
      <c r="D1164">
        <v>270102</v>
      </c>
      <c r="E1164" t="s">
        <v>14075</v>
      </c>
      <c r="F1164" t="s">
        <v>7307</v>
      </c>
      <c r="G1164">
        <v>81</v>
      </c>
      <c r="H1164" t="s">
        <v>10638</v>
      </c>
      <c r="I1164" t="s">
        <v>7307</v>
      </c>
      <c r="J1164">
        <v>26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</row>
    <row r="1165" spans="1:94" x14ac:dyDescent="0.3">
      <c r="A1165">
        <v>16</v>
      </c>
      <c r="B1165" t="s">
        <v>537</v>
      </c>
      <c r="C1165">
        <v>270102001</v>
      </c>
      <c r="D1165">
        <v>270102</v>
      </c>
      <c r="E1165" t="s">
        <v>14075</v>
      </c>
      <c r="F1165" t="s">
        <v>7292</v>
      </c>
      <c r="G1165">
        <v>81</v>
      </c>
      <c r="H1165" t="s">
        <v>10638</v>
      </c>
      <c r="I1165" t="s">
        <v>7292</v>
      </c>
      <c r="J1165">
        <v>176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3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2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2</v>
      </c>
      <c r="CM1165">
        <v>0</v>
      </c>
      <c r="CN1165">
        <v>0</v>
      </c>
      <c r="CO1165">
        <v>0</v>
      </c>
      <c r="CP1165">
        <v>0</v>
      </c>
    </row>
    <row r="1166" spans="1:94" x14ac:dyDescent="0.3">
      <c r="A1166">
        <v>16</v>
      </c>
      <c r="B1166" t="s">
        <v>537</v>
      </c>
      <c r="C1166">
        <v>270103002</v>
      </c>
      <c r="D1166">
        <v>270103</v>
      </c>
      <c r="E1166" t="s">
        <v>14076</v>
      </c>
      <c r="F1166" t="s">
        <v>7287</v>
      </c>
      <c r="G1166">
        <v>81</v>
      </c>
      <c r="H1166" t="s">
        <v>10638</v>
      </c>
      <c r="I1166" t="s">
        <v>7287</v>
      </c>
      <c r="J1166">
        <v>204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</row>
    <row r="1167" spans="1:94" x14ac:dyDescent="0.3">
      <c r="A1167">
        <v>16</v>
      </c>
      <c r="B1167" t="s">
        <v>537</v>
      </c>
      <c r="C1167">
        <v>270104001</v>
      </c>
      <c r="D1167">
        <v>270104</v>
      </c>
      <c r="E1167" t="s">
        <v>7318</v>
      </c>
      <c r="F1167" t="s">
        <v>7319</v>
      </c>
      <c r="G1167">
        <v>81</v>
      </c>
      <c r="H1167" t="s">
        <v>10638</v>
      </c>
      <c r="I1167" t="s">
        <v>7319</v>
      </c>
      <c r="J1167">
        <v>298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1</v>
      </c>
      <c r="BT1167">
        <v>2</v>
      </c>
      <c r="BU1167">
        <v>1</v>
      </c>
      <c r="BV1167">
        <v>2</v>
      </c>
      <c r="BW1167">
        <v>0</v>
      </c>
      <c r="BX1167">
        <v>1</v>
      </c>
      <c r="BY1167">
        <v>1</v>
      </c>
      <c r="BZ1167">
        <v>1</v>
      </c>
      <c r="CA1167">
        <v>0</v>
      </c>
      <c r="CB1167">
        <v>1</v>
      </c>
      <c r="CC1167">
        <v>1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1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</row>
    <row r="1168" spans="1:94" x14ac:dyDescent="0.3">
      <c r="A1168">
        <v>16</v>
      </c>
      <c r="B1168" t="s">
        <v>537</v>
      </c>
      <c r="C1168">
        <v>270102014</v>
      </c>
      <c r="D1168">
        <v>270102</v>
      </c>
      <c r="E1168" t="s">
        <v>14075</v>
      </c>
      <c r="F1168" t="s">
        <v>7305</v>
      </c>
      <c r="G1168">
        <v>81</v>
      </c>
      <c r="H1168" t="s">
        <v>10638</v>
      </c>
      <c r="I1168" t="s">
        <v>10639</v>
      </c>
      <c r="J1168">
        <v>476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2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</v>
      </c>
      <c r="BK1168">
        <v>0</v>
      </c>
      <c r="BL1168">
        <v>0</v>
      </c>
      <c r="BM1168">
        <v>0</v>
      </c>
      <c r="BN1168">
        <v>0</v>
      </c>
      <c r="BO1168">
        <v>1</v>
      </c>
      <c r="BP1168">
        <v>0</v>
      </c>
      <c r="BQ1168">
        <v>1</v>
      </c>
      <c r="BR1168">
        <v>2</v>
      </c>
      <c r="BS1168">
        <v>0</v>
      </c>
      <c r="BT1168">
        <v>1</v>
      </c>
      <c r="BU1168">
        <v>0</v>
      </c>
      <c r="BV1168">
        <v>1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2</v>
      </c>
      <c r="CG1168">
        <v>3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1</v>
      </c>
      <c r="CP1168">
        <v>0</v>
      </c>
    </row>
    <row r="1169" spans="1:94" x14ac:dyDescent="0.3">
      <c r="A1169">
        <v>16</v>
      </c>
      <c r="B1169" t="s">
        <v>537</v>
      </c>
      <c r="C1169">
        <v>270102015</v>
      </c>
      <c r="D1169">
        <v>270102</v>
      </c>
      <c r="E1169" t="s">
        <v>14075</v>
      </c>
      <c r="F1169" t="s">
        <v>7306</v>
      </c>
      <c r="G1169">
        <v>81</v>
      </c>
      <c r="H1169" t="s">
        <v>10638</v>
      </c>
      <c r="I1169" t="s">
        <v>10640</v>
      </c>
      <c r="J1169">
        <v>477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1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</v>
      </c>
      <c r="BL1169">
        <v>1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</v>
      </c>
      <c r="BT1169">
        <v>1</v>
      </c>
      <c r="BU1169">
        <v>0</v>
      </c>
      <c r="BV1169">
        <v>0</v>
      </c>
      <c r="BW1169">
        <v>1</v>
      </c>
      <c r="BX1169">
        <v>1</v>
      </c>
      <c r="BY1169">
        <v>1</v>
      </c>
      <c r="BZ1169">
        <v>0</v>
      </c>
      <c r="CA1169">
        <v>0</v>
      </c>
      <c r="CB1169">
        <v>0</v>
      </c>
      <c r="CC1169">
        <v>2</v>
      </c>
      <c r="CD1169">
        <v>0</v>
      </c>
      <c r="CE1169">
        <v>1</v>
      </c>
      <c r="CF1169">
        <v>0</v>
      </c>
      <c r="CG1169">
        <v>1</v>
      </c>
      <c r="CH1169">
        <v>2</v>
      </c>
      <c r="CI1169">
        <v>0</v>
      </c>
      <c r="CJ1169">
        <v>2</v>
      </c>
      <c r="CK1169">
        <v>0</v>
      </c>
      <c r="CL1169">
        <v>0</v>
      </c>
      <c r="CM1169">
        <v>1</v>
      </c>
      <c r="CN1169">
        <v>1</v>
      </c>
      <c r="CO1169">
        <v>0</v>
      </c>
      <c r="CP1169">
        <v>0</v>
      </c>
    </row>
    <row r="1170" spans="1:94" x14ac:dyDescent="0.3">
      <c r="A1170">
        <v>16</v>
      </c>
      <c r="B1170" t="s">
        <v>537</v>
      </c>
      <c r="C1170">
        <v>270102006</v>
      </c>
      <c r="D1170">
        <v>270102</v>
      </c>
      <c r="E1170" t="s">
        <v>14075</v>
      </c>
      <c r="F1170" t="s">
        <v>7297</v>
      </c>
      <c r="G1170">
        <v>82</v>
      </c>
      <c r="H1170" t="s">
        <v>10580</v>
      </c>
      <c r="I1170" t="s">
        <v>14159</v>
      </c>
      <c r="J1170">
        <v>15</v>
      </c>
      <c r="K1170">
        <v>2</v>
      </c>
      <c r="L1170">
        <v>0</v>
      </c>
      <c r="M1170">
        <v>1</v>
      </c>
      <c r="N1170">
        <v>1</v>
      </c>
      <c r="O1170">
        <v>1</v>
      </c>
      <c r="P1170">
        <v>3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2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2</v>
      </c>
      <c r="AC1170">
        <v>0</v>
      </c>
      <c r="AD1170">
        <v>0</v>
      </c>
      <c r="AE1170">
        <v>1</v>
      </c>
      <c r="AF1170">
        <v>2</v>
      </c>
      <c r="AG1170">
        <v>2</v>
      </c>
      <c r="AH1170">
        <v>1</v>
      </c>
      <c r="AI1170">
        <v>0</v>
      </c>
      <c r="AJ1170">
        <v>0</v>
      </c>
      <c r="AK1170">
        <v>2</v>
      </c>
      <c r="AL1170">
        <v>1</v>
      </c>
      <c r="AM1170">
        <v>1</v>
      </c>
      <c r="AN1170">
        <v>0</v>
      </c>
      <c r="AO1170">
        <v>1</v>
      </c>
      <c r="AP1170">
        <v>1</v>
      </c>
      <c r="AQ1170">
        <v>0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0</v>
      </c>
      <c r="AX1170">
        <v>0</v>
      </c>
      <c r="AY1170">
        <v>1</v>
      </c>
      <c r="AZ1170">
        <v>2</v>
      </c>
      <c r="BA1170">
        <v>2</v>
      </c>
      <c r="BB1170">
        <v>1</v>
      </c>
      <c r="BC1170">
        <v>0</v>
      </c>
      <c r="BD1170">
        <v>1</v>
      </c>
      <c r="BE1170">
        <v>1</v>
      </c>
      <c r="BF1170">
        <v>3</v>
      </c>
      <c r="BG1170">
        <v>2</v>
      </c>
      <c r="BH1170">
        <v>1</v>
      </c>
      <c r="BI1170">
        <v>0</v>
      </c>
      <c r="BJ1170">
        <v>0</v>
      </c>
      <c r="BK1170">
        <v>1</v>
      </c>
      <c r="BL1170">
        <v>0</v>
      </c>
      <c r="BM1170">
        <v>4</v>
      </c>
      <c r="BN1170">
        <v>1</v>
      </c>
      <c r="BO1170">
        <v>0</v>
      </c>
      <c r="BP1170">
        <v>2</v>
      </c>
      <c r="BQ1170">
        <v>0</v>
      </c>
      <c r="BR1170">
        <v>1</v>
      </c>
      <c r="BS1170">
        <v>1</v>
      </c>
      <c r="BT1170">
        <v>1</v>
      </c>
      <c r="BU1170">
        <v>0</v>
      </c>
      <c r="BV1170">
        <v>2</v>
      </c>
      <c r="BW1170">
        <v>0</v>
      </c>
      <c r="BX1170">
        <v>5</v>
      </c>
      <c r="BY1170">
        <v>1</v>
      </c>
      <c r="BZ1170">
        <v>0</v>
      </c>
      <c r="CA1170">
        <v>0</v>
      </c>
      <c r="CB1170">
        <v>2</v>
      </c>
      <c r="CC1170">
        <v>3</v>
      </c>
      <c r="CD1170">
        <v>0</v>
      </c>
      <c r="CE1170">
        <v>0</v>
      </c>
      <c r="CF1170">
        <v>2</v>
      </c>
      <c r="CG1170">
        <v>0</v>
      </c>
      <c r="CH1170">
        <v>1</v>
      </c>
      <c r="CI1170">
        <v>2</v>
      </c>
      <c r="CJ1170">
        <v>0</v>
      </c>
      <c r="CK1170">
        <v>1</v>
      </c>
      <c r="CL1170">
        <v>1</v>
      </c>
      <c r="CM1170">
        <v>0</v>
      </c>
      <c r="CN1170">
        <v>0</v>
      </c>
      <c r="CO1170">
        <v>1</v>
      </c>
      <c r="CP1170">
        <v>0</v>
      </c>
    </row>
    <row r="1171" spans="1:94" x14ac:dyDescent="0.3">
      <c r="A1171">
        <v>16</v>
      </c>
      <c r="B1171" t="s">
        <v>537</v>
      </c>
      <c r="C1171">
        <v>270102007</v>
      </c>
      <c r="D1171">
        <v>270102</v>
      </c>
      <c r="E1171" t="s">
        <v>14075</v>
      </c>
      <c r="F1171" t="s">
        <v>7298</v>
      </c>
      <c r="G1171">
        <v>82</v>
      </c>
      <c r="H1171" t="s">
        <v>10580</v>
      </c>
      <c r="I1171" t="s">
        <v>14160</v>
      </c>
      <c r="J1171">
        <v>16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1</v>
      </c>
      <c r="BY1171">
        <v>3</v>
      </c>
      <c r="BZ1171">
        <v>0</v>
      </c>
      <c r="CA1171">
        <v>1</v>
      </c>
      <c r="CB1171">
        <v>0</v>
      </c>
      <c r="CC1171">
        <v>1</v>
      </c>
      <c r="CD1171">
        <v>1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1</v>
      </c>
      <c r="CM1171">
        <v>0</v>
      </c>
      <c r="CN1171">
        <v>1</v>
      </c>
      <c r="CO1171">
        <v>1</v>
      </c>
      <c r="CP1171">
        <v>0</v>
      </c>
    </row>
    <row r="1172" spans="1:94" x14ac:dyDescent="0.3">
      <c r="A1172">
        <v>16</v>
      </c>
      <c r="B1172" t="s">
        <v>537</v>
      </c>
      <c r="C1172">
        <v>270102008</v>
      </c>
      <c r="D1172">
        <v>270102</v>
      </c>
      <c r="E1172" t="s">
        <v>14075</v>
      </c>
      <c r="F1172" t="s">
        <v>7299</v>
      </c>
      <c r="G1172">
        <v>82</v>
      </c>
      <c r="H1172" t="s">
        <v>10580</v>
      </c>
      <c r="I1172" t="s">
        <v>14161</v>
      </c>
      <c r="J1172">
        <v>17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3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1</v>
      </c>
      <c r="BH1172">
        <v>0</v>
      </c>
      <c r="BI1172">
        <v>0</v>
      </c>
      <c r="BJ1172">
        <v>0</v>
      </c>
      <c r="BK1172">
        <v>1</v>
      </c>
      <c r="BL1172">
        <v>0</v>
      </c>
      <c r="BM1172">
        <v>2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1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</row>
    <row r="1173" spans="1:94" x14ac:dyDescent="0.3">
      <c r="A1173">
        <v>16</v>
      </c>
      <c r="B1173" t="s">
        <v>537</v>
      </c>
      <c r="C1173">
        <v>270102010</v>
      </c>
      <c r="D1173">
        <v>270102</v>
      </c>
      <c r="E1173" t="s">
        <v>14075</v>
      </c>
      <c r="F1173" t="s">
        <v>7301</v>
      </c>
      <c r="G1173">
        <v>82</v>
      </c>
      <c r="H1173" t="s">
        <v>10580</v>
      </c>
      <c r="I1173" t="s">
        <v>7301</v>
      </c>
      <c r="J1173">
        <v>19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2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</v>
      </c>
      <c r="BM1173">
        <v>1</v>
      </c>
      <c r="BN1173">
        <v>1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</v>
      </c>
      <c r="BW1173">
        <v>0</v>
      </c>
      <c r="BX1173">
        <v>1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 x14ac:dyDescent="0.3">
      <c r="A1174">
        <v>16</v>
      </c>
      <c r="B1174" t="s">
        <v>537</v>
      </c>
      <c r="C1174">
        <v>270101001</v>
      </c>
      <c r="D1174">
        <v>270101</v>
      </c>
      <c r="E1174" t="s">
        <v>7315</v>
      </c>
      <c r="F1174" t="s">
        <v>10554</v>
      </c>
      <c r="G1174">
        <v>82</v>
      </c>
      <c r="H1174" t="s">
        <v>10580</v>
      </c>
      <c r="I1174" t="s">
        <v>10554</v>
      </c>
      <c r="J1174">
        <v>46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</row>
    <row r="1175" spans="1:94" x14ac:dyDescent="0.3">
      <c r="A1175">
        <v>16</v>
      </c>
      <c r="B1175" t="s">
        <v>537</v>
      </c>
      <c r="C1175">
        <v>270102001</v>
      </c>
      <c r="D1175">
        <v>270102</v>
      </c>
      <c r="E1175" t="s">
        <v>14075</v>
      </c>
      <c r="F1175" t="s">
        <v>7292</v>
      </c>
      <c r="G1175">
        <v>82</v>
      </c>
      <c r="H1175" t="s">
        <v>10580</v>
      </c>
      <c r="I1175" t="s">
        <v>7292</v>
      </c>
      <c r="J1175">
        <v>176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2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2</v>
      </c>
      <c r="AR1175">
        <v>1</v>
      </c>
      <c r="AS1175">
        <v>1</v>
      </c>
      <c r="AT1175">
        <v>1</v>
      </c>
      <c r="AU1175">
        <v>0</v>
      </c>
      <c r="AV1175">
        <v>1</v>
      </c>
      <c r="AW1175">
        <v>2</v>
      </c>
      <c r="AX1175">
        <v>0</v>
      </c>
      <c r="AY1175">
        <v>2</v>
      </c>
      <c r="AZ1175">
        <v>1</v>
      </c>
      <c r="BA1175">
        <v>1</v>
      </c>
      <c r="BB1175">
        <v>0</v>
      </c>
      <c r="BC1175">
        <v>1</v>
      </c>
      <c r="BD1175">
        <v>0</v>
      </c>
      <c r="BE1175">
        <v>0</v>
      </c>
      <c r="BF1175">
        <v>1</v>
      </c>
      <c r="BG1175">
        <v>1</v>
      </c>
      <c r="BH1175">
        <v>0</v>
      </c>
      <c r="BI1175">
        <v>0</v>
      </c>
      <c r="BJ1175">
        <v>1</v>
      </c>
      <c r="BK1175">
        <v>2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1</v>
      </c>
      <c r="BU1175">
        <v>0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3</v>
      </c>
      <c r="CB1175">
        <v>1</v>
      </c>
      <c r="CC1175">
        <v>1</v>
      </c>
      <c r="CD1175">
        <v>0</v>
      </c>
      <c r="CE1175">
        <v>0</v>
      </c>
      <c r="CF1175">
        <v>0</v>
      </c>
      <c r="CG1175">
        <v>2</v>
      </c>
      <c r="CH1175">
        <v>1</v>
      </c>
      <c r="CI1175">
        <v>3</v>
      </c>
      <c r="CJ1175">
        <v>4</v>
      </c>
      <c r="CK1175">
        <v>0</v>
      </c>
      <c r="CL1175">
        <v>1</v>
      </c>
      <c r="CM1175">
        <v>0</v>
      </c>
      <c r="CN1175">
        <v>1</v>
      </c>
      <c r="CO1175">
        <v>0</v>
      </c>
      <c r="CP1175">
        <v>0</v>
      </c>
    </row>
    <row r="1176" spans="1:94" x14ac:dyDescent="0.3">
      <c r="A1176">
        <v>16</v>
      </c>
      <c r="B1176" t="s">
        <v>537</v>
      </c>
      <c r="C1176">
        <v>270104001</v>
      </c>
      <c r="D1176">
        <v>270104</v>
      </c>
      <c r="E1176" t="s">
        <v>7318</v>
      </c>
      <c r="F1176" t="s">
        <v>7319</v>
      </c>
      <c r="G1176">
        <v>82</v>
      </c>
      <c r="H1176" t="s">
        <v>10580</v>
      </c>
      <c r="I1176" t="s">
        <v>7319</v>
      </c>
      <c r="J1176">
        <v>298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1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 x14ac:dyDescent="0.3">
      <c r="A1177">
        <v>16</v>
      </c>
      <c r="B1177" t="s">
        <v>537</v>
      </c>
      <c r="C1177">
        <v>270103004</v>
      </c>
      <c r="D1177">
        <v>270103</v>
      </c>
      <c r="E1177" t="s">
        <v>14076</v>
      </c>
      <c r="F1177" t="s">
        <v>7289</v>
      </c>
      <c r="G1177">
        <v>82</v>
      </c>
      <c r="H1177" t="s">
        <v>10580</v>
      </c>
      <c r="I1177" t="s">
        <v>7289</v>
      </c>
      <c r="J1177">
        <v>417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 x14ac:dyDescent="0.3">
      <c r="A1178">
        <v>16</v>
      </c>
      <c r="B1178" t="s">
        <v>537</v>
      </c>
      <c r="C1178">
        <v>270102014</v>
      </c>
      <c r="D1178">
        <v>270102</v>
      </c>
      <c r="E1178" t="s">
        <v>14075</v>
      </c>
      <c r="F1178" t="s">
        <v>7305</v>
      </c>
      <c r="G1178">
        <v>82</v>
      </c>
      <c r="H1178" t="s">
        <v>10580</v>
      </c>
      <c r="I1178" t="s">
        <v>10639</v>
      </c>
      <c r="J1178">
        <v>476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2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0</v>
      </c>
      <c r="BW1178">
        <v>0</v>
      </c>
      <c r="BX1178">
        <v>0</v>
      </c>
      <c r="BY1178">
        <v>1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2</v>
      </c>
      <c r="CM1178">
        <v>0</v>
      </c>
      <c r="CN1178">
        <v>0</v>
      </c>
      <c r="CO1178">
        <v>0</v>
      </c>
      <c r="CP1178">
        <v>1</v>
      </c>
    </row>
    <row r="1179" spans="1:94" x14ac:dyDescent="0.3">
      <c r="A1179">
        <v>16</v>
      </c>
      <c r="B1179" t="s">
        <v>537</v>
      </c>
      <c r="C1179">
        <v>270102015</v>
      </c>
      <c r="D1179">
        <v>270102</v>
      </c>
      <c r="E1179" t="s">
        <v>14075</v>
      </c>
      <c r="F1179" t="s">
        <v>7306</v>
      </c>
      <c r="G1179">
        <v>82</v>
      </c>
      <c r="H1179" t="s">
        <v>10580</v>
      </c>
      <c r="I1179" t="s">
        <v>10640</v>
      </c>
      <c r="J1179">
        <v>477</v>
      </c>
      <c r="K1179">
        <v>1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</v>
      </c>
      <c r="AF1179">
        <v>0</v>
      </c>
      <c r="AG1179">
        <v>0</v>
      </c>
      <c r="AH1179">
        <v>2</v>
      </c>
      <c r="AI1179">
        <v>0</v>
      </c>
      <c r="AJ1179">
        <v>1</v>
      </c>
      <c r="AK1179">
        <v>1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2</v>
      </c>
      <c r="AT1179">
        <v>0</v>
      </c>
      <c r="AU1179">
        <v>2</v>
      </c>
      <c r="AV1179">
        <v>1</v>
      </c>
      <c r="AW1179">
        <v>0</v>
      </c>
      <c r="AX1179">
        <v>0</v>
      </c>
      <c r="AY1179">
        <v>1</v>
      </c>
      <c r="AZ1179">
        <v>1</v>
      </c>
      <c r="BA1179">
        <v>3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1</v>
      </c>
      <c r="BO1179">
        <v>0</v>
      </c>
      <c r="BP1179">
        <v>0</v>
      </c>
      <c r="BQ1179">
        <v>2</v>
      </c>
      <c r="BR1179">
        <v>0</v>
      </c>
      <c r="BS1179">
        <v>0</v>
      </c>
      <c r="BT1179">
        <v>0</v>
      </c>
      <c r="BU1179">
        <v>0</v>
      </c>
      <c r="BV1179">
        <v>2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1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2</v>
      </c>
      <c r="CP117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G8"/>
  <sheetViews>
    <sheetView topLeftCell="C1" workbookViewId="0">
      <selection activeCell="K22" sqref="K22"/>
    </sheetView>
  </sheetViews>
  <sheetFormatPr baseColWidth="10" defaultRowHeight="14.4" x14ac:dyDescent="0.3"/>
  <cols>
    <col min="1" max="1" width="10.88671875" bestFit="1" customWidth="1"/>
    <col min="2" max="2" width="15" bestFit="1" customWidth="1"/>
    <col min="3" max="3" width="14.109375" bestFit="1" customWidth="1"/>
    <col min="4" max="4" width="14.77734375" bestFit="1" customWidth="1"/>
    <col min="5" max="5" width="13.5546875" bestFit="1" customWidth="1"/>
    <col min="6" max="7" width="14.5546875" bestFit="1" customWidth="1"/>
    <col min="8" max="8" width="14.21875" bestFit="1" customWidth="1"/>
    <col min="9" max="9" width="13.5546875" bestFit="1" customWidth="1"/>
    <col min="10" max="11" width="14.21875" bestFit="1" customWidth="1"/>
    <col min="12" max="12" width="14.5546875" bestFit="1" customWidth="1"/>
    <col min="13" max="13" width="13.88671875" bestFit="1" customWidth="1"/>
    <col min="14" max="14" width="14.5546875" bestFit="1" customWidth="1"/>
  </cols>
  <sheetData>
    <row r="3" spans="1:7" x14ac:dyDescent="0.3">
      <c r="A3" s="4" t="s">
        <v>516</v>
      </c>
      <c r="B3" t="s">
        <v>14045</v>
      </c>
      <c r="C3" t="s">
        <v>14044</v>
      </c>
      <c r="D3" t="s">
        <v>14043</v>
      </c>
      <c r="E3" t="s">
        <v>14042</v>
      </c>
      <c r="F3" t="s">
        <v>14040</v>
      </c>
      <c r="G3" t="s">
        <v>14041</v>
      </c>
    </row>
    <row r="4" spans="1:7" x14ac:dyDescent="0.3">
      <c r="A4" t="s">
        <v>517</v>
      </c>
      <c r="B4" s="1">
        <v>30</v>
      </c>
      <c r="C4" s="1">
        <v>31</v>
      </c>
      <c r="D4" s="1">
        <v>45</v>
      </c>
      <c r="E4" s="1">
        <v>50</v>
      </c>
      <c r="F4" s="1">
        <v>53</v>
      </c>
      <c r="G4" s="1">
        <v>56</v>
      </c>
    </row>
    <row r="5" spans="1:7" x14ac:dyDescent="0.3">
      <c r="A5" t="s">
        <v>523</v>
      </c>
      <c r="B5" s="1">
        <v>16</v>
      </c>
      <c r="C5" s="1">
        <v>23</v>
      </c>
      <c r="D5" s="1">
        <v>5</v>
      </c>
      <c r="E5" s="1">
        <v>22</v>
      </c>
      <c r="F5" s="1">
        <v>17</v>
      </c>
      <c r="G5" s="1">
        <v>14</v>
      </c>
    </row>
    <row r="6" spans="1:7" x14ac:dyDescent="0.3">
      <c r="A6" t="s">
        <v>527</v>
      </c>
      <c r="B6" s="1">
        <v>17</v>
      </c>
      <c r="C6" s="1">
        <v>26</v>
      </c>
      <c r="D6" s="1">
        <v>21</v>
      </c>
      <c r="E6" s="1">
        <v>26</v>
      </c>
      <c r="F6" s="1">
        <v>20</v>
      </c>
      <c r="G6" s="1">
        <v>23</v>
      </c>
    </row>
    <row r="7" spans="1:7" x14ac:dyDescent="0.3">
      <c r="A7" t="s">
        <v>540</v>
      </c>
      <c r="B7" s="1">
        <v>14</v>
      </c>
      <c r="C7" s="1">
        <v>7</v>
      </c>
      <c r="D7" s="1">
        <v>10</v>
      </c>
      <c r="E7" s="1">
        <v>21</v>
      </c>
      <c r="F7" s="1">
        <v>19</v>
      </c>
      <c r="G7" s="1">
        <v>21</v>
      </c>
    </row>
    <row r="8" spans="1:7" x14ac:dyDescent="0.3">
      <c r="A8" t="s">
        <v>542</v>
      </c>
      <c r="B8" s="1">
        <v>30</v>
      </c>
      <c r="C8" s="1">
        <v>28</v>
      </c>
      <c r="D8" s="1">
        <v>17</v>
      </c>
      <c r="E8" s="1">
        <v>26</v>
      </c>
      <c r="F8" s="1">
        <v>20</v>
      </c>
      <c r="G8" s="1">
        <v>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9"/>
  <sheetViews>
    <sheetView showGridLines="0" workbookViewId="0">
      <pane ySplit="10" topLeftCell="A71" activePane="bottomLeft" state="frozen"/>
      <selection pane="bottomLeft" activeCell="D126" sqref="D126"/>
    </sheetView>
  </sheetViews>
  <sheetFormatPr baseColWidth="10" defaultRowHeight="14.4" x14ac:dyDescent="0.3"/>
  <cols>
    <col min="1" max="1" width="4.77734375" bestFit="1" customWidth="1"/>
    <col min="2" max="2" width="16.77734375" bestFit="1" customWidth="1"/>
    <col min="3" max="3" width="12.77734375" bestFit="1" customWidth="1"/>
    <col min="4" max="4" width="13.5546875" bestFit="1" customWidth="1"/>
    <col min="5" max="5" width="64.6640625" bestFit="1" customWidth="1"/>
    <col min="6" max="6" width="11.777343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6218</v>
      </c>
      <c r="F10" t="s">
        <v>7347</v>
      </c>
    </row>
    <row r="11" spans="1:6" x14ac:dyDescent="0.3">
      <c r="A11">
        <v>1</v>
      </c>
      <c r="B11" s="1" t="s">
        <v>6219</v>
      </c>
      <c r="D11" s="1" t="s">
        <v>6220</v>
      </c>
      <c r="E11" s="1" t="s">
        <v>10149</v>
      </c>
      <c r="F11" s="1">
        <f>+Parametros[[#This Row],[id]]</f>
        <v>1</v>
      </c>
    </row>
    <row r="12" spans="1:6" x14ac:dyDescent="0.3">
      <c r="A12">
        <v>116</v>
      </c>
      <c r="B12" s="1" t="s">
        <v>10546</v>
      </c>
      <c r="D12" s="1" t="s">
        <v>6251</v>
      </c>
      <c r="E12" s="1" t="s">
        <v>14034</v>
      </c>
      <c r="F12" s="1">
        <f>+Parametros[[#This Row],[id]]</f>
        <v>116</v>
      </c>
    </row>
    <row r="13" spans="1:6" x14ac:dyDescent="0.3">
      <c r="A13">
        <v>2</v>
      </c>
      <c r="B13" s="1" t="s">
        <v>6221</v>
      </c>
      <c r="D13" s="1" t="s">
        <v>6222</v>
      </c>
      <c r="E13" s="1" t="s">
        <v>10150</v>
      </c>
      <c r="F13" s="1">
        <f>+Parametros[[#This Row],[id]]</f>
        <v>2</v>
      </c>
    </row>
    <row r="14" spans="1:6" x14ac:dyDescent="0.3">
      <c r="A14">
        <v>3</v>
      </c>
      <c r="B14" s="1" t="s">
        <v>6223</v>
      </c>
      <c r="D14" s="1" t="s">
        <v>6224</v>
      </c>
      <c r="E14" s="1" t="s">
        <v>10151</v>
      </c>
      <c r="F14" s="1">
        <f>+Parametros[[#This Row],[id]]</f>
        <v>3</v>
      </c>
    </row>
    <row r="15" spans="1:6" x14ac:dyDescent="0.3">
      <c r="A15">
        <v>4</v>
      </c>
      <c r="B15" s="1" t="s">
        <v>6225</v>
      </c>
      <c r="D15" s="1" t="s">
        <v>6220</v>
      </c>
      <c r="E15" s="1" t="s">
        <v>10152</v>
      </c>
      <c r="F15" s="1">
        <f>+Parametros[[#This Row],[id]]</f>
        <v>4</v>
      </c>
    </row>
    <row r="16" spans="1:6" x14ac:dyDescent="0.3">
      <c r="A16">
        <v>5</v>
      </c>
      <c r="B16" s="1" t="s">
        <v>6226</v>
      </c>
      <c r="D16" s="1" t="s">
        <v>22</v>
      </c>
      <c r="E16" s="1" t="s">
        <v>10153</v>
      </c>
      <c r="F16" s="1">
        <f>+Parametros[[#This Row],[id]]</f>
        <v>5</v>
      </c>
    </row>
    <row r="17" spans="1:6" x14ac:dyDescent="0.3">
      <c r="A17">
        <v>6</v>
      </c>
      <c r="B17" s="1" t="s">
        <v>6227</v>
      </c>
      <c r="D17" s="1" t="s">
        <v>22</v>
      </c>
      <c r="E17" s="1" t="s">
        <v>10154</v>
      </c>
      <c r="F17" s="1">
        <f>+Parametros[[#This Row],[id]]</f>
        <v>6</v>
      </c>
    </row>
    <row r="18" spans="1:6" x14ac:dyDescent="0.3">
      <c r="A18">
        <v>7</v>
      </c>
      <c r="B18" s="1" t="s">
        <v>6228</v>
      </c>
      <c r="D18" s="1" t="s">
        <v>6229</v>
      </c>
      <c r="E18" s="1" t="s">
        <v>10155</v>
      </c>
      <c r="F18" s="1">
        <f>+Parametros[[#This Row],[id]]</f>
        <v>7</v>
      </c>
    </row>
    <row r="19" spans="1:6" x14ac:dyDescent="0.3">
      <c r="A19">
        <v>8</v>
      </c>
      <c r="B19" s="1" t="s">
        <v>6230</v>
      </c>
      <c r="D19" s="1" t="s">
        <v>22</v>
      </c>
      <c r="E19" s="1" t="s">
        <v>10156</v>
      </c>
      <c r="F19" s="1">
        <f>+Parametros[[#This Row],[id]]</f>
        <v>8</v>
      </c>
    </row>
    <row r="20" spans="1:6" x14ac:dyDescent="0.3">
      <c r="A20">
        <v>9</v>
      </c>
      <c r="B20" s="1" t="s">
        <v>6231</v>
      </c>
      <c r="D20" s="1" t="s">
        <v>6232</v>
      </c>
      <c r="E20" s="1" t="s">
        <v>10157</v>
      </c>
      <c r="F20" s="1">
        <f>+Parametros[[#This Row],[id]]</f>
        <v>9</v>
      </c>
    </row>
    <row r="21" spans="1:6" x14ac:dyDescent="0.3">
      <c r="A21">
        <v>10</v>
      </c>
      <c r="B21" s="1" t="s">
        <v>6233</v>
      </c>
      <c r="D21" s="1" t="s">
        <v>6222</v>
      </c>
      <c r="E21" s="1" t="s">
        <v>10158</v>
      </c>
      <c r="F21" s="1">
        <f>+Parametros[[#This Row],[id]]</f>
        <v>10</v>
      </c>
    </row>
    <row r="22" spans="1:6" x14ac:dyDescent="0.3">
      <c r="A22">
        <v>11</v>
      </c>
      <c r="B22" s="1" t="s">
        <v>6234</v>
      </c>
      <c r="D22" s="1" t="s">
        <v>3369</v>
      </c>
      <c r="E22" s="1" t="s">
        <v>10159</v>
      </c>
      <c r="F22" s="1">
        <f>+Parametros[[#This Row],[id]]</f>
        <v>11</v>
      </c>
    </row>
    <row r="23" spans="1:6" x14ac:dyDescent="0.3">
      <c r="A23">
        <v>112</v>
      </c>
      <c r="B23" s="1" t="s">
        <v>6234</v>
      </c>
      <c r="D23" s="1" t="s">
        <v>6251</v>
      </c>
      <c r="E23" s="1" t="s">
        <v>10262</v>
      </c>
      <c r="F23" s="1">
        <f>+Parametros[[#This Row],[id]]</f>
        <v>112</v>
      </c>
    </row>
    <row r="24" spans="1:6" x14ac:dyDescent="0.3">
      <c r="A24">
        <v>119</v>
      </c>
      <c r="B24" s="1" t="s">
        <v>10530</v>
      </c>
      <c r="D24" s="1" t="s">
        <v>6251</v>
      </c>
      <c r="E24" s="1" t="s">
        <v>14037</v>
      </c>
      <c r="F24" s="1">
        <f>+Parametros[[#This Row],[id]]</f>
        <v>119</v>
      </c>
    </row>
    <row r="25" spans="1:6" x14ac:dyDescent="0.3">
      <c r="A25">
        <v>12</v>
      </c>
      <c r="B25" s="1" t="s">
        <v>6235</v>
      </c>
      <c r="D25" s="1" t="s">
        <v>22</v>
      </c>
      <c r="E25" s="1" t="s">
        <v>10160</v>
      </c>
      <c r="F25" s="1">
        <f>+Parametros[[#This Row],[id]]</f>
        <v>12</v>
      </c>
    </row>
    <row r="26" spans="1:6" x14ac:dyDescent="0.3">
      <c r="A26">
        <v>13</v>
      </c>
      <c r="B26" s="1" t="s">
        <v>6236</v>
      </c>
      <c r="D26" s="1" t="s">
        <v>22</v>
      </c>
      <c r="E26" s="1" t="s">
        <v>10161</v>
      </c>
      <c r="F26" s="1">
        <f>+Parametros[[#This Row],[id]]</f>
        <v>13</v>
      </c>
    </row>
    <row r="27" spans="1:6" x14ac:dyDescent="0.3">
      <c r="A27">
        <v>14</v>
      </c>
      <c r="B27" s="1" t="s">
        <v>6237</v>
      </c>
      <c r="D27" s="1" t="s">
        <v>22</v>
      </c>
      <c r="E27" s="1" t="s">
        <v>10162</v>
      </c>
      <c r="F27" s="1">
        <f>+Parametros[[#This Row],[id]]</f>
        <v>14</v>
      </c>
    </row>
    <row r="28" spans="1:6" x14ac:dyDescent="0.3">
      <c r="A28">
        <v>15</v>
      </c>
      <c r="B28" s="1" t="s">
        <v>6238</v>
      </c>
      <c r="D28" s="1" t="s">
        <v>6232</v>
      </c>
      <c r="E28" s="1" t="s">
        <v>10163</v>
      </c>
      <c r="F28" s="1">
        <f>+Parametros[[#This Row],[id]]</f>
        <v>15</v>
      </c>
    </row>
    <row r="29" spans="1:6" x14ac:dyDescent="0.3">
      <c r="A29">
        <v>16</v>
      </c>
      <c r="B29" s="1" t="s">
        <v>6239</v>
      </c>
      <c r="D29" s="1" t="s">
        <v>6232</v>
      </c>
      <c r="E29" s="1" t="s">
        <v>10164</v>
      </c>
      <c r="F29" s="1">
        <f>+Parametros[[#This Row],[id]]</f>
        <v>16</v>
      </c>
    </row>
    <row r="30" spans="1:6" x14ac:dyDescent="0.3">
      <c r="A30">
        <v>17</v>
      </c>
      <c r="B30" s="1" t="s">
        <v>6240</v>
      </c>
      <c r="D30" s="1" t="s">
        <v>6232</v>
      </c>
      <c r="E30" s="1" t="s">
        <v>10165</v>
      </c>
      <c r="F30" s="1">
        <f>+Parametros[[#This Row],[id]]</f>
        <v>17</v>
      </c>
    </row>
    <row r="31" spans="1:6" x14ac:dyDescent="0.3">
      <c r="A31">
        <v>18</v>
      </c>
      <c r="B31" s="1" t="s">
        <v>6241</v>
      </c>
      <c r="D31" s="1" t="s">
        <v>6242</v>
      </c>
      <c r="E31" s="1" t="s">
        <v>10166</v>
      </c>
      <c r="F31" s="1">
        <f>+Parametros[[#This Row],[id]]</f>
        <v>18</v>
      </c>
    </row>
    <row r="32" spans="1:6" x14ac:dyDescent="0.3">
      <c r="A32">
        <v>19</v>
      </c>
      <c r="B32" s="1" t="s">
        <v>6243</v>
      </c>
      <c r="D32" s="1" t="s">
        <v>6232</v>
      </c>
      <c r="E32" s="1" t="s">
        <v>10167</v>
      </c>
      <c r="F32" s="1">
        <f>+Parametros[[#This Row],[id]]</f>
        <v>19</v>
      </c>
    </row>
    <row r="33" spans="1:6" x14ac:dyDescent="0.3">
      <c r="A33">
        <v>20</v>
      </c>
      <c r="B33" s="1" t="s">
        <v>6244</v>
      </c>
      <c r="D33" s="1" t="s">
        <v>6245</v>
      </c>
      <c r="E33" s="1" t="s">
        <v>10168</v>
      </c>
      <c r="F33" s="1">
        <f>+Parametros[[#This Row],[id]]</f>
        <v>20</v>
      </c>
    </row>
    <row r="34" spans="1:6" x14ac:dyDescent="0.3">
      <c r="A34">
        <v>21</v>
      </c>
      <c r="B34" s="1" t="s">
        <v>6246</v>
      </c>
      <c r="D34" s="1" t="s">
        <v>6220</v>
      </c>
      <c r="E34" s="1" t="s">
        <v>10169</v>
      </c>
      <c r="F34" s="1">
        <f>+Parametros[[#This Row],[id]]</f>
        <v>21</v>
      </c>
    </row>
    <row r="35" spans="1:6" x14ac:dyDescent="0.3">
      <c r="A35">
        <v>22</v>
      </c>
      <c r="B35" s="1" t="s">
        <v>6247</v>
      </c>
      <c r="D35" s="1" t="s">
        <v>6232</v>
      </c>
      <c r="E35" s="1" t="s">
        <v>10170</v>
      </c>
      <c r="F35" s="1">
        <f>+Parametros[[#This Row],[id]]</f>
        <v>22</v>
      </c>
    </row>
    <row r="36" spans="1:6" x14ac:dyDescent="0.3">
      <c r="A36">
        <v>23</v>
      </c>
      <c r="B36" s="1" t="s">
        <v>6248</v>
      </c>
      <c r="D36" s="1" t="s">
        <v>6232</v>
      </c>
      <c r="E36" s="1" t="s">
        <v>10171</v>
      </c>
      <c r="F36" s="1">
        <f>+Parametros[[#This Row],[id]]</f>
        <v>23</v>
      </c>
    </row>
    <row r="37" spans="1:6" x14ac:dyDescent="0.3">
      <c r="A37">
        <v>24</v>
      </c>
      <c r="B37" s="1" t="s">
        <v>6249</v>
      </c>
      <c r="D37" s="1" t="s">
        <v>6232</v>
      </c>
      <c r="E37" s="1" t="s">
        <v>10172</v>
      </c>
      <c r="F37" s="1">
        <f>+Parametros[[#This Row],[id]]</f>
        <v>24</v>
      </c>
    </row>
    <row r="38" spans="1:6" x14ac:dyDescent="0.3">
      <c r="A38">
        <v>25</v>
      </c>
      <c r="B38" s="1" t="s">
        <v>6250</v>
      </c>
      <c r="D38" s="1" t="s">
        <v>6251</v>
      </c>
      <c r="E38" s="1" t="s">
        <v>10173</v>
      </c>
      <c r="F38" s="1">
        <f>+Parametros[[#This Row],[id]]</f>
        <v>25</v>
      </c>
    </row>
    <row r="39" spans="1:6" x14ac:dyDescent="0.3">
      <c r="A39">
        <v>114</v>
      </c>
      <c r="B39" s="1" t="s">
        <v>10264</v>
      </c>
      <c r="D39" s="1" t="s">
        <v>6251</v>
      </c>
      <c r="E39" s="1" t="s">
        <v>10265</v>
      </c>
      <c r="F39" s="1">
        <f>+Parametros[[#This Row],[id]]</f>
        <v>114</v>
      </c>
    </row>
    <row r="40" spans="1:6" x14ac:dyDescent="0.3">
      <c r="A40">
        <v>26</v>
      </c>
      <c r="B40" s="1" t="s">
        <v>6252</v>
      </c>
      <c r="D40" s="1" t="s">
        <v>22</v>
      </c>
      <c r="E40" s="1" t="s">
        <v>10174</v>
      </c>
      <c r="F40" s="1">
        <f>+Parametros[[#This Row],[id]]</f>
        <v>26</v>
      </c>
    </row>
    <row r="41" spans="1:6" x14ac:dyDescent="0.3">
      <c r="A41">
        <v>27</v>
      </c>
      <c r="B41" s="1" t="s">
        <v>6253</v>
      </c>
      <c r="D41" s="1" t="s">
        <v>6254</v>
      </c>
      <c r="E41" s="1" t="s">
        <v>10175</v>
      </c>
      <c r="F41" s="1">
        <f>+Parametros[[#This Row],[id]]</f>
        <v>27</v>
      </c>
    </row>
    <row r="42" spans="1:6" x14ac:dyDescent="0.3">
      <c r="A42">
        <v>28</v>
      </c>
      <c r="B42" s="1" t="s">
        <v>6255</v>
      </c>
      <c r="D42" s="1" t="s">
        <v>6256</v>
      </c>
      <c r="E42" s="1" t="s">
        <v>10176</v>
      </c>
      <c r="F42" s="1">
        <f>+Parametros[[#This Row],[id]]</f>
        <v>28</v>
      </c>
    </row>
    <row r="43" spans="1:6" x14ac:dyDescent="0.3">
      <c r="A43">
        <v>115</v>
      </c>
      <c r="B43" s="1" t="s">
        <v>10266</v>
      </c>
      <c r="D43" s="1" t="s">
        <v>6251</v>
      </c>
      <c r="E43" s="1" t="s">
        <v>10267</v>
      </c>
      <c r="F43" s="1">
        <f>+Parametros[[#This Row],[id]]</f>
        <v>115</v>
      </c>
    </row>
    <row r="44" spans="1:6" x14ac:dyDescent="0.3">
      <c r="A44">
        <v>29</v>
      </c>
      <c r="B44" s="1" t="s">
        <v>6257</v>
      </c>
      <c r="D44" s="1" t="s">
        <v>6222</v>
      </c>
      <c r="E44" s="1" t="s">
        <v>10177</v>
      </c>
      <c r="F44" s="1">
        <f>+Parametros[[#This Row],[id]]</f>
        <v>29</v>
      </c>
    </row>
    <row r="45" spans="1:6" x14ac:dyDescent="0.3">
      <c r="A45">
        <v>30</v>
      </c>
      <c r="B45" s="1" t="s">
        <v>6258</v>
      </c>
      <c r="D45" s="1" t="s">
        <v>6245</v>
      </c>
      <c r="E45" s="1" t="s">
        <v>10178</v>
      </c>
      <c r="F45" s="1">
        <f>+Parametros[[#This Row],[id]]</f>
        <v>30</v>
      </c>
    </row>
    <row r="46" spans="1:6" x14ac:dyDescent="0.3">
      <c r="A46">
        <v>31</v>
      </c>
      <c r="B46" s="1" t="s">
        <v>6259</v>
      </c>
      <c r="D46" s="1" t="s">
        <v>6245</v>
      </c>
      <c r="E46" s="1" t="s">
        <v>10179</v>
      </c>
      <c r="F46" s="1">
        <f>+Parametros[[#This Row],[id]]</f>
        <v>31</v>
      </c>
    </row>
    <row r="47" spans="1:6" x14ac:dyDescent="0.3">
      <c r="A47">
        <v>32</v>
      </c>
      <c r="B47" s="1" t="s">
        <v>6260</v>
      </c>
      <c r="D47" s="1" t="s">
        <v>6220</v>
      </c>
      <c r="E47" s="1" t="s">
        <v>10180</v>
      </c>
      <c r="F47" s="1">
        <f>+Parametros[[#This Row],[id]]</f>
        <v>32</v>
      </c>
    </row>
    <row r="48" spans="1:6" x14ac:dyDescent="0.3">
      <c r="A48">
        <v>33</v>
      </c>
      <c r="B48" s="1" t="s">
        <v>6261</v>
      </c>
      <c r="D48" s="1" t="s">
        <v>22</v>
      </c>
      <c r="E48" s="1" t="s">
        <v>10181</v>
      </c>
      <c r="F48" s="1">
        <f>+Parametros[[#This Row],[id]]</f>
        <v>33</v>
      </c>
    </row>
    <row r="49" spans="1:6" x14ac:dyDescent="0.3">
      <c r="A49">
        <v>34</v>
      </c>
      <c r="B49" s="1" t="s">
        <v>6262</v>
      </c>
      <c r="D49" s="1" t="s">
        <v>22</v>
      </c>
      <c r="E49" s="1" t="s">
        <v>10182</v>
      </c>
      <c r="F49" s="1">
        <f>+Parametros[[#This Row],[id]]</f>
        <v>34</v>
      </c>
    </row>
    <row r="50" spans="1:6" x14ac:dyDescent="0.3">
      <c r="A50">
        <v>35</v>
      </c>
      <c r="B50" s="1" t="s">
        <v>6263</v>
      </c>
      <c r="D50" s="1" t="s">
        <v>6264</v>
      </c>
      <c r="E50" s="1" t="s">
        <v>10183</v>
      </c>
      <c r="F50" s="1">
        <f>+Parametros[[#This Row],[id]]</f>
        <v>35</v>
      </c>
    </row>
    <row r="51" spans="1:6" x14ac:dyDescent="0.3">
      <c r="A51">
        <v>36</v>
      </c>
      <c r="B51" s="1" t="s">
        <v>6265</v>
      </c>
      <c r="D51" s="1" t="s">
        <v>6222</v>
      </c>
      <c r="E51" s="1" t="s">
        <v>10184</v>
      </c>
      <c r="F51" s="1">
        <f>+Parametros[[#This Row],[id]]</f>
        <v>36</v>
      </c>
    </row>
    <row r="52" spans="1:6" x14ac:dyDescent="0.3">
      <c r="A52">
        <v>37</v>
      </c>
      <c r="B52" s="1" t="s">
        <v>6266</v>
      </c>
      <c r="D52" s="1" t="s">
        <v>22</v>
      </c>
      <c r="E52" s="1" t="s">
        <v>10185</v>
      </c>
      <c r="F52" s="1">
        <f>+Parametros[[#This Row],[id]]</f>
        <v>37</v>
      </c>
    </row>
    <row r="53" spans="1:6" x14ac:dyDescent="0.3">
      <c r="A53">
        <v>38</v>
      </c>
      <c r="B53" s="1" t="s">
        <v>6267</v>
      </c>
      <c r="D53" s="1" t="s">
        <v>6232</v>
      </c>
      <c r="E53" s="1" t="s">
        <v>10186</v>
      </c>
      <c r="F53" s="1">
        <f>+Parametros[[#This Row],[id]]</f>
        <v>38</v>
      </c>
    </row>
    <row r="54" spans="1:6" x14ac:dyDescent="0.3">
      <c r="A54">
        <v>39</v>
      </c>
      <c r="B54" s="1" t="s">
        <v>6268</v>
      </c>
      <c r="D54" s="1" t="s">
        <v>6232</v>
      </c>
      <c r="E54" s="1" t="s">
        <v>10187</v>
      </c>
      <c r="F54" s="1">
        <f>+Parametros[[#This Row],[id]]</f>
        <v>39</v>
      </c>
    </row>
    <row r="55" spans="1:6" x14ac:dyDescent="0.3">
      <c r="A55">
        <v>113</v>
      </c>
      <c r="B55" s="1" t="s">
        <v>7608</v>
      </c>
      <c r="D55" s="1" t="s">
        <v>6251</v>
      </c>
      <c r="E55" s="1" t="s">
        <v>10263</v>
      </c>
      <c r="F55" s="1">
        <f>+Parametros[[#This Row],[id]]</f>
        <v>113</v>
      </c>
    </row>
    <row r="56" spans="1:6" x14ac:dyDescent="0.3">
      <c r="A56">
        <v>40</v>
      </c>
      <c r="B56" s="1" t="s">
        <v>6269</v>
      </c>
      <c r="D56" s="1" t="s">
        <v>22</v>
      </c>
      <c r="E56" s="1" t="s">
        <v>10188</v>
      </c>
      <c r="F56" s="1">
        <f>+Parametros[[#This Row],[id]]</f>
        <v>40</v>
      </c>
    </row>
    <row r="57" spans="1:6" x14ac:dyDescent="0.3">
      <c r="A57">
        <v>41</v>
      </c>
      <c r="B57" s="1" t="s">
        <v>6270</v>
      </c>
      <c r="D57" s="1" t="s">
        <v>6220</v>
      </c>
      <c r="E57" s="1" t="s">
        <v>10189</v>
      </c>
      <c r="F57" s="1">
        <f>+Parametros[[#This Row],[id]]</f>
        <v>41</v>
      </c>
    </row>
    <row r="58" spans="1:6" x14ac:dyDescent="0.3">
      <c r="A58">
        <v>42</v>
      </c>
      <c r="B58" s="1" t="s">
        <v>6271</v>
      </c>
      <c r="D58" s="1" t="s">
        <v>6220</v>
      </c>
      <c r="E58" s="1" t="s">
        <v>10190</v>
      </c>
      <c r="F58" s="1">
        <f>+Parametros[[#This Row],[id]]</f>
        <v>42</v>
      </c>
    </row>
    <row r="59" spans="1:6" x14ac:dyDescent="0.3">
      <c r="A59">
        <v>43</v>
      </c>
      <c r="B59" s="1" t="s">
        <v>6272</v>
      </c>
      <c r="D59" s="1" t="s">
        <v>6264</v>
      </c>
      <c r="E59" s="1" t="s">
        <v>10191</v>
      </c>
      <c r="F59" s="1">
        <f>+Parametros[[#This Row],[id]]</f>
        <v>43</v>
      </c>
    </row>
    <row r="60" spans="1:6" x14ac:dyDescent="0.3">
      <c r="A60">
        <v>44</v>
      </c>
      <c r="B60" s="1" t="s">
        <v>6273</v>
      </c>
      <c r="D60" s="1" t="s">
        <v>6232</v>
      </c>
      <c r="E60" s="1" t="s">
        <v>10192</v>
      </c>
      <c r="F60" s="1">
        <f>+Parametros[[#This Row],[id]]</f>
        <v>44</v>
      </c>
    </row>
    <row r="61" spans="1:6" x14ac:dyDescent="0.3">
      <c r="A61">
        <v>45</v>
      </c>
      <c r="B61" s="1" t="s">
        <v>6274</v>
      </c>
      <c r="D61" s="1" t="s">
        <v>22</v>
      </c>
      <c r="E61" s="1" t="s">
        <v>10193</v>
      </c>
      <c r="F61" s="1">
        <f>+Parametros[[#This Row],[id]]</f>
        <v>45</v>
      </c>
    </row>
    <row r="62" spans="1:6" x14ac:dyDescent="0.3">
      <c r="A62">
        <v>46</v>
      </c>
      <c r="B62" s="1" t="s">
        <v>6275</v>
      </c>
      <c r="D62" s="1" t="s">
        <v>6276</v>
      </c>
      <c r="E62" s="1" t="s">
        <v>10194</v>
      </c>
      <c r="F62" s="1">
        <f>+Parametros[[#This Row],[id]]</f>
        <v>46</v>
      </c>
    </row>
    <row r="63" spans="1:6" x14ac:dyDescent="0.3">
      <c r="A63">
        <v>47</v>
      </c>
      <c r="B63" s="1" t="s">
        <v>6277</v>
      </c>
      <c r="D63" s="1" t="s">
        <v>6276</v>
      </c>
      <c r="E63" s="1" t="s">
        <v>10195</v>
      </c>
      <c r="F63" s="1">
        <f>+Parametros[[#This Row],[id]]</f>
        <v>47</v>
      </c>
    </row>
    <row r="64" spans="1:6" x14ac:dyDescent="0.3">
      <c r="A64">
        <v>48</v>
      </c>
      <c r="B64" s="1" t="s">
        <v>6278</v>
      </c>
      <c r="D64" s="1" t="s">
        <v>6279</v>
      </c>
      <c r="E64" s="1" t="s">
        <v>10196</v>
      </c>
      <c r="F64" s="1">
        <f>+Parametros[[#This Row],[id]]</f>
        <v>48</v>
      </c>
    </row>
    <row r="65" spans="1:6" x14ac:dyDescent="0.3">
      <c r="A65">
        <v>49</v>
      </c>
      <c r="B65" s="1" t="s">
        <v>6280</v>
      </c>
      <c r="D65" s="1" t="s">
        <v>6232</v>
      </c>
      <c r="E65" s="1" t="s">
        <v>10197</v>
      </c>
      <c r="F65" s="1">
        <f>+Parametros[[#This Row],[id]]</f>
        <v>49</v>
      </c>
    </row>
    <row r="66" spans="1:6" x14ac:dyDescent="0.3">
      <c r="A66">
        <v>50</v>
      </c>
      <c r="B66" s="1" t="s">
        <v>6281</v>
      </c>
      <c r="D66" s="1" t="s">
        <v>22</v>
      </c>
      <c r="E66" s="1" t="s">
        <v>10198</v>
      </c>
      <c r="F66" s="1">
        <f>+Parametros[[#This Row],[id]]</f>
        <v>50</v>
      </c>
    </row>
    <row r="67" spans="1:6" x14ac:dyDescent="0.3">
      <c r="A67">
        <v>51</v>
      </c>
      <c r="B67" s="1" t="s">
        <v>6282</v>
      </c>
      <c r="D67" s="1" t="s">
        <v>22</v>
      </c>
      <c r="E67" s="1" t="s">
        <v>10199</v>
      </c>
      <c r="F67" s="1">
        <f>+Parametros[[#This Row],[id]]</f>
        <v>51</v>
      </c>
    </row>
    <row r="68" spans="1:6" x14ac:dyDescent="0.3">
      <c r="A68">
        <v>52</v>
      </c>
      <c r="B68" s="1" t="s">
        <v>6283</v>
      </c>
      <c r="D68" s="1" t="s">
        <v>6232</v>
      </c>
      <c r="E68" s="1" t="s">
        <v>10200</v>
      </c>
      <c r="F68" s="1">
        <f>+Parametros[[#This Row],[id]]</f>
        <v>52</v>
      </c>
    </row>
    <row r="69" spans="1:6" x14ac:dyDescent="0.3">
      <c r="A69">
        <v>53</v>
      </c>
      <c r="B69" s="1" t="s">
        <v>6284</v>
      </c>
      <c r="D69" s="1" t="s">
        <v>6264</v>
      </c>
      <c r="E69" s="1" t="s">
        <v>10201</v>
      </c>
      <c r="F69" s="1">
        <f>+Parametros[[#This Row],[id]]</f>
        <v>53</v>
      </c>
    </row>
    <row r="70" spans="1:6" x14ac:dyDescent="0.3">
      <c r="A70">
        <v>54</v>
      </c>
      <c r="B70" s="1" t="s">
        <v>6285</v>
      </c>
      <c r="D70" s="1" t="s">
        <v>6279</v>
      </c>
      <c r="E70" s="1" t="s">
        <v>10202</v>
      </c>
      <c r="F70" s="1">
        <f>+Parametros[[#This Row],[id]]</f>
        <v>54</v>
      </c>
    </row>
    <row r="71" spans="1:6" x14ac:dyDescent="0.3">
      <c r="A71">
        <v>55</v>
      </c>
      <c r="B71" s="1" t="s">
        <v>6286</v>
      </c>
      <c r="D71" s="1" t="s">
        <v>6276</v>
      </c>
      <c r="E71" s="1" t="s">
        <v>10203</v>
      </c>
      <c r="F71" s="1">
        <f>+Parametros[[#This Row],[id]]</f>
        <v>55</v>
      </c>
    </row>
    <row r="72" spans="1:6" x14ac:dyDescent="0.3">
      <c r="A72">
        <v>56</v>
      </c>
      <c r="B72" s="1" t="s">
        <v>6287</v>
      </c>
      <c r="D72" s="1" t="s">
        <v>6222</v>
      </c>
      <c r="E72" s="1" t="s">
        <v>10204</v>
      </c>
      <c r="F72" s="1">
        <f>+Parametros[[#This Row],[id]]</f>
        <v>56</v>
      </c>
    </row>
    <row r="73" spans="1:6" x14ac:dyDescent="0.3">
      <c r="A73">
        <v>57</v>
      </c>
      <c r="B73" s="1" t="s">
        <v>6288</v>
      </c>
      <c r="D73" s="1" t="s">
        <v>3369</v>
      </c>
      <c r="E73" s="1" t="s">
        <v>10205</v>
      </c>
      <c r="F73" s="1">
        <f>+Parametros[[#This Row],[id]]</f>
        <v>57</v>
      </c>
    </row>
    <row r="74" spans="1:6" x14ac:dyDescent="0.3">
      <c r="A74">
        <v>58</v>
      </c>
      <c r="B74" s="1" t="s">
        <v>6289</v>
      </c>
      <c r="D74" s="1" t="s">
        <v>22</v>
      </c>
      <c r="E74" s="1" t="s">
        <v>10206</v>
      </c>
      <c r="F74" s="1">
        <f>+Parametros[[#This Row],[id]]</f>
        <v>58</v>
      </c>
    </row>
    <row r="75" spans="1:6" x14ac:dyDescent="0.3">
      <c r="A75">
        <v>59</v>
      </c>
      <c r="B75" s="1" t="s">
        <v>21</v>
      </c>
      <c r="D75" s="1" t="s">
        <v>22</v>
      </c>
      <c r="E75" s="1" t="s">
        <v>10207</v>
      </c>
      <c r="F75" s="1">
        <f>+Parametros[[#This Row],[id]]</f>
        <v>59</v>
      </c>
    </row>
    <row r="76" spans="1:6" x14ac:dyDescent="0.3">
      <c r="A76">
        <v>60</v>
      </c>
      <c r="B76" s="1" t="s">
        <v>6290</v>
      </c>
      <c r="D76" s="1" t="s">
        <v>3369</v>
      </c>
      <c r="E76" s="1" t="s">
        <v>10208</v>
      </c>
      <c r="F76" s="1">
        <f>+Parametros[[#This Row],[id]]</f>
        <v>60</v>
      </c>
    </row>
    <row r="77" spans="1:6" x14ac:dyDescent="0.3">
      <c r="A77">
        <v>61</v>
      </c>
      <c r="B77" s="1" t="s">
        <v>6291</v>
      </c>
      <c r="D77" s="1" t="s">
        <v>22</v>
      </c>
      <c r="E77" s="1" t="s">
        <v>10209</v>
      </c>
      <c r="F77" s="1">
        <f>+Parametros[[#This Row],[id]]</f>
        <v>61</v>
      </c>
    </row>
    <row r="78" spans="1:6" x14ac:dyDescent="0.3">
      <c r="A78">
        <v>62</v>
      </c>
      <c r="B78" s="1" t="s">
        <v>6292</v>
      </c>
      <c r="D78" s="1" t="s">
        <v>6224</v>
      </c>
      <c r="E78" s="1" t="s">
        <v>10210</v>
      </c>
      <c r="F78" s="1">
        <f>+Parametros[[#This Row],[id]]</f>
        <v>62</v>
      </c>
    </row>
    <row r="79" spans="1:6" x14ac:dyDescent="0.3">
      <c r="A79">
        <v>63</v>
      </c>
      <c r="B79" s="1" t="s">
        <v>6293</v>
      </c>
      <c r="D79" s="1" t="s">
        <v>6232</v>
      </c>
      <c r="E79" s="1" t="s">
        <v>10211</v>
      </c>
      <c r="F79" s="1">
        <f>+Parametros[[#This Row],[id]]</f>
        <v>63</v>
      </c>
    </row>
    <row r="80" spans="1:6" x14ac:dyDescent="0.3">
      <c r="A80">
        <v>64</v>
      </c>
      <c r="B80" s="1" t="s">
        <v>6294</v>
      </c>
      <c r="D80" s="1" t="s">
        <v>6276</v>
      </c>
      <c r="E80" s="1" t="s">
        <v>10212</v>
      </c>
      <c r="F80" s="1">
        <f>+Parametros[[#This Row],[id]]</f>
        <v>64</v>
      </c>
    </row>
    <row r="81" spans="1:6" x14ac:dyDescent="0.3">
      <c r="A81">
        <v>65</v>
      </c>
      <c r="B81" s="1" t="s">
        <v>6295</v>
      </c>
      <c r="D81" s="1" t="s">
        <v>6222</v>
      </c>
      <c r="E81" s="1" t="s">
        <v>10213</v>
      </c>
      <c r="F81" s="1">
        <f>+Parametros[[#This Row],[id]]</f>
        <v>65</v>
      </c>
    </row>
    <row r="82" spans="1:6" x14ac:dyDescent="0.3">
      <c r="A82">
        <v>66</v>
      </c>
      <c r="B82" s="1" t="s">
        <v>6296</v>
      </c>
      <c r="D82" s="1" t="s">
        <v>22</v>
      </c>
      <c r="E82" s="1" t="s">
        <v>10214</v>
      </c>
      <c r="F82" s="1">
        <f>+Parametros[[#This Row],[id]]</f>
        <v>66</v>
      </c>
    </row>
    <row r="83" spans="1:6" x14ac:dyDescent="0.3">
      <c r="A83">
        <v>67</v>
      </c>
      <c r="B83" s="1" t="s">
        <v>6297</v>
      </c>
      <c r="D83" s="1" t="s">
        <v>6276</v>
      </c>
      <c r="E83" s="1" t="s">
        <v>10215</v>
      </c>
      <c r="F83" s="1">
        <f>+Parametros[[#This Row],[id]]</f>
        <v>67</v>
      </c>
    </row>
    <row r="84" spans="1:6" x14ac:dyDescent="0.3">
      <c r="A84">
        <v>68</v>
      </c>
      <c r="B84" s="1" t="s">
        <v>6298</v>
      </c>
      <c r="D84" s="1" t="s">
        <v>6224</v>
      </c>
      <c r="E84" s="1" t="s">
        <v>10216</v>
      </c>
      <c r="F84" s="1">
        <f>+Parametros[[#This Row],[id]]</f>
        <v>68</v>
      </c>
    </row>
    <row r="85" spans="1:6" x14ac:dyDescent="0.3">
      <c r="A85">
        <v>69</v>
      </c>
      <c r="B85" s="1" t="s">
        <v>6299</v>
      </c>
      <c r="D85" s="1" t="s">
        <v>22</v>
      </c>
      <c r="E85" s="1" t="s">
        <v>10217</v>
      </c>
      <c r="F85" s="1">
        <f>+Parametros[[#This Row],[id]]</f>
        <v>69</v>
      </c>
    </row>
    <row r="86" spans="1:6" x14ac:dyDescent="0.3">
      <c r="A86">
        <v>70</v>
      </c>
      <c r="B86" s="1" t="s">
        <v>6300</v>
      </c>
      <c r="D86" s="1" t="s">
        <v>6279</v>
      </c>
      <c r="E86" s="1" t="s">
        <v>10218</v>
      </c>
      <c r="F86" s="1">
        <f>+Parametros[[#This Row],[id]]</f>
        <v>70</v>
      </c>
    </row>
    <row r="87" spans="1:6" x14ac:dyDescent="0.3">
      <c r="A87">
        <v>71</v>
      </c>
      <c r="B87" s="1" t="s">
        <v>6301</v>
      </c>
      <c r="D87" s="1" t="s">
        <v>6222</v>
      </c>
      <c r="E87" s="1" t="s">
        <v>10219</v>
      </c>
      <c r="F87" s="1">
        <f>+Parametros[[#This Row],[id]]</f>
        <v>71</v>
      </c>
    </row>
    <row r="88" spans="1:6" x14ac:dyDescent="0.3">
      <c r="A88">
        <v>72</v>
      </c>
      <c r="B88" s="1" t="s">
        <v>6302</v>
      </c>
      <c r="D88" s="1" t="s">
        <v>6232</v>
      </c>
      <c r="E88" s="1" t="s">
        <v>10220</v>
      </c>
      <c r="F88" s="1">
        <f>+Parametros[[#This Row],[id]]</f>
        <v>72</v>
      </c>
    </row>
    <row r="89" spans="1:6" x14ac:dyDescent="0.3">
      <c r="A89">
        <v>73</v>
      </c>
      <c r="B89" s="1" t="s">
        <v>6303</v>
      </c>
      <c r="D89" s="1" t="s">
        <v>6264</v>
      </c>
      <c r="E89" s="1" t="s">
        <v>10221</v>
      </c>
      <c r="F89" s="1">
        <f>+Parametros[[#This Row],[id]]</f>
        <v>73</v>
      </c>
    </row>
    <row r="90" spans="1:6" x14ac:dyDescent="0.3">
      <c r="A90">
        <v>74</v>
      </c>
      <c r="B90" s="1" t="s">
        <v>6304</v>
      </c>
      <c r="D90" s="1" t="s">
        <v>22</v>
      </c>
      <c r="E90" s="1" t="s">
        <v>10222</v>
      </c>
      <c r="F90" s="1">
        <f>+Parametros[[#This Row],[id]]</f>
        <v>74</v>
      </c>
    </row>
    <row r="91" spans="1:6" x14ac:dyDescent="0.3">
      <c r="A91">
        <v>75</v>
      </c>
      <c r="B91" s="1" t="s">
        <v>6305</v>
      </c>
      <c r="D91" s="1" t="s">
        <v>6224</v>
      </c>
      <c r="E91" s="1" t="s">
        <v>10223</v>
      </c>
      <c r="F91" s="1">
        <f>+Parametros[[#This Row],[id]]</f>
        <v>75</v>
      </c>
    </row>
    <row r="92" spans="1:6" x14ac:dyDescent="0.3">
      <c r="A92">
        <v>76</v>
      </c>
      <c r="B92" s="1" t="s">
        <v>6306</v>
      </c>
      <c r="D92" s="1" t="s">
        <v>22</v>
      </c>
      <c r="E92" s="1" t="s">
        <v>10224</v>
      </c>
      <c r="F92" s="1">
        <f>+Parametros[[#This Row],[id]]</f>
        <v>76</v>
      </c>
    </row>
    <row r="93" spans="1:6" x14ac:dyDescent="0.3">
      <c r="A93">
        <v>77</v>
      </c>
      <c r="B93" s="1" t="s">
        <v>6307</v>
      </c>
      <c r="D93" s="1" t="s">
        <v>6222</v>
      </c>
      <c r="E93" s="1" t="s">
        <v>10225</v>
      </c>
      <c r="F93" s="1">
        <f>+Parametros[[#This Row],[id]]</f>
        <v>77</v>
      </c>
    </row>
    <row r="94" spans="1:6" x14ac:dyDescent="0.3">
      <c r="A94">
        <v>78</v>
      </c>
      <c r="B94" s="1" t="s">
        <v>6308</v>
      </c>
      <c r="D94" s="1" t="s">
        <v>22</v>
      </c>
      <c r="E94" s="1" t="s">
        <v>10226</v>
      </c>
      <c r="F94" s="1">
        <f>+Parametros[[#This Row],[id]]</f>
        <v>78</v>
      </c>
    </row>
    <row r="95" spans="1:6" x14ac:dyDescent="0.3">
      <c r="A95">
        <v>79</v>
      </c>
      <c r="B95" s="1" t="s">
        <v>6309</v>
      </c>
      <c r="D95" s="1" t="s">
        <v>6232</v>
      </c>
      <c r="E95" s="1" t="s">
        <v>10227</v>
      </c>
      <c r="F95" s="1">
        <f>+Parametros[[#This Row],[id]]</f>
        <v>79</v>
      </c>
    </row>
    <row r="96" spans="1:6" x14ac:dyDescent="0.3">
      <c r="A96">
        <v>80</v>
      </c>
      <c r="B96" s="1" t="s">
        <v>6310</v>
      </c>
      <c r="D96" s="1" t="s">
        <v>22</v>
      </c>
      <c r="E96" s="1" t="s">
        <v>10228</v>
      </c>
      <c r="F96" s="1">
        <f>+Parametros[[#This Row],[id]]</f>
        <v>80</v>
      </c>
    </row>
    <row r="97" spans="1:6" x14ac:dyDescent="0.3">
      <c r="A97">
        <v>81</v>
      </c>
      <c r="B97" s="1" t="s">
        <v>6311</v>
      </c>
      <c r="D97" s="1" t="s">
        <v>22</v>
      </c>
      <c r="E97" s="1" t="s">
        <v>10229</v>
      </c>
      <c r="F97" s="1">
        <f>+Parametros[[#This Row],[id]]</f>
        <v>81</v>
      </c>
    </row>
    <row r="98" spans="1:6" x14ac:dyDescent="0.3">
      <c r="A98">
        <v>82</v>
      </c>
      <c r="B98" s="1" t="s">
        <v>6312</v>
      </c>
      <c r="D98" s="1" t="s">
        <v>6264</v>
      </c>
      <c r="E98" s="1" t="s">
        <v>10230</v>
      </c>
      <c r="F98" s="1">
        <f>+Parametros[[#This Row],[id]]</f>
        <v>82</v>
      </c>
    </row>
    <row r="99" spans="1:6" x14ac:dyDescent="0.3">
      <c r="A99">
        <v>83</v>
      </c>
      <c r="B99" s="1" t="s">
        <v>6313</v>
      </c>
      <c r="D99" s="1" t="s">
        <v>22</v>
      </c>
      <c r="E99" s="1" t="s">
        <v>10231</v>
      </c>
      <c r="F99" s="1">
        <f>+Parametros[[#This Row],[id]]</f>
        <v>83</v>
      </c>
    </row>
    <row r="100" spans="1:6" x14ac:dyDescent="0.3">
      <c r="A100">
        <v>84</v>
      </c>
      <c r="B100" s="1" t="s">
        <v>6314</v>
      </c>
      <c r="D100" s="1" t="s">
        <v>6279</v>
      </c>
      <c r="E100" s="1" t="s">
        <v>10232</v>
      </c>
      <c r="F100" s="1">
        <f>+Parametros[[#This Row],[id]]</f>
        <v>84</v>
      </c>
    </row>
    <row r="101" spans="1:6" x14ac:dyDescent="0.3">
      <c r="A101">
        <v>85</v>
      </c>
      <c r="B101" s="1" t="s">
        <v>6315</v>
      </c>
      <c r="D101" s="1" t="s">
        <v>3369</v>
      </c>
      <c r="E101" s="1" t="s">
        <v>10233</v>
      </c>
      <c r="F101" s="1">
        <f>+Parametros[[#This Row],[id]]</f>
        <v>85</v>
      </c>
    </row>
    <row r="102" spans="1:6" x14ac:dyDescent="0.3">
      <c r="A102">
        <v>86</v>
      </c>
      <c r="B102" s="1" t="s">
        <v>6316</v>
      </c>
      <c r="D102" s="1" t="s">
        <v>22</v>
      </c>
      <c r="E102" s="1" t="s">
        <v>10234</v>
      </c>
      <c r="F102" s="1">
        <f>+Parametros[[#This Row],[id]]</f>
        <v>86</v>
      </c>
    </row>
    <row r="103" spans="1:6" x14ac:dyDescent="0.3">
      <c r="A103">
        <v>110</v>
      </c>
      <c r="B103" s="1" t="s">
        <v>10258</v>
      </c>
      <c r="D103" s="1" t="s">
        <v>6232</v>
      </c>
      <c r="E103" s="1" t="s">
        <v>10259</v>
      </c>
      <c r="F103" s="1">
        <f>+Parametros[[#This Row],[id]]</f>
        <v>110</v>
      </c>
    </row>
    <row r="104" spans="1:6" x14ac:dyDescent="0.3">
      <c r="A104">
        <v>87</v>
      </c>
      <c r="B104" s="1" t="s">
        <v>6317</v>
      </c>
      <c r="D104" s="1" t="s">
        <v>22</v>
      </c>
      <c r="E104" s="1" t="s">
        <v>10235</v>
      </c>
      <c r="F104" s="1">
        <f>+Parametros[[#This Row],[id]]</f>
        <v>87</v>
      </c>
    </row>
    <row r="105" spans="1:6" x14ac:dyDescent="0.3">
      <c r="A105">
        <v>88</v>
      </c>
      <c r="B105" s="1" t="s">
        <v>6318</v>
      </c>
      <c r="D105" s="1" t="s">
        <v>6242</v>
      </c>
      <c r="E105" s="1" t="s">
        <v>10236</v>
      </c>
      <c r="F105" s="1">
        <f>+Parametros[[#This Row],[id]]</f>
        <v>88</v>
      </c>
    </row>
    <row r="106" spans="1:6" x14ac:dyDescent="0.3">
      <c r="A106">
        <v>89</v>
      </c>
      <c r="B106" s="1" t="s">
        <v>6319</v>
      </c>
      <c r="D106" s="1" t="s">
        <v>6279</v>
      </c>
      <c r="E106" s="1" t="s">
        <v>10237</v>
      </c>
      <c r="F106" s="1">
        <f>+Parametros[[#This Row],[id]]</f>
        <v>89</v>
      </c>
    </row>
    <row r="107" spans="1:6" x14ac:dyDescent="0.3">
      <c r="A107">
        <v>118</v>
      </c>
      <c r="B107" s="1" t="s">
        <v>14035</v>
      </c>
      <c r="D107" s="1" t="s">
        <v>6251</v>
      </c>
      <c r="E107" s="1" t="s">
        <v>14036</v>
      </c>
      <c r="F107" s="1">
        <f>+Parametros[[#This Row],[id]]</f>
        <v>118</v>
      </c>
    </row>
    <row r="108" spans="1:6" x14ac:dyDescent="0.3">
      <c r="A108">
        <v>90</v>
      </c>
      <c r="B108" s="1" t="s">
        <v>6320</v>
      </c>
      <c r="D108" s="1" t="s">
        <v>6229</v>
      </c>
      <c r="E108" s="1" t="s">
        <v>10238</v>
      </c>
      <c r="F108" s="1">
        <f>+Parametros[[#This Row],[id]]</f>
        <v>90</v>
      </c>
    </row>
    <row r="109" spans="1:6" x14ac:dyDescent="0.3">
      <c r="A109">
        <v>91</v>
      </c>
      <c r="B109" s="1" t="s">
        <v>6321</v>
      </c>
      <c r="D109" s="1" t="s">
        <v>6222</v>
      </c>
      <c r="E109" s="1" t="s">
        <v>10239</v>
      </c>
      <c r="F109" s="1">
        <f>+Parametros[[#This Row],[id]]</f>
        <v>91</v>
      </c>
    </row>
    <row r="110" spans="1:6" x14ac:dyDescent="0.3">
      <c r="A110">
        <v>92</v>
      </c>
      <c r="B110" s="1" t="s">
        <v>6322</v>
      </c>
      <c r="D110" s="1" t="s">
        <v>22</v>
      </c>
      <c r="E110" s="1" t="s">
        <v>10240</v>
      </c>
      <c r="F110" s="1">
        <f>+Parametros[[#This Row],[id]]</f>
        <v>92</v>
      </c>
    </row>
    <row r="111" spans="1:6" x14ac:dyDescent="0.3">
      <c r="A111">
        <v>93</v>
      </c>
      <c r="B111" s="1" t="s">
        <v>6323</v>
      </c>
      <c r="D111" s="1" t="s">
        <v>6222</v>
      </c>
      <c r="E111" s="1" t="s">
        <v>10241</v>
      </c>
      <c r="F111" s="1">
        <f>+Parametros[[#This Row],[id]]</f>
        <v>93</v>
      </c>
    </row>
    <row r="112" spans="1:6" x14ac:dyDescent="0.3">
      <c r="A112">
        <v>94</v>
      </c>
      <c r="B112" s="1" t="s">
        <v>6324</v>
      </c>
      <c r="D112" s="1" t="s">
        <v>6245</v>
      </c>
      <c r="E112" s="1" t="s">
        <v>10242</v>
      </c>
      <c r="F112" s="1">
        <f>+Parametros[[#This Row],[id]]</f>
        <v>94</v>
      </c>
    </row>
    <row r="113" spans="1:6" x14ac:dyDescent="0.3">
      <c r="A113">
        <v>96</v>
      </c>
      <c r="B113" s="1" t="s">
        <v>6326</v>
      </c>
      <c r="D113" s="1" t="s">
        <v>22</v>
      </c>
      <c r="E113" s="1" t="s">
        <v>10244</v>
      </c>
      <c r="F113" s="1">
        <f>+Parametros[[#This Row],[id]]</f>
        <v>96</v>
      </c>
    </row>
    <row r="114" spans="1:6" x14ac:dyDescent="0.3">
      <c r="A114">
        <v>95</v>
      </c>
      <c r="B114" s="1" t="s">
        <v>6325</v>
      </c>
      <c r="D114" s="1" t="s">
        <v>22</v>
      </c>
      <c r="E114" s="1" t="s">
        <v>10243</v>
      </c>
      <c r="F114" s="1">
        <f>+Parametros[[#This Row],[id]]</f>
        <v>95</v>
      </c>
    </row>
    <row r="115" spans="1:6" x14ac:dyDescent="0.3">
      <c r="A115">
        <v>97</v>
      </c>
      <c r="B115" s="1" t="s">
        <v>6327</v>
      </c>
      <c r="D115" s="1" t="s">
        <v>6242</v>
      </c>
      <c r="E115" s="1" t="s">
        <v>10245</v>
      </c>
      <c r="F115" s="1">
        <f>+Parametros[[#This Row],[id]]</f>
        <v>97</v>
      </c>
    </row>
    <row r="116" spans="1:6" x14ac:dyDescent="0.3">
      <c r="A116">
        <v>98</v>
      </c>
      <c r="B116" s="1" t="s">
        <v>6328</v>
      </c>
      <c r="D116" s="1" t="s">
        <v>6232</v>
      </c>
      <c r="E116" s="1" t="s">
        <v>10246</v>
      </c>
      <c r="F116" s="1">
        <f>+Parametros[[#This Row],[id]]</f>
        <v>98</v>
      </c>
    </row>
    <row r="117" spans="1:6" x14ac:dyDescent="0.3">
      <c r="A117">
        <v>99</v>
      </c>
      <c r="B117" s="1" t="s">
        <v>6329</v>
      </c>
      <c r="D117" s="1" t="s">
        <v>6232</v>
      </c>
      <c r="E117" s="1" t="s">
        <v>10247</v>
      </c>
      <c r="F117" s="1">
        <f>+Parametros[[#This Row],[id]]</f>
        <v>99</v>
      </c>
    </row>
    <row r="118" spans="1:6" x14ac:dyDescent="0.3">
      <c r="A118">
        <v>100</v>
      </c>
      <c r="B118" s="1" t="s">
        <v>6242</v>
      </c>
      <c r="D118" s="1" t="s">
        <v>6242</v>
      </c>
      <c r="E118" s="1" t="s">
        <v>10248</v>
      </c>
      <c r="F118" s="1">
        <f>+Parametros[[#This Row],[id]]</f>
        <v>100</v>
      </c>
    </row>
    <row r="119" spans="1:6" x14ac:dyDescent="0.3">
      <c r="A119">
        <v>101</v>
      </c>
      <c r="B119" s="1" t="s">
        <v>6330</v>
      </c>
      <c r="D119" s="1" t="s">
        <v>6220</v>
      </c>
      <c r="E119" s="1" t="s">
        <v>10249</v>
      </c>
      <c r="F119" s="1">
        <f>+Parametros[[#This Row],[id]]</f>
        <v>101</v>
      </c>
    </row>
    <row r="120" spans="1:6" x14ac:dyDescent="0.3">
      <c r="A120">
        <v>102</v>
      </c>
      <c r="B120" s="1" t="s">
        <v>6331</v>
      </c>
      <c r="D120" s="1" t="s">
        <v>6279</v>
      </c>
      <c r="E120" s="1" t="s">
        <v>10250</v>
      </c>
      <c r="F120" s="1">
        <f>+Parametros[[#This Row],[id]]</f>
        <v>102</v>
      </c>
    </row>
    <row r="121" spans="1:6" x14ac:dyDescent="0.3">
      <c r="A121">
        <v>103</v>
      </c>
      <c r="B121" s="1" t="s">
        <v>6332</v>
      </c>
      <c r="D121" s="1" t="s">
        <v>6254</v>
      </c>
      <c r="E121" s="1" t="s">
        <v>10251</v>
      </c>
      <c r="F121" s="1">
        <f>+Parametros[[#This Row],[id]]</f>
        <v>103</v>
      </c>
    </row>
    <row r="122" spans="1:6" x14ac:dyDescent="0.3">
      <c r="A122">
        <v>104</v>
      </c>
      <c r="B122" s="1" t="s">
        <v>6333</v>
      </c>
      <c r="D122" s="1" t="s">
        <v>22</v>
      </c>
      <c r="E122" s="1" t="s">
        <v>10252</v>
      </c>
      <c r="F122" s="1">
        <f>+Parametros[[#This Row],[id]]</f>
        <v>104</v>
      </c>
    </row>
    <row r="123" spans="1:6" x14ac:dyDescent="0.3">
      <c r="A123">
        <v>105</v>
      </c>
      <c r="B123" s="1" t="s">
        <v>6334</v>
      </c>
      <c r="D123" s="1" t="s">
        <v>6222</v>
      </c>
      <c r="E123" s="1" t="s">
        <v>10253</v>
      </c>
      <c r="F123" s="1">
        <f>+Parametros[[#This Row],[id]]</f>
        <v>105</v>
      </c>
    </row>
    <row r="124" spans="1:6" x14ac:dyDescent="0.3">
      <c r="A124">
        <v>106</v>
      </c>
      <c r="B124" s="1" t="s">
        <v>6335</v>
      </c>
      <c r="D124" s="1" t="s">
        <v>6232</v>
      </c>
      <c r="E124" s="1" t="s">
        <v>10254</v>
      </c>
      <c r="F124" s="1">
        <f>+Parametros[[#This Row],[id]]</f>
        <v>106</v>
      </c>
    </row>
    <row r="125" spans="1:6" x14ac:dyDescent="0.3">
      <c r="A125">
        <v>111</v>
      </c>
      <c r="B125" s="1" t="s">
        <v>10260</v>
      </c>
      <c r="D125" s="1" t="s">
        <v>6251</v>
      </c>
      <c r="E125" s="1" t="s">
        <v>10261</v>
      </c>
      <c r="F125" s="1">
        <f>+Parametros[[#This Row],[id]]</f>
        <v>111</v>
      </c>
    </row>
    <row r="126" spans="1:6" x14ac:dyDescent="0.3">
      <c r="A126">
        <v>117</v>
      </c>
      <c r="B126" s="1" t="s">
        <v>10268</v>
      </c>
      <c r="D126" s="1" t="s">
        <v>6251</v>
      </c>
      <c r="E126" s="1" t="s">
        <v>10269</v>
      </c>
      <c r="F126" s="1">
        <f>+Parametros[[#This Row],[id]]</f>
        <v>117</v>
      </c>
    </row>
    <row r="127" spans="1:6" x14ac:dyDescent="0.3">
      <c r="A127">
        <v>107</v>
      </c>
      <c r="B127" s="1" t="s">
        <v>20</v>
      </c>
      <c r="D127" s="1" t="s">
        <v>6222</v>
      </c>
      <c r="E127" s="1" t="s">
        <v>10255</v>
      </c>
      <c r="F127" s="1">
        <f>+Parametros[[#This Row],[id]]</f>
        <v>107</v>
      </c>
    </row>
    <row r="128" spans="1:6" x14ac:dyDescent="0.3">
      <c r="A128">
        <v>108</v>
      </c>
      <c r="B128" s="1" t="s">
        <v>6336</v>
      </c>
      <c r="D128" s="1" t="s">
        <v>6229</v>
      </c>
      <c r="E128" s="1" t="s">
        <v>10256</v>
      </c>
      <c r="F128" s="1">
        <f>+Parametros[[#This Row],[id]]</f>
        <v>108</v>
      </c>
    </row>
    <row r="129" spans="1:6" x14ac:dyDescent="0.3">
      <c r="A129">
        <v>109</v>
      </c>
      <c r="B129" s="1" t="s">
        <v>6337</v>
      </c>
      <c r="D129" s="1" t="s">
        <v>6229</v>
      </c>
      <c r="E129" s="1" t="s">
        <v>10257</v>
      </c>
      <c r="F12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91"/>
  <sheetViews>
    <sheetView showGridLines="0" workbookViewId="0">
      <pane ySplit="11" topLeftCell="A1777" activePane="bottomLeft" state="frozen"/>
      <selection pane="bottomLeft" activeCell="B1791" sqref="B1791"/>
    </sheetView>
  </sheetViews>
  <sheetFormatPr baseColWidth="10" defaultRowHeight="14.4" x14ac:dyDescent="0.3"/>
  <cols>
    <col min="1" max="1" width="5" bestFit="1" customWidth="1"/>
    <col min="2" max="2" width="23" bestFit="1" customWidth="1"/>
    <col min="3" max="3" width="12.77734375" bestFit="1" customWidth="1"/>
    <col min="4" max="4" width="11.5546875" bestFit="1" customWidth="1"/>
    <col min="5" max="5" width="13.33203125" bestFit="1" customWidth="1"/>
    <col min="6" max="6" width="15.5546875" bestFit="1" customWidth="1"/>
    <col min="7" max="7" width="80.88671875" bestFit="1" customWidth="1"/>
    <col min="8" max="8" width="11.77734375" bestFit="1" customWidth="1"/>
  </cols>
  <sheetData>
    <row r="11" spans="1:8" x14ac:dyDescent="0.3">
      <c r="A11" t="s">
        <v>5174</v>
      </c>
      <c r="B11" t="s">
        <v>1</v>
      </c>
      <c r="C11" t="s">
        <v>2</v>
      </c>
      <c r="D11" t="s">
        <v>3</v>
      </c>
      <c r="E11" t="s">
        <v>5175</v>
      </c>
      <c r="F11" t="s">
        <v>5176</v>
      </c>
      <c r="G11" t="s">
        <v>5177</v>
      </c>
      <c r="H11" t="s">
        <v>7347</v>
      </c>
    </row>
    <row r="12" spans="1:8" hidden="1" x14ac:dyDescent="0.3">
      <c r="A12">
        <v>1</v>
      </c>
      <c r="B12" t="s">
        <v>5178</v>
      </c>
      <c r="C12" s="1" t="s">
        <v>5179</v>
      </c>
      <c r="D12" s="1" t="s">
        <v>5180</v>
      </c>
      <c r="E12" s="2">
        <v>32874</v>
      </c>
      <c r="F12" s="2">
        <v>33238</v>
      </c>
      <c r="G12" s="1" t="s">
        <v>7643</v>
      </c>
      <c r="H12" s="1">
        <f>+Temporalidad[[#This Row],[ID]]</f>
        <v>1</v>
      </c>
    </row>
    <row r="13" spans="1:8" hidden="1" x14ac:dyDescent="0.3">
      <c r="A13">
        <v>2</v>
      </c>
      <c r="B13" t="s">
        <v>5181</v>
      </c>
      <c r="C13" s="1" t="s">
        <v>5179</v>
      </c>
      <c r="D13" s="1" t="s">
        <v>5180</v>
      </c>
      <c r="E13" s="2">
        <v>33239</v>
      </c>
      <c r="F13" s="2">
        <v>33603</v>
      </c>
      <c r="G13" s="1" t="s">
        <v>7644</v>
      </c>
      <c r="H13" s="1">
        <f>+Temporalidad[[#This Row],[ID]]</f>
        <v>2</v>
      </c>
    </row>
    <row r="14" spans="1:8" hidden="1" x14ac:dyDescent="0.3">
      <c r="A14">
        <v>3</v>
      </c>
      <c r="B14" t="s">
        <v>5182</v>
      </c>
      <c r="C14" s="1" t="s">
        <v>5179</v>
      </c>
      <c r="D14" s="1" t="s">
        <v>5180</v>
      </c>
      <c r="E14" s="2">
        <v>33604</v>
      </c>
      <c r="F14" s="2">
        <v>33969</v>
      </c>
      <c r="G14" s="1" t="s">
        <v>7645</v>
      </c>
      <c r="H14" s="1">
        <f>+Temporalidad[[#This Row],[ID]]</f>
        <v>3</v>
      </c>
    </row>
    <row r="15" spans="1:8" hidden="1" x14ac:dyDescent="0.3">
      <c r="A15">
        <v>4</v>
      </c>
      <c r="B15" t="s">
        <v>5183</v>
      </c>
      <c r="C15" s="1" t="s">
        <v>5179</v>
      </c>
      <c r="D15" s="1" t="s">
        <v>5180</v>
      </c>
      <c r="E15" s="2">
        <v>33970</v>
      </c>
      <c r="F15" s="2">
        <v>34334</v>
      </c>
      <c r="G15" s="1" t="s">
        <v>7646</v>
      </c>
      <c r="H15" s="1">
        <f>+Temporalidad[[#This Row],[ID]]</f>
        <v>4</v>
      </c>
    </row>
    <row r="16" spans="1:8" hidden="1" x14ac:dyDescent="0.3">
      <c r="A16">
        <v>5</v>
      </c>
      <c r="B16" t="s">
        <v>5184</v>
      </c>
      <c r="C16" s="1" t="s">
        <v>5179</v>
      </c>
      <c r="D16" s="1" t="s">
        <v>5180</v>
      </c>
      <c r="E16" s="2">
        <v>34335</v>
      </c>
      <c r="F16" s="2">
        <v>34699</v>
      </c>
      <c r="G16" s="1" t="s">
        <v>7647</v>
      </c>
      <c r="H16" s="1">
        <f>+Temporalidad[[#This Row],[ID]]</f>
        <v>5</v>
      </c>
    </row>
    <row r="17" spans="1:8" hidden="1" x14ac:dyDescent="0.3">
      <c r="A17">
        <v>6</v>
      </c>
      <c r="B17" t="s">
        <v>5185</v>
      </c>
      <c r="C17" s="1" t="s">
        <v>5179</v>
      </c>
      <c r="D17" s="1" t="s">
        <v>5180</v>
      </c>
      <c r="E17" s="2">
        <v>34700</v>
      </c>
      <c r="F17" s="2">
        <v>35064</v>
      </c>
      <c r="G17" s="1" t="s">
        <v>7648</v>
      </c>
      <c r="H17" s="1">
        <f>+Temporalidad[[#This Row],[ID]]</f>
        <v>6</v>
      </c>
    </row>
    <row r="18" spans="1:8" hidden="1" x14ac:dyDescent="0.3">
      <c r="A18">
        <v>7</v>
      </c>
      <c r="B18" t="s">
        <v>5186</v>
      </c>
      <c r="C18" s="1" t="s">
        <v>5179</v>
      </c>
      <c r="D18" s="1" t="s">
        <v>5180</v>
      </c>
      <c r="E18" s="2">
        <v>35065</v>
      </c>
      <c r="F18" s="2">
        <v>35430</v>
      </c>
      <c r="G18" s="1" t="s">
        <v>7649</v>
      </c>
      <c r="H18" s="1">
        <f>+Temporalidad[[#This Row],[ID]]</f>
        <v>7</v>
      </c>
    </row>
    <row r="19" spans="1:8" hidden="1" x14ac:dyDescent="0.3">
      <c r="A19">
        <v>8</v>
      </c>
      <c r="B19" t="s">
        <v>5187</v>
      </c>
      <c r="C19" s="1" t="s">
        <v>5179</v>
      </c>
      <c r="D19" s="1" t="s">
        <v>5180</v>
      </c>
      <c r="E19" s="2">
        <v>35431</v>
      </c>
      <c r="F19" s="2">
        <v>35795</v>
      </c>
      <c r="G19" s="1" t="s">
        <v>7650</v>
      </c>
      <c r="H19" s="1">
        <f>+Temporalidad[[#This Row],[ID]]</f>
        <v>8</v>
      </c>
    </row>
    <row r="20" spans="1:8" hidden="1" x14ac:dyDescent="0.3">
      <c r="A20">
        <v>9</v>
      </c>
      <c r="B20" t="s">
        <v>5188</v>
      </c>
      <c r="C20" s="1" t="s">
        <v>5179</v>
      </c>
      <c r="D20" s="1" t="s">
        <v>5180</v>
      </c>
      <c r="E20" s="2">
        <v>35796</v>
      </c>
      <c r="F20" s="2">
        <v>36160</v>
      </c>
      <c r="G20" s="1" t="s">
        <v>7651</v>
      </c>
      <c r="H20" s="1">
        <f>+Temporalidad[[#This Row],[ID]]</f>
        <v>9</v>
      </c>
    </row>
    <row r="21" spans="1:8" hidden="1" x14ac:dyDescent="0.3">
      <c r="A21">
        <v>10</v>
      </c>
      <c r="B21" t="s">
        <v>5189</v>
      </c>
      <c r="C21" s="1" t="s">
        <v>5179</v>
      </c>
      <c r="D21" s="1" t="s">
        <v>5180</v>
      </c>
      <c r="E21" s="2">
        <v>36161</v>
      </c>
      <c r="F21" s="2">
        <v>36525</v>
      </c>
      <c r="G21" s="1" t="s">
        <v>7652</v>
      </c>
      <c r="H21" s="1">
        <f>+Temporalidad[[#This Row],[ID]]</f>
        <v>10</v>
      </c>
    </row>
    <row r="22" spans="1:8" hidden="1" x14ac:dyDescent="0.3">
      <c r="A22">
        <v>11</v>
      </c>
      <c r="B22" t="s">
        <v>5190</v>
      </c>
      <c r="C22" s="1" t="s">
        <v>5179</v>
      </c>
      <c r="D22" s="1" t="s">
        <v>5180</v>
      </c>
      <c r="E22" s="2">
        <v>36526</v>
      </c>
      <c r="F22" s="2">
        <v>36891</v>
      </c>
      <c r="G22" s="1" t="s">
        <v>7653</v>
      </c>
      <c r="H22" s="1">
        <f>+Temporalidad[[#This Row],[ID]]</f>
        <v>11</v>
      </c>
    </row>
    <row r="23" spans="1:8" hidden="1" x14ac:dyDescent="0.3">
      <c r="A23">
        <v>12</v>
      </c>
      <c r="B23" t="s">
        <v>5191</v>
      </c>
      <c r="C23" s="1" t="s">
        <v>5179</v>
      </c>
      <c r="D23" s="1" t="s">
        <v>5180</v>
      </c>
      <c r="E23" s="2">
        <v>36892</v>
      </c>
      <c r="F23" s="2">
        <v>37256</v>
      </c>
      <c r="G23" s="1" t="s">
        <v>7654</v>
      </c>
      <c r="H23" s="1">
        <f>+Temporalidad[[#This Row],[ID]]</f>
        <v>12</v>
      </c>
    </row>
    <row r="24" spans="1:8" hidden="1" x14ac:dyDescent="0.3">
      <c r="A24">
        <v>13</v>
      </c>
      <c r="B24" t="s">
        <v>5192</v>
      </c>
      <c r="C24" s="1" t="s">
        <v>5179</v>
      </c>
      <c r="D24" s="1" t="s">
        <v>5180</v>
      </c>
      <c r="E24" s="2">
        <v>37257</v>
      </c>
      <c r="F24" s="2">
        <v>37621</v>
      </c>
      <c r="G24" s="1" t="s">
        <v>7655</v>
      </c>
      <c r="H24" s="1">
        <f>+Temporalidad[[#This Row],[ID]]</f>
        <v>13</v>
      </c>
    </row>
    <row r="25" spans="1:8" hidden="1" x14ac:dyDescent="0.3">
      <c r="A25">
        <v>14</v>
      </c>
      <c r="B25" t="s">
        <v>5193</v>
      </c>
      <c r="C25" s="1" t="s">
        <v>5179</v>
      </c>
      <c r="D25" s="1" t="s">
        <v>5180</v>
      </c>
      <c r="E25" s="2">
        <v>37622</v>
      </c>
      <c r="F25" s="2">
        <v>37986</v>
      </c>
      <c r="G25" s="1" t="s">
        <v>7656</v>
      </c>
      <c r="H25" s="1">
        <f>+Temporalidad[[#This Row],[ID]]</f>
        <v>14</v>
      </c>
    </row>
    <row r="26" spans="1:8" hidden="1" x14ac:dyDescent="0.3">
      <c r="A26">
        <v>15</v>
      </c>
      <c r="B26" t="s">
        <v>5194</v>
      </c>
      <c r="C26" s="1" t="s">
        <v>5179</v>
      </c>
      <c r="D26" s="1" t="s">
        <v>5180</v>
      </c>
      <c r="E26" s="2">
        <v>37987</v>
      </c>
      <c r="F26" s="2">
        <v>38352</v>
      </c>
      <c r="G26" s="1" t="s">
        <v>7657</v>
      </c>
      <c r="H26" s="1">
        <f>+Temporalidad[[#This Row],[ID]]</f>
        <v>15</v>
      </c>
    </row>
    <row r="27" spans="1:8" hidden="1" x14ac:dyDescent="0.3">
      <c r="A27">
        <v>16</v>
      </c>
      <c r="B27" t="s">
        <v>5195</v>
      </c>
      <c r="C27" s="1" t="s">
        <v>5179</v>
      </c>
      <c r="D27" s="1" t="s">
        <v>5180</v>
      </c>
      <c r="E27" s="2">
        <v>38353</v>
      </c>
      <c r="F27" s="2">
        <v>38717</v>
      </c>
      <c r="G27" s="1" t="s">
        <v>7658</v>
      </c>
      <c r="H27" s="1">
        <f>+Temporalidad[[#This Row],[ID]]</f>
        <v>16</v>
      </c>
    </row>
    <row r="28" spans="1:8" hidden="1" x14ac:dyDescent="0.3">
      <c r="A28">
        <v>17</v>
      </c>
      <c r="B28" t="s">
        <v>5196</v>
      </c>
      <c r="C28" s="1" t="s">
        <v>5179</v>
      </c>
      <c r="D28" s="1" t="s">
        <v>5180</v>
      </c>
      <c r="E28" s="2">
        <v>38718</v>
      </c>
      <c r="F28" s="2">
        <v>39082</v>
      </c>
      <c r="G28" s="1" t="s">
        <v>7659</v>
      </c>
      <c r="H28" s="1">
        <f>+Temporalidad[[#This Row],[ID]]</f>
        <v>17</v>
      </c>
    </row>
    <row r="29" spans="1:8" hidden="1" x14ac:dyDescent="0.3">
      <c r="A29">
        <v>18</v>
      </c>
      <c r="B29" t="s">
        <v>5197</v>
      </c>
      <c r="C29" s="1" t="s">
        <v>5179</v>
      </c>
      <c r="D29" s="1" t="s">
        <v>5180</v>
      </c>
      <c r="E29" s="2">
        <v>39083</v>
      </c>
      <c r="F29" s="2">
        <v>39447</v>
      </c>
      <c r="G29" s="1" t="s">
        <v>7660</v>
      </c>
      <c r="H29" s="1">
        <f>+Temporalidad[[#This Row],[ID]]</f>
        <v>18</v>
      </c>
    </row>
    <row r="30" spans="1:8" hidden="1" x14ac:dyDescent="0.3">
      <c r="A30">
        <v>19</v>
      </c>
      <c r="B30" t="s">
        <v>5198</v>
      </c>
      <c r="C30" s="1" t="s">
        <v>5179</v>
      </c>
      <c r="D30" s="1" t="s">
        <v>5180</v>
      </c>
      <c r="E30" s="2">
        <v>39448</v>
      </c>
      <c r="F30" s="2">
        <v>39813</v>
      </c>
      <c r="G30" s="1" t="s">
        <v>7661</v>
      </c>
      <c r="H30" s="1">
        <f>+Temporalidad[[#This Row],[ID]]</f>
        <v>19</v>
      </c>
    </row>
    <row r="31" spans="1:8" hidden="1" x14ac:dyDescent="0.3">
      <c r="A31">
        <v>20</v>
      </c>
      <c r="B31" t="s">
        <v>5199</v>
      </c>
      <c r="C31" s="1" t="s">
        <v>5179</v>
      </c>
      <c r="D31" s="1" t="s">
        <v>5180</v>
      </c>
      <c r="E31" s="2">
        <v>39814</v>
      </c>
      <c r="F31" s="2">
        <v>40178</v>
      </c>
      <c r="G31" s="1" t="s">
        <v>7662</v>
      </c>
      <c r="H31" s="1">
        <f>+Temporalidad[[#This Row],[ID]]</f>
        <v>20</v>
      </c>
    </row>
    <row r="32" spans="1:8" hidden="1" x14ac:dyDescent="0.3">
      <c r="A32">
        <v>21</v>
      </c>
      <c r="B32" t="s">
        <v>5200</v>
      </c>
      <c r="C32" s="1" t="s">
        <v>5179</v>
      </c>
      <c r="D32" s="1" t="s">
        <v>5180</v>
      </c>
      <c r="E32" s="2">
        <v>40179</v>
      </c>
      <c r="F32" s="2">
        <v>40543</v>
      </c>
      <c r="G32" s="1" t="s">
        <v>7663</v>
      </c>
      <c r="H32" s="1">
        <f>+Temporalidad[[#This Row],[ID]]</f>
        <v>21</v>
      </c>
    </row>
    <row r="33" spans="1:8" hidden="1" x14ac:dyDescent="0.3">
      <c r="A33">
        <v>22</v>
      </c>
      <c r="B33" t="s">
        <v>5201</v>
      </c>
      <c r="C33" s="1" t="s">
        <v>5179</v>
      </c>
      <c r="D33" s="1" t="s">
        <v>5180</v>
      </c>
      <c r="E33" s="2">
        <v>40544</v>
      </c>
      <c r="F33" s="2">
        <v>40908</v>
      </c>
      <c r="G33" s="1" t="s">
        <v>7664</v>
      </c>
      <c r="H33" s="1">
        <f>+Temporalidad[[#This Row],[ID]]</f>
        <v>22</v>
      </c>
    </row>
    <row r="34" spans="1:8" hidden="1" x14ac:dyDescent="0.3">
      <c r="A34">
        <v>23</v>
      </c>
      <c r="B34" t="s">
        <v>5202</v>
      </c>
      <c r="C34" s="1" t="s">
        <v>5179</v>
      </c>
      <c r="D34" s="1" t="s">
        <v>5180</v>
      </c>
      <c r="E34" s="2">
        <v>40909</v>
      </c>
      <c r="F34" s="2">
        <v>41274</v>
      </c>
      <c r="G34" s="1" t="s">
        <v>7665</v>
      </c>
      <c r="H34" s="1">
        <f>+Temporalidad[[#This Row],[ID]]</f>
        <v>23</v>
      </c>
    </row>
    <row r="35" spans="1:8" hidden="1" x14ac:dyDescent="0.3">
      <c r="A35">
        <v>24</v>
      </c>
      <c r="B35" t="s">
        <v>5203</v>
      </c>
      <c r="C35" s="1" t="s">
        <v>5179</v>
      </c>
      <c r="D35" s="1" t="s">
        <v>5180</v>
      </c>
      <c r="E35" s="2">
        <v>41275</v>
      </c>
      <c r="F35" s="2">
        <v>41639</v>
      </c>
      <c r="G35" s="1" t="s">
        <v>7666</v>
      </c>
      <c r="H35" s="1">
        <f>+Temporalidad[[#This Row],[ID]]</f>
        <v>24</v>
      </c>
    </row>
    <row r="36" spans="1:8" hidden="1" x14ac:dyDescent="0.3">
      <c r="A36">
        <v>25</v>
      </c>
      <c r="B36" t="s">
        <v>5204</v>
      </c>
      <c r="C36" s="1" t="s">
        <v>5179</v>
      </c>
      <c r="D36" s="1" t="s">
        <v>5180</v>
      </c>
      <c r="E36" s="2">
        <v>41640</v>
      </c>
      <c r="F36" s="2">
        <v>42004</v>
      </c>
      <c r="G36" s="1" t="s">
        <v>7667</v>
      </c>
      <c r="H36" s="1">
        <f>+Temporalidad[[#This Row],[ID]]</f>
        <v>25</v>
      </c>
    </row>
    <row r="37" spans="1:8" hidden="1" x14ac:dyDescent="0.3">
      <c r="A37">
        <v>26</v>
      </c>
      <c r="B37" t="s">
        <v>5205</v>
      </c>
      <c r="C37" s="1" t="s">
        <v>5179</v>
      </c>
      <c r="D37" s="1" t="s">
        <v>5180</v>
      </c>
      <c r="E37" s="2">
        <v>42005</v>
      </c>
      <c r="F37" s="2">
        <v>42369</v>
      </c>
      <c r="G37" s="1" t="s">
        <v>7668</v>
      </c>
      <c r="H37" s="1">
        <f>+Temporalidad[[#This Row],[ID]]</f>
        <v>26</v>
      </c>
    </row>
    <row r="38" spans="1:8" hidden="1" x14ac:dyDescent="0.3">
      <c r="A38">
        <v>27</v>
      </c>
      <c r="B38" t="s">
        <v>5206</v>
      </c>
      <c r="C38" s="1" t="s">
        <v>5179</v>
      </c>
      <c r="D38" s="1" t="s">
        <v>5180</v>
      </c>
      <c r="E38" s="2">
        <v>42370</v>
      </c>
      <c r="F38" s="2">
        <v>42735</v>
      </c>
      <c r="G38" s="1" t="s">
        <v>7669</v>
      </c>
      <c r="H38" s="1">
        <f>+Temporalidad[[#This Row],[ID]]</f>
        <v>27</v>
      </c>
    </row>
    <row r="39" spans="1:8" hidden="1" x14ac:dyDescent="0.3">
      <c r="A39">
        <v>28</v>
      </c>
      <c r="B39" t="s">
        <v>5207</v>
      </c>
      <c r="C39" s="1" t="s">
        <v>5179</v>
      </c>
      <c r="D39" s="1" t="s">
        <v>5180</v>
      </c>
      <c r="E39" s="2">
        <v>42736</v>
      </c>
      <c r="F39" s="2">
        <v>43100</v>
      </c>
      <c r="G39" s="1" t="s">
        <v>7670</v>
      </c>
      <c r="H39" s="1">
        <f>+Temporalidad[[#This Row],[ID]]</f>
        <v>28</v>
      </c>
    </row>
    <row r="40" spans="1:8" hidden="1" x14ac:dyDescent="0.3">
      <c r="A40">
        <v>29</v>
      </c>
      <c r="B40" t="s">
        <v>5208</v>
      </c>
      <c r="C40" s="1" t="s">
        <v>5179</v>
      </c>
      <c r="D40" s="1" t="s">
        <v>5180</v>
      </c>
      <c r="E40" s="2">
        <v>43101</v>
      </c>
      <c r="F40" s="2">
        <v>43465</v>
      </c>
      <c r="G40" s="1" t="s">
        <v>7671</v>
      </c>
      <c r="H40" s="1">
        <f>+Temporalidad[[#This Row],[ID]]</f>
        <v>29</v>
      </c>
    </row>
    <row r="41" spans="1:8" hidden="1" x14ac:dyDescent="0.3">
      <c r="A41">
        <v>30</v>
      </c>
      <c r="B41" t="s">
        <v>5209</v>
      </c>
      <c r="C41" s="1" t="s">
        <v>5179</v>
      </c>
      <c r="D41" s="1" t="s">
        <v>5180</v>
      </c>
      <c r="E41" s="2">
        <v>43466</v>
      </c>
      <c r="F41" s="2">
        <v>43830</v>
      </c>
      <c r="G41" s="1" t="s">
        <v>7672</v>
      </c>
      <c r="H41" s="1">
        <f>+Temporalidad[[#This Row],[ID]]</f>
        <v>30</v>
      </c>
    </row>
    <row r="42" spans="1:8" hidden="1" x14ac:dyDescent="0.3">
      <c r="A42">
        <v>31</v>
      </c>
      <c r="B42" t="s">
        <v>5210</v>
      </c>
      <c r="C42" s="1" t="s">
        <v>5179</v>
      </c>
      <c r="D42" s="1" t="s">
        <v>5180</v>
      </c>
      <c r="E42" s="2">
        <v>43831</v>
      </c>
      <c r="F42" s="2">
        <v>44196</v>
      </c>
      <c r="G42" s="1" t="s">
        <v>7673</v>
      </c>
      <c r="H42" s="1">
        <f>+Temporalidad[[#This Row],[ID]]</f>
        <v>31</v>
      </c>
    </row>
    <row r="43" spans="1:8" hidden="1" x14ac:dyDescent="0.3">
      <c r="A43">
        <v>32</v>
      </c>
      <c r="B43" t="s">
        <v>5211</v>
      </c>
      <c r="C43" s="1" t="s">
        <v>5179</v>
      </c>
      <c r="D43" s="1" t="s">
        <v>5180</v>
      </c>
      <c r="E43" s="2">
        <v>44197</v>
      </c>
      <c r="F43" s="2">
        <v>44561</v>
      </c>
      <c r="G43" s="1" t="s">
        <v>7674</v>
      </c>
      <c r="H43" s="1">
        <f>+Temporalidad[[#This Row],[ID]]</f>
        <v>32</v>
      </c>
    </row>
    <row r="44" spans="1:8" hidden="1" x14ac:dyDescent="0.3">
      <c r="A44">
        <v>33</v>
      </c>
      <c r="B44" t="s">
        <v>5212</v>
      </c>
      <c r="C44" s="1" t="s">
        <v>5179</v>
      </c>
      <c r="D44" s="1" t="s">
        <v>5180</v>
      </c>
      <c r="E44" s="2">
        <v>44562</v>
      </c>
      <c r="F44" s="2">
        <v>44926</v>
      </c>
      <c r="G44" s="1" t="s">
        <v>7675</v>
      </c>
      <c r="H44" s="1">
        <f>+Temporalidad[[#This Row],[ID]]</f>
        <v>33</v>
      </c>
    </row>
    <row r="45" spans="1:8" hidden="1" x14ac:dyDescent="0.3">
      <c r="A45">
        <v>34</v>
      </c>
      <c r="B45" t="s">
        <v>5213</v>
      </c>
      <c r="C45" s="1" t="s">
        <v>5179</v>
      </c>
      <c r="D45" s="1" t="s">
        <v>5180</v>
      </c>
      <c r="E45" s="2">
        <v>44927</v>
      </c>
      <c r="F45" s="2">
        <v>45291</v>
      </c>
      <c r="G45" s="1" t="s">
        <v>7676</v>
      </c>
      <c r="H45" s="1">
        <f>+Temporalidad[[#This Row],[ID]]</f>
        <v>34</v>
      </c>
    </row>
    <row r="46" spans="1:8" hidden="1" x14ac:dyDescent="0.3">
      <c r="A46">
        <v>35</v>
      </c>
      <c r="B46" t="s">
        <v>5214</v>
      </c>
      <c r="C46" s="1" t="s">
        <v>5179</v>
      </c>
      <c r="D46" s="1" t="s">
        <v>5180</v>
      </c>
      <c r="E46" s="2">
        <v>45292</v>
      </c>
      <c r="F46" s="2">
        <v>45657</v>
      </c>
      <c r="G46" s="1" t="s">
        <v>7677</v>
      </c>
      <c r="H46" s="1">
        <f>+Temporalidad[[#This Row],[ID]]</f>
        <v>35</v>
      </c>
    </row>
    <row r="47" spans="1:8" hidden="1" x14ac:dyDescent="0.3">
      <c r="A47">
        <v>36</v>
      </c>
      <c r="B47" t="s">
        <v>5215</v>
      </c>
      <c r="C47" s="1" t="s">
        <v>5179</v>
      </c>
      <c r="D47" s="1" t="s">
        <v>5180</v>
      </c>
      <c r="E47" s="2">
        <v>45658</v>
      </c>
      <c r="F47" s="2">
        <v>46022</v>
      </c>
      <c r="G47" s="1" t="s">
        <v>7678</v>
      </c>
      <c r="H47" s="1">
        <f>+Temporalidad[[#This Row],[ID]]</f>
        <v>36</v>
      </c>
    </row>
    <row r="48" spans="1:8" hidden="1" x14ac:dyDescent="0.3">
      <c r="A48">
        <v>37</v>
      </c>
      <c r="B48" t="s">
        <v>5216</v>
      </c>
      <c r="C48" s="1" t="s">
        <v>5179</v>
      </c>
      <c r="D48" s="1" t="s">
        <v>5180</v>
      </c>
      <c r="E48" s="2">
        <v>46023</v>
      </c>
      <c r="F48" s="2">
        <v>46387</v>
      </c>
      <c r="G48" s="1" t="s">
        <v>7679</v>
      </c>
      <c r="H48" s="1">
        <f>+Temporalidad[[#This Row],[ID]]</f>
        <v>37</v>
      </c>
    </row>
    <row r="49" spans="1:8" hidden="1" x14ac:dyDescent="0.3">
      <c r="A49">
        <v>38</v>
      </c>
      <c r="B49" t="s">
        <v>5217</v>
      </c>
      <c r="C49" s="1" t="s">
        <v>5179</v>
      </c>
      <c r="D49" s="1" t="s">
        <v>5180</v>
      </c>
      <c r="E49" s="2">
        <v>46388</v>
      </c>
      <c r="F49" s="2">
        <v>46752</v>
      </c>
      <c r="G49" s="1" t="s">
        <v>7680</v>
      </c>
      <c r="H49" s="1">
        <f>+Temporalidad[[#This Row],[ID]]</f>
        <v>38</v>
      </c>
    </row>
    <row r="50" spans="1:8" hidden="1" x14ac:dyDescent="0.3">
      <c r="A50">
        <v>39</v>
      </c>
      <c r="B50" t="s">
        <v>5218</v>
      </c>
      <c r="C50" s="1" t="s">
        <v>5179</v>
      </c>
      <c r="D50" s="1" t="s">
        <v>5180</v>
      </c>
      <c r="E50" s="2">
        <v>46753</v>
      </c>
      <c r="F50" s="2">
        <v>47118</v>
      </c>
      <c r="G50" s="1" t="s">
        <v>7681</v>
      </c>
      <c r="H50" s="1">
        <f>+Temporalidad[[#This Row],[ID]]</f>
        <v>39</v>
      </c>
    </row>
    <row r="51" spans="1:8" hidden="1" x14ac:dyDescent="0.3">
      <c r="A51">
        <v>40</v>
      </c>
      <c r="B51" t="s">
        <v>5219</v>
      </c>
      <c r="C51" s="1" t="s">
        <v>5179</v>
      </c>
      <c r="D51" s="1" t="s">
        <v>5180</v>
      </c>
      <c r="E51" s="2">
        <v>47119</v>
      </c>
      <c r="F51" s="2">
        <v>47483</v>
      </c>
      <c r="G51" s="1" t="s">
        <v>7682</v>
      </c>
      <c r="H51" s="1">
        <f>+Temporalidad[[#This Row],[ID]]</f>
        <v>40</v>
      </c>
    </row>
    <row r="52" spans="1:8" hidden="1" x14ac:dyDescent="0.3">
      <c r="A52">
        <v>41</v>
      </c>
      <c r="B52" t="s">
        <v>5220</v>
      </c>
      <c r="C52" s="1" t="s">
        <v>5179</v>
      </c>
      <c r="D52" s="1" t="s">
        <v>5180</v>
      </c>
      <c r="E52" s="2">
        <v>47484</v>
      </c>
      <c r="F52" s="2">
        <v>47848</v>
      </c>
      <c r="G52" s="1" t="s">
        <v>7683</v>
      </c>
      <c r="H52" s="1">
        <f>+Temporalidad[[#This Row],[ID]]</f>
        <v>41</v>
      </c>
    </row>
    <row r="53" spans="1:8" hidden="1" x14ac:dyDescent="0.3">
      <c r="A53">
        <v>42</v>
      </c>
      <c r="B53" t="s">
        <v>5221</v>
      </c>
      <c r="C53" s="1" t="s">
        <v>5179</v>
      </c>
      <c r="D53" s="1" t="s">
        <v>5180</v>
      </c>
      <c r="E53" s="2">
        <v>47849</v>
      </c>
      <c r="F53" s="2">
        <v>48213</v>
      </c>
      <c r="G53" s="1" t="s">
        <v>7684</v>
      </c>
      <c r="H53" s="1">
        <f>+Temporalidad[[#This Row],[ID]]</f>
        <v>42</v>
      </c>
    </row>
    <row r="54" spans="1:8" hidden="1" x14ac:dyDescent="0.3">
      <c r="A54">
        <v>43</v>
      </c>
      <c r="B54" t="s">
        <v>5222</v>
      </c>
      <c r="C54" s="1" t="s">
        <v>5179</v>
      </c>
      <c r="D54" s="1" t="s">
        <v>5180</v>
      </c>
      <c r="E54" s="2">
        <v>48214</v>
      </c>
      <c r="F54" s="2">
        <v>48579</v>
      </c>
      <c r="G54" s="1" t="s">
        <v>7685</v>
      </c>
      <c r="H54" s="1">
        <f>+Temporalidad[[#This Row],[ID]]</f>
        <v>43</v>
      </c>
    </row>
    <row r="55" spans="1:8" hidden="1" x14ac:dyDescent="0.3">
      <c r="A55">
        <v>44</v>
      </c>
      <c r="B55" t="s">
        <v>5223</v>
      </c>
      <c r="C55" s="1" t="s">
        <v>5179</v>
      </c>
      <c r="D55" s="1" t="s">
        <v>5180</v>
      </c>
      <c r="E55" s="2">
        <v>48580</v>
      </c>
      <c r="F55" s="2">
        <v>48944</v>
      </c>
      <c r="G55" s="1" t="s">
        <v>7686</v>
      </c>
      <c r="H55" s="1">
        <f>+Temporalidad[[#This Row],[ID]]</f>
        <v>44</v>
      </c>
    </row>
    <row r="56" spans="1:8" hidden="1" x14ac:dyDescent="0.3">
      <c r="A56">
        <v>45</v>
      </c>
      <c r="B56" t="s">
        <v>5224</v>
      </c>
      <c r="C56" s="1" t="s">
        <v>5179</v>
      </c>
      <c r="D56" s="1" t="s">
        <v>5180</v>
      </c>
      <c r="E56" s="2">
        <v>48945</v>
      </c>
      <c r="F56" s="2">
        <v>49309</v>
      </c>
      <c r="G56" s="1" t="s">
        <v>7687</v>
      </c>
      <c r="H56" s="1">
        <f>+Temporalidad[[#This Row],[ID]]</f>
        <v>45</v>
      </c>
    </row>
    <row r="57" spans="1:8" hidden="1" x14ac:dyDescent="0.3">
      <c r="A57">
        <v>46</v>
      </c>
      <c r="B57" t="s">
        <v>5225</v>
      </c>
      <c r="C57" s="1" t="s">
        <v>5179</v>
      </c>
      <c r="D57" s="1" t="s">
        <v>5180</v>
      </c>
      <c r="E57" s="2">
        <v>49310</v>
      </c>
      <c r="F57" s="2">
        <v>49674</v>
      </c>
      <c r="G57" s="1" t="s">
        <v>7688</v>
      </c>
      <c r="H57" s="1">
        <f>+Temporalidad[[#This Row],[ID]]</f>
        <v>46</v>
      </c>
    </row>
    <row r="58" spans="1:8" hidden="1" x14ac:dyDescent="0.3">
      <c r="A58">
        <v>47</v>
      </c>
      <c r="B58" t="s">
        <v>5226</v>
      </c>
      <c r="C58" s="1" t="s">
        <v>5179</v>
      </c>
      <c r="D58" s="1" t="s">
        <v>5180</v>
      </c>
      <c r="E58" s="2">
        <v>49675</v>
      </c>
      <c r="F58" s="2">
        <v>50040</v>
      </c>
      <c r="G58" s="1" t="s">
        <v>7689</v>
      </c>
      <c r="H58" s="1">
        <f>+Temporalidad[[#This Row],[ID]]</f>
        <v>47</v>
      </c>
    </row>
    <row r="59" spans="1:8" hidden="1" x14ac:dyDescent="0.3">
      <c r="A59">
        <v>48</v>
      </c>
      <c r="B59" t="s">
        <v>5227</v>
      </c>
      <c r="C59" s="1" t="s">
        <v>5179</v>
      </c>
      <c r="D59" s="1" t="s">
        <v>5180</v>
      </c>
      <c r="E59" s="2">
        <v>50041</v>
      </c>
      <c r="F59" s="2">
        <v>50405</v>
      </c>
      <c r="G59" s="1" t="s">
        <v>7690</v>
      </c>
      <c r="H59" s="1">
        <f>+Temporalidad[[#This Row],[ID]]</f>
        <v>48</v>
      </c>
    </row>
    <row r="60" spans="1:8" hidden="1" x14ac:dyDescent="0.3">
      <c r="A60">
        <v>49</v>
      </c>
      <c r="B60" t="s">
        <v>5228</v>
      </c>
      <c r="C60" s="1" t="s">
        <v>5179</v>
      </c>
      <c r="D60" s="1" t="s">
        <v>5180</v>
      </c>
      <c r="E60" s="2">
        <v>50406</v>
      </c>
      <c r="F60" s="2">
        <v>50770</v>
      </c>
      <c r="G60" s="1" t="s">
        <v>7691</v>
      </c>
      <c r="H60" s="1">
        <f>+Temporalidad[[#This Row],[ID]]</f>
        <v>49</v>
      </c>
    </row>
    <row r="61" spans="1:8" hidden="1" x14ac:dyDescent="0.3">
      <c r="A61">
        <v>50</v>
      </c>
      <c r="B61" t="s">
        <v>5229</v>
      </c>
      <c r="C61" s="1" t="s">
        <v>5179</v>
      </c>
      <c r="D61" s="1" t="s">
        <v>5180</v>
      </c>
      <c r="E61" s="2">
        <v>50771</v>
      </c>
      <c r="F61" s="2">
        <v>51135</v>
      </c>
      <c r="G61" s="1" t="s">
        <v>7692</v>
      </c>
      <c r="H61" s="1">
        <f>+Temporalidad[[#This Row],[ID]]</f>
        <v>50</v>
      </c>
    </row>
    <row r="62" spans="1:8" hidden="1" x14ac:dyDescent="0.3">
      <c r="A62">
        <v>51</v>
      </c>
      <c r="B62" t="s">
        <v>5230</v>
      </c>
      <c r="C62" s="1" t="s">
        <v>5179</v>
      </c>
      <c r="D62" s="1" t="s">
        <v>5180</v>
      </c>
      <c r="E62" s="2">
        <v>51136</v>
      </c>
      <c r="F62" s="2">
        <v>51501</v>
      </c>
      <c r="G62" s="1" t="s">
        <v>7693</v>
      </c>
      <c r="H62" s="1">
        <f>+Temporalidad[[#This Row],[ID]]</f>
        <v>51</v>
      </c>
    </row>
    <row r="63" spans="1:8" hidden="1" x14ac:dyDescent="0.3">
      <c r="A63">
        <v>52</v>
      </c>
      <c r="B63" t="s">
        <v>5231</v>
      </c>
      <c r="C63" s="1" t="s">
        <v>5179</v>
      </c>
      <c r="D63" s="1" t="s">
        <v>5180</v>
      </c>
      <c r="E63" s="2">
        <v>51502</v>
      </c>
      <c r="F63" s="2">
        <v>51866</v>
      </c>
      <c r="G63" s="1" t="s">
        <v>7694</v>
      </c>
      <c r="H63" s="1">
        <f>+Temporalidad[[#This Row],[ID]]</f>
        <v>52</v>
      </c>
    </row>
    <row r="64" spans="1:8" hidden="1" x14ac:dyDescent="0.3">
      <c r="A64">
        <v>53</v>
      </c>
      <c r="B64" t="s">
        <v>5232</v>
      </c>
      <c r="C64" s="1" t="s">
        <v>5179</v>
      </c>
      <c r="D64" s="1" t="s">
        <v>5180</v>
      </c>
      <c r="E64" s="2">
        <v>51867</v>
      </c>
      <c r="F64" s="2">
        <v>52231</v>
      </c>
      <c r="G64" s="1" t="s">
        <v>7695</v>
      </c>
      <c r="H64" s="1">
        <f>+Temporalidad[[#This Row],[ID]]</f>
        <v>53</v>
      </c>
    </row>
    <row r="65" spans="1:8" hidden="1" x14ac:dyDescent="0.3">
      <c r="A65">
        <v>54</v>
      </c>
      <c r="B65" t="s">
        <v>5233</v>
      </c>
      <c r="C65" s="1" t="s">
        <v>5179</v>
      </c>
      <c r="D65" s="1" t="s">
        <v>5180</v>
      </c>
      <c r="E65" s="2">
        <v>52232</v>
      </c>
      <c r="F65" s="2">
        <v>52596</v>
      </c>
      <c r="G65" s="1" t="s">
        <v>7696</v>
      </c>
      <c r="H65" s="1">
        <f>+Temporalidad[[#This Row],[ID]]</f>
        <v>54</v>
      </c>
    </row>
    <row r="66" spans="1:8" hidden="1" x14ac:dyDescent="0.3">
      <c r="A66">
        <v>55</v>
      </c>
      <c r="B66" t="s">
        <v>5234</v>
      </c>
      <c r="C66" s="1" t="s">
        <v>5179</v>
      </c>
      <c r="D66" s="1" t="s">
        <v>5180</v>
      </c>
      <c r="E66" s="2">
        <v>52597</v>
      </c>
      <c r="F66" s="2">
        <v>52962</v>
      </c>
      <c r="G66" s="1" t="s">
        <v>7697</v>
      </c>
      <c r="H66" s="1">
        <f>+Temporalidad[[#This Row],[ID]]</f>
        <v>55</v>
      </c>
    </row>
    <row r="67" spans="1:8" hidden="1" x14ac:dyDescent="0.3">
      <c r="A67">
        <v>56</v>
      </c>
      <c r="B67" t="s">
        <v>5235</v>
      </c>
      <c r="C67" s="1" t="s">
        <v>5179</v>
      </c>
      <c r="D67" s="1" t="s">
        <v>5180</v>
      </c>
      <c r="E67" s="2">
        <v>52963</v>
      </c>
      <c r="F67" s="2">
        <v>53327</v>
      </c>
      <c r="G67" s="1" t="s">
        <v>7698</v>
      </c>
      <c r="H67" s="1">
        <f>+Temporalidad[[#This Row],[ID]]</f>
        <v>56</v>
      </c>
    </row>
    <row r="68" spans="1:8" hidden="1" x14ac:dyDescent="0.3">
      <c r="A68">
        <v>57</v>
      </c>
      <c r="B68" t="s">
        <v>5236</v>
      </c>
      <c r="C68" s="1" t="s">
        <v>5179</v>
      </c>
      <c r="D68" s="1" t="s">
        <v>5180</v>
      </c>
      <c r="E68" s="2">
        <v>53328</v>
      </c>
      <c r="F68" s="2">
        <v>53692</v>
      </c>
      <c r="G68" s="1" t="s">
        <v>7699</v>
      </c>
      <c r="H68" s="1">
        <f>+Temporalidad[[#This Row],[ID]]</f>
        <v>57</v>
      </c>
    </row>
    <row r="69" spans="1:8" hidden="1" x14ac:dyDescent="0.3">
      <c r="A69">
        <v>58</v>
      </c>
      <c r="B69" t="s">
        <v>5237</v>
      </c>
      <c r="C69" s="1" t="s">
        <v>5179</v>
      </c>
      <c r="D69" s="1" t="s">
        <v>5180</v>
      </c>
      <c r="E69" s="2">
        <v>53693</v>
      </c>
      <c r="F69" s="2">
        <v>54057</v>
      </c>
      <c r="G69" s="1" t="s">
        <v>7700</v>
      </c>
      <c r="H69" s="1">
        <f>+Temporalidad[[#This Row],[ID]]</f>
        <v>58</v>
      </c>
    </row>
    <row r="70" spans="1:8" hidden="1" x14ac:dyDescent="0.3">
      <c r="A70">
        <v>59</v>
      </c>
      <c r="B70" t="s">
        <v>5238</v>
      </c>
      <c r="C70" s="1" t="s">
        <v>5179</v>
      </c>
      <c r="D70" s="1" t="s">
        <v>5180</v>
      </c>
      <c r="E70" s="2">
        <v>54058</v>
      </c>
      <c r="F70" s="2">
        <v>54423</v>
      </c>
      <c r="G70" s="1" t="s">
        <v>7701</v>
      </c>
      <c r="H70" s="1">
        <f>+Temporalidad[[#This Row],[ID]]</f>
        <v>59</v>
      </c>
    </row>
    <row r="71" spans="1:8" hidden="1" x14ac:dyDescent="0.3">
      <c r="A71">
        <v>60</v>
      </c>
      <c r="B71" t="s">
        <v>5239</v>
      </c>
      <c r="C71" s="1" t="s">
        <v>5179</v>
      </c>
      <c r="D71" s="1" t="s">
        <v>5180</v>
      </c>
      <c r="E71" s="2">
        <v>54424</v>
      </c>
      <c r="F71" s="2">
        <v>54788</v>
      </c>
      <c r="G71" s="1" t="s">
        <v>7702</v>
      </c>
      <c r="H71" s="1">
        <f>+Temporalidad[[#This Row],[ID]]</f>
        <v>60</v>
      </c>
    </row>
    <row r="72" spans="1:8" hidden="1" x14ac:dyDescent="0.3">
      <c r="A72">
        <v>61</v>
      </c>
      <c r="B72" t="s">
        <v>5240</v>
      </c>
      <c r="C72" s="1" t="s">
        <v>5179</v>
      </c>
      <c r="D72" s="1" t="s">
        <v>5180</v>
      </c>
      <c r="E72" s="2">
        <v>54789</v>
      </c>
      <c r="F72" s="2">
        <v>55153</v>
      </c>
      <c r="G72" s="1" t="s">
        <v>7703</v>
      </c>
      <c r="H72" s="1">
        <f>+Temporalidad[[#This Row],[ID]]</f>
        <v>61</v>
      </c>
    </row>
    <row r="73" spans="1:8" hidden="1" x14ac:dyDescent="0.3">
      <c r="A73">
        <v>62</v>
      </c>
      <c r="B73" s="21" t="s">
        <v>7704</v>
      </c>
      <c r="C73" s="1" t="s">
        <v>5241</v>
      </c>
      <c r="D73" s="1" t="s">
        <v>5242</v>
      </c>
      <c r="E73" s="2">
        <v>32874</v>
      </c>
      <c r="F73" s="2">
        <v>32904</v>
      </c>
      <c r="G73" s="1" t="s">
        <v>7705</v>
      </c>
      <c r="H73" s="1">
        <f>+Temporalidad[[#This Row],[ID]]</f>
        <v>62</v>
      </c>
    </row>
    <row r="74" spans="1:8" hidden="1" x14ac:dyDescent="0.3">
      <c r="A74">
        <v>63</v>
      </c>
      <c r="B74" s="21" t="s">
        <v>7706</v>
      </c>
      <c r="C74" s="1" t="s">
        <v>5241</v>
      </c>
      <c r="D74" s="1" t="s">
        <v>5242</v>
      </c>
      <c r="E74" s="2">
        <v>32905</v>
      </c>
      <c r="F74" s="2">
        <v>32932</v>
      </c>
      <c r="G74" s="1" t="s">
        <v>7707</v>
      </c>
      <c r="H74" s="1">
        <f>+Temporalidad[[#This Row],[ID]]</f>
        <v>63</v>
      </c>
    </row>
    <row r="75" spans="1:8" hidden="1" x14ac:dyDescent="0.3">
      <c r="A75">
        <v>64</v>
      </c>
      <c r="B75" s="21" t="s">
        <v>7708</v>
      </c>
      <c r="C75" s="1" t="s">
        <v>5241</v>
      </c>
      <c r="D75" s="1" t="s">
        <v>5242</v>
      </c>
      <c r="E75" s="2">
        <v>32933</v>
      </c>
      <c r="F75" s="2">
        <v>32963</v>
      </c>
      <c r="G75" s="1" t="s">
        <v>7709</v>
      </c>
      <c r="H75" s="1">
        <f>+Temporalidad[[#This Row],[ID]]</f>
        <v>64</v>
      </c>
    </row>
    <row r="76" spans="1:8" hidden="1" x14ac:dyDescent="0.3">
      <c r="A76">
        <v>65</v>
      </c>
      <c r="B76" s="21" t="s">
        <v>7710</v>
      </c>
      <c r="C76" s="1" t="s">
        <v>5241</v>
      </c>
      <c r="D76" s="1" t="s">
        <v>5242</v>
      </c>
      <c r="E76" s="2">
        <v>32964</v>
      </c>
      <c r="F76" s="2">
        <v>32993</v>
      </c>
      <c r="G76" s="1" t="s">
        <v>7711</v>
      </c>
      <c r="H76" s="1">
        <f>+Temporalidad[[#This Row],[ID]]</f>
        <v>65</v>
      </c>
    </row>
    <row r="77" spans="1:8" hidden="1" x14ac:dyDescent="0.3">
      <c r="A77">
        <v>66</v>
      </c>
      <c r="B77" s="21" t="s">
        <v>7712</v>
      </c>
      <c r="C77" s="1" t="s">
        <v>5241</v>
      </c>
      <c r="D77" s="1" t="s">
        <v>5242</v>
      </c>
      <c r="E77" s="2">
        <v>32994</v>
      </c>
      <c r="F77" s="2">
        <v>33024</v>
      </c>
      <c r="G77" s="1" t="s">
        <v>7713</v>
      </c>
      <c r="H77" s="1">
        <f>+Temporalidad[[#This Row],[ID]]</f>
        <v>66</v>
      </c>
    </row>
    <row r="78" spans="1:8" hidden="1" x14ac:dyDescent="0.3">
      <c r="A78">
        <v>67</v>
      </c>
      <c r="B78" s="21" t="s">
        <v>7714</v>
      </c>
      <c r="C78" s="1" t="s">
        <v>5241</v>
      </c>
      <c r="D78" s="1" t="s">
        <v>5242</v>
      </c>
      <c r="E78" s="2">
        <v>33025</v>
      </c>
      <c r="F78" s="2">
        <v>33054</v>
      </c>
      <c r="G78" s="1" t="s">
        <v>7715</v>
      </c>
      <c r="H78" s="1">
        <f>+Temporalidad[[#This Row],[ID]]</f>
        <v>67</v>
      </c>
    </row>
    <row r="79" spans="1:8" hidden="1" x14ac:dyDescent="0.3">
      <c r="A79">
        <v>68</v>
      </c>
      <c r="B79" s="21" t="s">
        <v>7716</v>
      </c>
      <c r="C79" s="1" t="s">
        <v>5241</v>
      </c>
      <c r="D79" s="1" t="s">
        <v>5242</v>
      </c>
      <c r="E79" s="2">
        <v>33055</v>
      </c>
      <c r="F79" s="2">
        <v>33085</v>
      </c>
      <c r="G79" s="1" t="s">
        <v>7717</v>
      </c>
      <c r="H79" s="1">
        <f>+Temporalidad[[#This Row],[ID]]</f>
        <v>68</v>
      </c>
    </row>
    <row r="80" spans="1:8" hidden="1" x14ac:dyDescent="0.3">
      <c r="A80">
        <v>69</v>
      </c>
      <c r="B80" s="21" t="s">
        <v>7718</v>
      </c>
      <c r="C80" s="1" t="s">
        <v>5241</v>
      </c>
      <c r="D80" s="1" t="s">
        <v>5242</v>
      </c>
      <c r="E80" s="2">
        <v>33086</v>
      </c>
      <c r="F80" s="2">
        <v>33116</v>
      </c>
      <c r="G80" s="1" t="s">
        <v>7719</v>
      </c>
      <c r="H80" s="1">
        <f>+Temporalidad[[#This Row],[ID]]</f>
        <v>69</v>
      </c>
    </row>
    <row r="81" spans="1:8" hidden="1" x14ac:dyDescent="0.3">
      <c r="A81">
        <v>70</v>
      </c>
      <c r="B81" s="21" t="s">
        <v>7720</v>
      </c>
      <c r="C81" s="1" t="s">
        <v>5241</v>
      </c>
      <c r="D81" s="1" t="s">
        <v>5242</v>
      </c>
      <c r="E81" s="2">
        <v>33117</v>
      </c>
      <c r="F81" s="2">
        <v>33146</v>
      </c>
      <c r="G81" s="1" t="s">
        <v>7721</v>
      </c>
      <c r="H81" s="1">
        <f>+Temporalidad[[#This Row],[ID]]</f>
        <v>70</v>
      </c>
    </row>
    <row r="82" spans="1:8" hidden="1" x14ac:dyDescent="0.3">
      <c r="A82">
        <v>71</v>
      </c>
      <c r="B82" s="21" t="s">
        <v>7722</v>
      </c>
      <c r="C82" s="1" t="s">
        <v>5241</v>
      </c>
      <c r="D82" s="1" t="s">
        <v>5242</v>
      </c>
      <c r="E82" s="2">
        <v>33147</v>
      </c>
      <c r="F82" s="2">
        <v>33177</v>
      </c>
      <c r="G82" s="1" t="s">
        <v>7723</v>
      </c>
      <c r="H82" s="1">
        <f>+Temporalidad[[#This Row],[ID]]</f>
        <v>71</v>
      </c>
    </row>
    <row r="83" spans="1:8" hidden="1" x14ac:dyDescent="0.3">
      <c r="A83">
        <v>72</v>
      </c>
      <c r="B83" s="21" t="s">
        <v>7724</v>
      </c>
      <c r="C83" s="1" t="s">
        <v>5241</v>
      </c>
      <c r="D83" s="1" t="s">
        <v>5242</v>
      </c>
      <c r="E83" s="2">
        <v>33178</v>
      </c>
      <c r="F83" s="2">
        <v>33207</v>
      </c>
      <c r="G83" s="1" t="s">
        <v>7725</v>
      </c>
      <c r="H83" s="1">
        <f>+Temporalidad[[#This Row],[ID]]</f>
        <v>72</v>
      </c>
    </row>
    <row r="84" spans="1:8" hidden="1" x14ac:dyDescent="0.3">
      <c r="A84">
        <v>73</v>
      </c>
      <c r="B84" s="21" t="s">
        <v>7726</v>
      </c>
      <c r="C84" s="1" t="s">
        <v>5241</v>
      </c>
      <c r="D84" s="1" t="s">
        <v>5242</v>
      </c>
      <c r="E84" s="2">
        <v>33208</v>
      </c>
      <c r="F84" s="2">
        <v>33238</v>
      </c>
      <c r="G84" s="1" t="s">
        <v>7727</v>
      </c>
      <c r="H84" s="1">
        <f>+Temporalidad[[#This Row],[ID]]</f>
        <v>73</v>
      </c>
    </row>
    <row r="85" spans="1:8" hidden="1" x14ac:dyDescent="0.3">
      <c r="A85">
        <v>74</v>
      </c>
      <c r="B85" s="21" t="s">
        <v>7728</v>
      </c>
      <c r="C85" s="1" t="s">
        <v>5241</v>
      </c>
      <c r="D85" s="1" t="s">
        <v>5242</v>
      </c>
      <c r="E85" s="2">
        <v>33239</v>
      </c>
      <c r="F85" s="2">
        <v>33269</v>
      </c>
      <c r="G85" s="1" t="s">
        <v>7729</v>
      </c>
      <c r="H85" s="1">
        <f>+Temporalidad[[#This Row],[ID]]</f>
        <v>74</v>
      </c>
    </row>
    <row r="86" spans="1:8" hidden="1" x14ac:dyDescent="0.3">
      <c r="A86">
        <v>75</v>
      </c>
      <c r="B86" s="21" t="s">
        <v>7730</v>
      </c>
      <c r="C86" s="1" t="s">
        <v>5241</v>
      </c>
      <c r="D86" s="1" t="s">
        <v>5242</v>
      </c>
      <c r="E86" s="2">
        <v>33270</v>
      </c>
      <c r="F86" s="2">
        <v>33297</v>
      </c>
      <c r="G86" s="1" t="s">
        <v>7731</v>
      </c>
      <c r="H86" s="1">
        <f>+Temporalidad[[#This Row],[ID]]</f>
        <v>75</v>
      </c>
    </row>
    <row r="87" spans="1:8" hidden="1" x14ac:dyDescent="0.3">
      <c r="A87">
        <v>76</v>
      </c>
      <c r="B87" s="21" t="s">
        <v>7732</v>
      </c>
      <c r="C87" s="1" t="s">
        <v>5241</v>
      </c>
      <c r="D87" s="1" t="s">
        <v>5242</v>
      </c>
      <c r="E87" s="2">
        <v>33298</v>
      </c>
      <c r="F87" s="2">
        <v>33328</v>
      </c>
      <c r="G87" s="1" t="s">
        <v>7733</v>
      </c>
      <c r="H87" s="1">
        <f>+Temporalidad[[#This Row],[ID]]</f>
        <v>76</v>
      </c>
    </row>
    <row r="88" spans="1:8" hidden="1" x14ac:dyDescent="0.3">
      <c r="A88">
        <v>77</v>
      </c>
      <c r="B88" s="21" t="s">
        <v>7734</v>
      </c>
      <c r="C88" s="1" t="s">
        <v>5241</v>
      </c>
      <c r="D88" s="1" t="s">
        <v>5242</v>
      </c>
      <c r="E88" s="2">
        <v>33329</v>
      </c>
      <c r="F88" s="2">
        <v>33358</v>
      </c>
      <c r="G88" s="1" t="s">
        <v>7735</v>
      </c>
      <c r="H88" s="1">
        <f>+Temporalidad[[#This Row],[ID]]</f>
        <v>77</v>
      </c>
    </row>
    <row r="89" spans="1:8" hidden="1" x14ac:dyDescent="0.3">
      <c r="A89">
        <v>78</v>
      </c>
      <c r="B89" s="21" t="s">
        <v>7736</v>
      </c>
      <c r="C89" s="1" t="s">
        <v>5241</v>
      </c>
      <c r="D89" s="1" t="s">
        <v>5242</v>
      </c>
      <c r="E89" s="2">
        <v>33359</v>
      </c>
      <c r="F89" s="2">
        <v>33389</v>
      </c>
      <c r="G89" s="1" t="s">
        <v>7737</v>
      </c>
      <c r="H89" s="1">
        <f>+Temporalidad[[#This Row],[ID]]</f>
        <v>78</v>
      </c>
    </row>
    <row r="90" spans="1:8" hidden="1" x14ac:dyDescent="0.3">
      <c r="A90">
        <v>79</v>
      </c>
      <c r="B90" s="21" t="s">
        <v>7738</v>
      </c>
      <c r="C90" s="1" t="s">
        <v>5241</v>
      </c>
      <c r="D90" s="1" t="s">
        <v>5242</v>
      </c>
      <c r="E90" s="2">
        <v>33390</v>
      </c>
      <c r="F90" s="2">
        <v>33419</v>
      </c>
      <c r="G90" s="1" t="s">
        <v>7739</v>
      </c>
      <c r="H90" s="1">
        <f>+Temporalidad[[#This Row],[ID]]</f>
        <v>79</v>
      </c>
    </row>
    <row r="91" spans="1:8" hidden="1" x14ac:dyDescent="0.3">
      <c r="A91">
        <v>80</v>
      </c>
      <c r="B91" s="21" t="s">
        <v>7740</v>
      </c>
      <c r="C91" s="1" t="s">
        <v>5241</v>
      </c>
      <c r="D91" s="1" t="s">
        <v>5242</v>
      </c>
      <c r="E91" s="2">
        <v>33420</v>
      </c>
      <c r="F91" s="2">
        <v>33450</v>
      </c>
      <c r="G91" s="1" t="s">
        <v>7741</v>
      </c>
      <c r="H91" s="1">
        <f>+Temporalidad[[#This Row],[ID]]</f>
        <v>80</v>
      </c>
    </row>
    <row r="92" spans="1:8" hidden="1" x14ac:dyDescent="0.3">
      <c r="A92">
        <v>81</v>
      </c>
      <c r="B92" s="21" t="s">
        <v>7742</v>
      </c>
      <c r="C92" s="1" t="s">
        <v>5241</v>
      </c>
      <c r="D92" s="1" t="s">
        <v>5242</v>
      </c>
      <c r="E92" s="2">
        <v>33451</v>
      </c>
      <c r="F92" s="2">
        <v>33481</v>
      </c>
      <c r="G92" s="1" t="s">
        <v>7743</v>
      </c>
      <c r="H92" s="1">
        <f>+Temporalidad[[#This Row],[ID]]</f>
        <v>81</v>
      </c>
    </row>
    <row r="93" spans="1:8" hidden="1" x14ac:dyDescent="0.3">
      <c r="A93">
        <v>82</v>
      </c>
      <c r="B93" s="21" t="s">
        <v>7744</v>
      </c>
      <c r="C93" s="1" t="s">
        <v>5241</v>
      </c>
      <c r="D93" s="1" t="s">
        <v>5242</v>
      </c>
      <c r="E93" s="2">
        <v>33482</v>
      </c>
      <c r="F93" s="2">
        <v>33511</v>
      </c>
      <c r="G93" s="1" t="s">
        <v>7745</v>
      </c>
      <c r="H93" s="1">
        <f>+Temporalidad[[#This Row],[ID]]</f>
        <v>82</v>
      </c>
    </row>
    <row r="94" spans="1:8" hidden="1" x14ac:dyDescent="0.3">
      <c r="A94">
        <v>83</v>
      </c>
      <c r="B94" s="21" t="s">
        <v>7746</v>
      </c>
      <c r="C94" s="1" t="s">
        <v>5241</v>
      </c>
      <c r="D94" s="1" t="s">
        <v>5242</v>
      </c>
      <c r="E94" s="2">
        <v>33512</v>
      </c>
      <c r="F94" s="2">
        <v>33542</v>
      </c>
      <c r="G94" s="1" t="s">
        <v>7747</v>
      </c>
      <c r="H94" s="1">
        <f>+Temporalidad[[#This Row],[ID]]</f>
        <v>83</v>
      </c>
    </row>
    <row r="95" spans="1:8" hidden="1" x14ac:dyDescent="0.3">
      <c r="A95">
        <v>84</v>
      </c>
      <c r="B95" s="21" t="s">
        <v>7748</v>
      </c>
      <c r="C95" s="1" t="s">
        <v>5241</v>
      </c>
      <c r="D95" s="1" t="s">
        <v>5242</v>
      </c>
      <c r="E95" s="2">
        <v>33543</v>
      </c>
      <c r="F95" s="2">
        <v>33572</v>
      </c>
      <c r="G95" s="1" t="s">
        <v>7749</v>
      </c>
      <c r="H95" s="1">
        <f>+Temporalidad[[#This Row],[ID]]</f>
        <v>84</v>
      </c>
    </row>
    <row r="96" spans="1:8" hidden="1" x14ac:dyDescent="0.3">
      <c r="A96">
        <v>85</v>
      </c>
      <c r="B96" s="21" t="s">
        <v>7750</v>
      </c>
      <c r="C96" s="1" t="s">
        <v>5241</v>
      </c>
      <c r="D96" s="1" t="s">
        <v>5242</v>
      </c>
      <c r="E96" s="2">
        <v>33573</v>
      </c>
      <c r="F96" s="2">
        <v>33603</v>
      </c>
      <c r="G96" s="1" t="s">
        <v>7751</v>
      </c>
      <c r="H96" s="1">
        <f>+Temporalidad[[#This Row],[ID]]</f>
        <v>85</v>
      </c>
    </row>
    <row r="97" spans="1:8" hidden="1" x14ac:dyDescent="0.3">
      <c r="A97">
        <v>86</v>
      </c>
      <c r="B97" s="21" t="s">
        <v>7752</v>
      </c>
      <c r="C97" s="1" t="s">
        <v>5241</v>
      </c>
      <c r="D97" s="1" t="s">
        <v>5242</v>
      </c>
      <c r="E97" s="2">
        <v>33604</v>
      </c>
      <c r="F97" s="2">
        <v>33634</v>
      </c>
      <c r="G97" s="1" t="s">
        <v>7753</v>
      </c>
      <c r="H97" s="1">
        <f>+Temporalidad[[#This Row],[ID]]</f>
        <v>86</v>
      </c>
    </row>
    <row r="98" spans="1:8" hidden="1" x14ac:dyDescent="0.3">
      <c r="A98">
        <v>87</v>
      </c>
      <c r="B98" s="21" t="s">
        <v>7754</v>
      </c>
      <c r="C98" s="1" t="s">
        <v>5241</v>
      </c>
      <c r="D98" s="1" t="s">
        <v>5242</v>
      </c>
      <c r="E98" s="2">
        <v>33635</v>
      </c>
      <c r="F98" s="2">
        <v>33662</v>
      </c>
      <c r="G98" s="1" t="s">
        <v>7755</v>
      </c>
      <c r="H98" s="1">
        <f>+Temporalidad[[#This Row],[ID]]</f>
        <v>87</v>
      </c>
    </row>
    <row r="99" spans="1:8" hidden="1" x14ac:dyDescent="0.3">
      <c r="A99">
        <v>88</v>
      </c>
      <c r="B99" s="21" t="s">
        <v>7756</v>
      </c>
      <c r="C99" s="1" t="s">
        <v>5241</v>
      </c>
      <c r="D99" s="1" t="s">
        <v>5242</v>
      </c>
      <c r="E99" s="2">
        <v>33664</v>
      </c>
      <c r="F99" s="2">
        <v>33694</v>
      </c>
      <c r="G99" s="1" t="s">
        <v>7757</v>
      </c>
      <c r="H99" s="1">
        <f>+Temporalidad[[#This Row],[ID]]</f>
        <v>88</v>
      </c>
    </row>
    <row r="100" spans="1:8" hidden="1" x14ac:dyDescent="0.3">
      <c r="A100">
        <v>89</v>
      </c>
      <c r="B100" s="21" t="s">
        <v>7758</v>
      </c>
      <c r="C100" s="1" t="s">
        <v>5241</v>
      </c>
      <c r="D100" s="1" t="s">
        <v>5242</v>
      </c>
      <c r="E100" s="2">
        <v>33695</v>
      </c>
      <c r="F100" s="2">
        <v>33724</v>
      </c>
      <c r="G100" s="1" t="s">
        <v>7759</v>
      </c>
      <c r="H100" s="1">
        <f>+Temporalidad[[#This Row],[ID]]</f>
        <v>89</v>
      </c>
    </row>
    <row r="101" spans="1:8" hidden="1" x14ac:dyDescent="0.3">
      <c r="A101">
        <v>90</v>
      </c>
      <c r="B101" s="21" t="s">
        <v>7760</v>
      </c>
      <c r="C101" s="1" t="s">
        <v>5241</v>
      </c>
      <c r="D101" s="1" t="s">
        <v>5242</v>
      </c>
      <c r="E101" s="2">
        <v>33725</v>
      </c>
      <c r="F101" s="2">
        <v>33755</v>
      </c>
      <c r="G101" s="1" t="s">
        <v>7761</v>
      </c>
      <c r="H101" s="1">
        <f>+Temporalidad[[#This Row],[ID]]</f>
        <v>90</v>
      </c>
    </row>
    <row r="102" spans="1:8" hidden="1" x14ac:dyDescent="0.3">
      <c r="A102">
        <v>91</v>
      </c>
      <c r="B102" s="21" t="s">
        <v>7762</v>
      </c>
      <c r="C102" s="1" t="s">
        <v>5241</v>
      </c>
      <c r="D102" s="1" t="s">
        <v>5242</v>
      </c>
      <c r="E102" s="2">
        <v>33756</v>
      </c>
      <c r="F102" s="2">
        <v>33785</v>
      </c>
      <c r="G102" s="1" t="s">
        <v>7763</v>
      </c>
      <c r="H102" s="1">
        <f>+Temporalidad[[#This Row],[ID]]</f>
        <v>91</v>
      </c>
    </row>
    <row r="103" spans="1:8" hidden="1" x14ac:dyDescent="0.3">
      <c r="A103">
        <v>92</v>
      </c>
      <c r="B103" s="21" t="s">
        <v>7764</v>
      </c>
      <c r="C103" s="1" t="s">
        <v>5241</v>
      </c>
      <c r="D103" s="1" t="s">
        <v>5242</v>
      </c>
      <c r="E103" s="2">
        <v>33786</v>
      </c>
      <c r="F103" s="2">
        <v>33816</v>
      </c>
      <c r="G103" s="1" t="s">
        <v>7765</v>
      </c>
      <c r="H103" s="1">
        <f>+Temporalidad[[#This Row],[ID]]</f>
        <v>92</v>
      </c>
    </row>
    <row r="104" spans="1:8" hidden="1" x14ac:dyDescent="0.3">
      <c r="A104">
        <v>93</v>
      </c>
      <c r="B104" s="21" t="s">
        <v>7766</v>
      </c>
      <c r="C104" s="1" t="s">
        <v>5241</v>
      </c>
      <c r="D104" s="1" t="s">
        <v>5242</v>
      </c>
      <c r="E104" s="2">
        <v>33817</v>
      </c>
      <c r="F104" s="2">
        <v>33847</v>
      </c>
      <c r="G104" s="1" t="s">
        <v>7767</v>
      </c>
      <c r="H104" s="1">
        <f>+Temporalidad[[#This Row],[ID]]</f>
        <v>93</v>
      </c>
    </row>
    <row r="105" spans="1:8" hidden="1" x14ac:dyDescent="0.3">
      <c r="A105">
        <v>94</v>
      </c>
      <c r="B105" s="21" t="s">
        <v>7768</v>
      </c>
      <c r="C105" s="1" t="s">
        <v>5241</v>
      </c>
      <c r="D105" s="1" t="s">
        <v>5242</v>
      </c>
      <c r="E105" s="2">
        <v>33848</v>
      </c>
      <c r="F105" s="2">
        <v>33877</v>
      </c>
      <c r="G105" s="1" t="s">
        <v>7769</v>
      </c>
      <c r="H105" s="1">
        <f>+Temporalidad[[#This Row],[ID]]</f>
        <v>94</v>
      </c>
    </row>
    <row r="106" spans="1:8" hidden="1" x14ac:dyDescent="0.3">
      <c r="A106">
        <v>95</v>
      </c>
      <c r="B106" s="21" t="s">
        <v>7770</v>
      </c>
      <c r="C106" s="1" t="s">
        <v>5241</v>
      </c>
      <c r="D106" s="1" t="s">
        <v>5242</v>
      </c>
      <c r="E106" s="2">
        <v>33878</v>
      </c>
      <c r="F106" s="2">
        <v>33908</v>
      </c>
      <c r="G106" s="1" t="s">
        <v>7771</v>
      </c>
      <c r="H106" s="1">
        <f>+Temporalidad[[#This Row],[ID]]</f>
        <v>95</v>
      </c>
    </row>
    <row r="107" spans="1:8" hidden="1" x14ac:dyDescent="0.3">
      <c r="A107">
        <v>96</v>
      </c>
      <c r="B107" s="21" t="s">
        <v>7772</v>
      </c>
      <c r="C107" s="1" t="s">
        <v>5241</v>
      </c>
      <c r="D107" s="1" t="s">
        <v>5242</v>
      </c>
      <c r="E107" s="2">
        <v>33909</v>
      </c>
      <c r="F107" s="2">
        <v>33938</v>
      </c>
      <c r="G107" s="1" t="s">
        <v>7773</v>
      </c>
      <c r="H107" s="1">
        <f>+Temporalidad[[#This Row],[ID]]</f>
        <v>96</v>
      </c>
    </row>
    <row r="108" spans="1:8" hidden="1" x14ac:dyDescent="0.3">
      <c r="A108">
        <v>97</v>
      </c>
      <c r="B108" s="21" t="s">
        <v>7774</v>
      </c>
      <c r="C108" s="1" t="s">
        <v>5241</v>
      </c>
      <c r="D108" s="1" t="s">
        <v>5242</v>
      </c>
      <c r="E108" s="2">
        <v>33939</v>
      </c>
      <c r="F108" s="2">
        <v>33969</v>
      </c>
      <c r="G108" s="1" t="s">
        <v>7775</v>
      </c>
      <c r="H108" s="1">
        <f>+Temporalidad[[#This Row],[ID]]</f>
        <v>97</v>
      </c>
    </row>
    <row r="109" spans="1:8" hidden="1" x14ac:dyDescent="0.3">
      <c r="A109">
        <v>98</v>
      </c>
      <c r="B109" s="21" t="s">
        <v>7776</v>
      </c>
      <c r="C109" s="1" t="s">
        <v>5241</v>
      </c>
      <c r="D109" s="1" t="s">
        <v>5242</v>
      </c>
      <c r="E109" s="2">
        <v>33970</v>
      </c>
      <c r="F109" s="2">
        <v>34000</v>
      </c>
      <c r="G109" s="1" t="s">
        <v>7777</v>
      </c>
      <c r="H109" s="1">
        <f>+Temporalidad[[#This Row],[ID]]</f>
        <v>98</v>
      </c>
    </row>
    <row r="110" spans="1:8" hidden="1" x14ac:dyDescent="0.3">
      <c r="A110">
        <v>99</v>
      </c>
      <c r="B110" s="21" t="s">
        <v>7778</v>
      </c>
      <c r="C110" s="1" t="s">
        <v>5241</v>
      </c>
      <c r="D110" s="1" t="s">
        <v>5242</v>
      </c>
      <c r="E110" s="2">
        <v>34001</v>
      </c>
      <c r="F110" s="2">
        <v>34028</v>
      </c>
      <c r="G110" s="1" t="s">
        <v>7779</v>
      </c>
      <c r="H110" s="1">
        <f>+Temporalidad[[#This Row],[ID]]</f>
        <v>99</v>
      </c>
    </row>
    <row r="111" spans="1:8" hidden="1" x14ac:dyDescent="0.3">
      <c r="A111">
        <v>100</v>
      </c>
      <c r="B111" s="21" t="s">
        <v>7780</v>
      </c>
      <c r="C111" s="1" t="s">
        <v>5241</v>
      </c>
      <c r="D111" s="1" t="s">
        <v>5242</v>
      </c>
      <c r="E111" s="2">
        <v>34029</v>
      </c>
      <c r="F111" s="2">
        <v>34059</v>
      </c>
      <c r="G111" s="1" t="s">
        <v>7781</v>
      </c>
      <c r="H111" s="1">
        <f>+Temporalidad[[#This Row],[ID]]</f>
        <v>100</v>
      </c>
    </row>
    <row r="112" spans="1:8" hidden="1" x14ac:dyDescent="0.3">
      <c r="A112">
        <v>101</v>
      </c>
      <c r="B112" s="21" t="s">
        <v>7782</v>
      </c>
      <c r="C112" s="1" t="s">
        <v>5241</v>
      </c>
      <c r="D112" s="1" t="s">
        <v>5242</v>
      </c>
      <c r="E112" s="2">
        <v>34060</v>
      </c>
      <c r="F112" s="2">
        <v>34089</v>
      </c>
      <c r="G112" s="1" t="s">
        <v>7783</v>
      </c>
      <c r="H112" s="1">
        <f>+Temporalidad[[#This Row],[ID]]</f>
        <v>101</v>
      </c>
    </row>
    <row r="113" spans="1:8" hidden="1" x14ac:dyDescent="0.3">
      <c r="A113">
        <v>102</v>
      </c>
      <c r="B113" s="21" t="s">
        <v>7784</v>
      </c>
      <c r="C113" s="1" t="s">
        <v>5241</v>
      </c>
      <c r="D113" s="1" t="s">
        <v>5242</v>
      </c>
      <c r="E113" s="2">
        <v>34090</v>
      </c>
      <c r="F113" s="2">
        <v>34120</v>
      </c>
      <c r="G113" s="1" t="s">
        <v>7785</v>
      </c>
      <c r="H113" s="1">
        <f>+Temporalidad[[#This Row],[ID]]</f>
        <v>102</v>
      </c>
    </row>
    <row r="114" spans="1:8" hidden="1" x14ac:dyDescent="0.3">
      <c r="A114">
        <v>103</v>
      </c>
      <c r="B114" s="21" t="s">
        <v>7786</v>
      </c>
      <c r="C114" s="1" t="s">
        <v>5241</v>
      </c>
      <c r="D114" s="1" t="s">
        <v>5242</v>
      </c>
      <c r="E114" s="2">
        <v>34121</v>
      </c>
      <c r="F114" s="2">
        <v>34150</v>
      </c>
      <c r="G114" s="1" t="s">
        <v>7787</v>
      </c>
      <c r="H114" s="1">
        <f>+Temporalidad[[#This Row],[ID]]</f>
        <v>103</v>
      </c>
    </row>
    <row r="115" spans="1:8" hidden="1" x14ac:dyDescent="0.3">
      <c r="A115">
        <v>104</v>
      </c>
      <c r="B115" s="21" t="s">
        <v>7788</v>
      </c>
      <c r="C115" s="1" t="s">
        <v>5241</v>
      </c>
      <c r="D115" s="1" t="s">
        <v>5242</v>
      </c>
      <c r="E115" s="2">
        <v>34151</v>
      </c>
      <c r="F115" s="2">
        <v>34181</v>
      </c>
      <c r="G115" s="1" t="s">
        <v>7789</v>
      </c>
      <c r="H115" s="1">
        <f>+Temporalidad[[#This Row],[ID]]</f>
        <v>104</v>
      </c>
    </row>
    <row r="116" spans="1:8" hidden="1" x14ac:dyDescent="0.3">
      <c r="A116">
        <v>105</v>
      </c>
      <c r="B116" s="21" t="s">
        <v>7790</v>
      </c>
      <c r="C116" s="1" t="s">
        <v>5241</v>
      </c>
      <c r="D116" s="1" t="s">
        <v>5242</v>
      </c>
      <c r="E116" s="2">
        <v>34182</v>
      </c>
      <c r="F116" s="2">
        <v>34212</v>
      </c>
      <c r="G116" s="1" t="s">
        <v>7791</v>
      </c>
      <c r="H116" s="1">
        <f>+Temporalidad[[#This Row],[ID]]</f>
        <v>105</v>
      </c>
    </row>
    <row r="117" spans="1:8" hidden="1" x14ac:dyDescent="0.3">
      <c r="A117">
        <v>106</v>
      </c>
      <c r="B117" s="21" t="s">
        <v>7792</v>
      </c>
      <c r="C117" s="1" t="s">
        <v>5241</v>
      </c>
      <c r="D117" s="1" t="s">
        <v>5242</v>
      </c>
      <c r="E117" s="2">
        <v>34213</v>
      </c>
      <c r="F117" s="2">
        <v>34242</v>
      </c>
      <c r="G117" s="1" t="s">
        <v>7793</v>
      </c>
      <c r="H117" s="1">
        <f>+Temporalidad[[#This Row],[ID]]</f>
        <v>106</v>
      </c>
    </row>
    <row r="118" spans="1:8" hidden="1" x14ac:dyDescent="0.3">
      <c r="A118">
        <v>107</v>
      </c>
      <c r="B118" s="21" t="s">
        <v>7794</v>
      </c>
      <c r="C118" s="1" t="s">
        <v>5241</v>
      </c>
      <c r="D118" s="1" t="s">
        <v>5242</v>
      </c>
      <c r="E118" s="2">
        <v>34243</v>
      </c>
      <c r="F118" s="2">
        <v>34273</v>
      </c>
      <c r="G118" s="1" t="s">
        <v>7795</v>
      </c>
      <c r="H118" s="1">
        <f>+Temporalidad[[#This Row],[ID]]</f>
        <v>107</v>
      </c>
    </row>
    <row r="119" spans="1:8" hidden="1" x14ac:dyDescent="0.3">
      <c r="A119">
        <v>108</v>
      </c>
      <c r="B119" s="21" t="s">
        <v>7796</v>
      </c>
      <c r="C119" s="1" t="s">
        <v>5241</v>
      </c>
      <c r="D119" s="1" t="s">
        <v>5242</v>
      </c>
      <c r="E119" s="2">
        <v>34274</v>
      </c>
      <c r="F119" s="2">
        <v>34303</v>
      </c>
      <c r="G119" s="1" t="s">
        <v>7797</v>
      </c>
      <c r="H119" s="1">
        <f>+Temporalidad[[#This Row],[ID]]</f>
        <v>108</v>
      </c>
    </row>
    <row r="120" spans="1:8" hidden="1" x14ac:dyDescent="0.3">
      <c r="A120">
        <v>109</v>
      </c>
      <c r="B120" s="21" t="s">
        <v>7798</v>
      </c>
      <c r="C120" s="1" t="s">
        <v>5241</v>
      </c>
      <c r="D120" s="1" t="s">
        <v>5242</v>
      </c>
      <c r="E120" s="2">
        <v>34304</v>
      </c>
      <c r="F120" s="2">
        <v>34334</v>
      </c>
      <c r="G120" s="1" t="s">
        <v>7799</v>
      </c>
      <c r="H120" s="1">
        <f>+Temporalidad[[#This Row],[ID]]</f>
        <v>109</v>
      </c>
    </row>
    <row r="121" spans="1:8" hidden="1" x14ac:dyDescent="0.3">
      <c r="A121">
        <v>110</v>
      </c>
      <c r="B121" s="21" t="s">
        <v>7800</v>
      </c>
      <c r="C121" s="1" t="s">
        <v>5241</v>
      </c>
      <c r="D121" s="1" t="s">
        <v>5242</v>
      </c>
      <c r="E121" s="2">
        <v>34335</v>
      </c>
      <c r="F121" s="2">
        <v>34365</v>
      </c>
      <c r="G121" s="1" t="s">
        <v>7801</v>
      </c>
      <c r="H121" s="1">
        <f>+Temporalidad[[#This Row],[ID]]</f>
        <v>110</v>
      </c>
    </row>
    <row r="122" spans="1:8" hidden="1" x14ac:dyDescent="0.3">
      <c r="A122">
        <v>111</v>
      </c>
      <c r="B122" s="21" t="s">
        <v>7802</v>
      </c>
      <c r="C122" s="1" t="s">
        <v>5241</v>
      </c>
      <c r="D122" s="1" t="s">
        <v>5242</v>
      </c>
      <c r="E122" s="2">
        <v>34366</v>
      </c>
      <c r="F122" s="2">
        <v>34393</v>
      </c>
      <c r="G122" s="1" t="s">
        <v>7803</v>
      </c>
      <c r="H122" s="1">
        <f>+Temporalidad[[#This Row],[ID]]</f>
        <v>111</v>
      </c>
    </row>
    <row r="123" spans="1:8" hidden="1" x14ac:dyDescent="0.3">
      <c r="A123">
        <v>112</v>
      </c>
      <c r="B123" s="21" t="s">
        <v>7804</v>
      </c>
      <c r="C123" s="1" t="s">
        <v>5241</v>
      </c>
      <c r="D123" s="1" t="s">
        <v>5242</v>
      </c>
      <c r="E123" s="2">
        <v>34394</v>
      </c>
      <c r="F123" s="2">
        <v>34424</v>
      </c>
      <c r="G123" s="1" t="s">
        <v>7805</v>
      </c>
      <c r="H123" s="1">
        <f>+Temporalidad[[#This Row],[ID]]</f>
        <v>112</v>
      </c>
    </row>
    <row r="124" spans="1:8" hidden="1" x14ac:dyDescent="0.3">
      <c r="A124">
        <v>113</v>
      </c>
      <c r="B124" s="21" t="s">
        <v>7806</v>
      </c>
      <c r="C124" s="1" t="s">
        <v>5241</v>
      </c>
      <c r="D124" s="1" t="s">
        <v>5242</v>
      </c>
      <c r="E124" s="2">
        <v>34425</v>
      </c>
      <c r="F124" s="2">
        <v>34454</v>
      </c>
      <c r="G124" s="1" t="s">
        <v>7807</v>
      </c>
      <c r="H124" s="1">
        <f>+Temporalidad[[#This Row],[ID]]</f>
        <v>113</v>
      </c>
    </row>
    <row r="125" spans="1:8" hidden="1" x14ac:dyDescent="0.3">
      <c r="A125">
        <v>114</v>
      </c>
      <c r="B125" s="21" t="s">
        <v>7808</v>
      </c>
      <c r="C125" s="1" t="s">
        <v>5241</v>
      </c>
      <c r="D125" s="1" t="s">
        <v>5242</v>
      </c>
      <c r="E125" s="2">
        <v>34455</v>
      </c>
      <c r="F125" s="2">
        <v>34485</v>
      </c>
      <c r="G125" s="1" t="s">
        <v>7809</v>
      </c>
      <c r="H125" s="1">
        <f>+Temporalidad[[#This Row],[ID]]</f>
        <v>114</v>
      </c>
    </row>
    <row r="126" spans="1:8" hidden="1" x14ac:dyDescent="0.3">
      <c r="A126">
        <v>115</v>
      </c>
      <c r="B126" s="21" t="s">
        <v>7810</v>
      </c>
      <c r="C126" s="1" t="s">
        <v>5241</v>
      </c>
      <c r="D126" s="1" t="s">
        <v>5242</v>
      </c>
      <c r="E126" s="2">
        <v>34486</v>
      </c>
      <c r="F126" s="2">
        <v>34515</v>
      </c>
      <c r="G126" s="1" t="s">
        <v>7811</v>
      </c>
      <c r="H126" s="1">
        <f>+Temporalidad[[#This Row],[ID]]</f>
        <v>115</v>
      </c>
    </row>
    <row r="127" spans="1:8" hidden="1" x14ac:dyDescent="0.3">
      <c r="A127">
        <v>116</v>
      </c>
      <c r="B127" s="21" t="s">
        <v>7812</v>
      </c>
      <c r="C127" s="1" t="s">
        <v>5241</v>
      </c>
      <c r="D127" s="1" t="s">
        <v>5242</v>
      </c>
      <c r="E127" s="2">
        <v>34516</v>
      </c>
      <c r="F127" s="2">
        <v>34546</v>
      </c>
      <c r="G127" s="1" t="s">
        <v>7813</v>
      </c>
      <c r="H127" s="1">
        <f>+Temporalidad[[#This Row],[ID]]</f>
        <v>116</v>
      </c>
    </row>
    <row r="128" spans="1:8" hidden="1" x14ac:dyDescent="0.3">
      <c r="A128">
        <v>117</v>
      </c>
      <c r="B128" s="21" t="s">
        <v>7814</v>
      </c>
      <c r="C128" s="1" t="s">
        <v>5241</v>
      </c>
      <c r="D128" s="1" t="s">
        <v>5242</v>
      </c>
      <c r="E128" s="2">
        <v>34547</v>
      </c>
      <c r="F128" s="2">
        <v>34577</v>
      </c>
      <c r="G128" s="1" t="s">
        <v>7815</v>
      </c>
      <c r="H128" s="1">
        <f>+Temporalidad[[#This Row],[ID]]</f>
        <v>117</v>
      </c>
    </row>
    <row r="129" spans="1:8" hidden="1" x14ac:dyDescent="0.3">
      <c r="A129">
        <v>118</v>
      </c>
      <c r="B129" s="21" t="s">
        <v>7816</v>
      </c>
      <c r="C129" s="1" t="s">
        <v>5241</v>
      </c>
      <c r="D129" s="1" t="s">
        <v>5242</v>
      </c>
      <c r="E129" s="2">
        <v>34578</v>
      </c>
      <c r="F129" s="2">
        <v>34607</v>
      </c>
      <c r="G129" s="1" t="s">
        <v>7817</v>
      </c>
      <c r="H129" s="1">
        <f>+Temporalidad[[#This Row],[ID]]</f>
        <v>118</v>
      </c>
    </row>
    <row r="130" spans="1:8" hidden="1" x14ac:dyDescent="0.3">
      <c r="A130">
        <v>119</v>
      </c>
      <c r="B130" s="21" t="s">
        <v>7818</v>
      </c>
      <c r="C130" s="1" t="s">
        <v>5241</v>
      </c>
      <c r="D130" s="1" t="s">
        <v>5242</v>
      </c>
      <c r="E130" s="2">
        <v>34608</v>
      </c>
      <c r="F130" s="2">
        <v>34638</v>
      </c>
      <c r="G130" s="1" t="s">
        <v>7819</v>
      </c>
      <c r="H130" s="1">
        <f>+Temporalidad[[#This Row],[ID]]</f>
        <v>119</v>
      </c>
    </row>
    <row r="131" spans="1:8" hidden="1" x14ac:dyDescent="0.3">
      <c r="A131">
        <v>120</v>
      </c>
      <c r="B131" s="21" t="s">
        <v>7820</v>
      </c>
      <c r="C131" s="1" t="s">
        <v>5241</v>
      </c>
      <c r="D131" s="1" t="s">
        <v>5242</v>
      </c>
      <c r="E131" s="2">
        <v>34639</v>
      </c>
      <c r="F131" s="2">
        <v>34668</v>
      </c>
      <c r="G131" s="1" t="s">
        <v>7821</v>
      </c>
      <c r="H131" s="1">
        <f>+Temporalidad[[#This Row],[ID]]</f>
        <v>120</v>
      </c>
    </row>
    <row r="132" spans="1:8" hidden="1" x14ac:dyDescent="0.3">
      <c r="A132">
        <v>121</v>
      </c>
      <c r="B132" s="21" t="s">
        <v>7822</v>
      </c>
      <c r="C132" s="1" t="s">
        <v>5241</v>
      </c>
      <c r="D132" s="1" t="s">
        <v>5242</v>
      </c>
      <c r="E132" s="2">
        <v>34669</v>
      </c>
      <c r="F132" s="2">
        <v>34699</v>
      </c>
      <c r="G132" s="1" t="s">
        <v>7823</v>
      </c>
      <c r="H132" s="1">
        <f>+Temporalidad[[#This Row],[ID]]</f>
        <v>121</v>
      </c>
    </row>
    <row r="133" spans="1:8" hidden="1" x14ac:dyDescent="0.3">
      <c r="A133">
        <v>122</v>
      </c>
      <c r="B133" s="21" t="s">
        <v>7824</v>
      </c>
      <c r="C133" s="1" t="s">
        <v>5241</v>
      </c>
      <c r="D133" s="1" t="s">
        <v>5242</v>
      </c>
      <c r="E133" s="2">
        <v>34700</v>
      </c>
      <c r="F133" s="2">
        <v>34730</v>
      </c>
      <c r="G133" s="1" t="s">
        <v>7825</v>
      </c>
      <c r="H133" s="1">
        <f>+Temporalidad[[#This Row],[ID]]</f>
        <v>122</v>
      </c>
    </row>
    <row r="134" spans="1:8" hidden="1" x14ac:dyDescent="0.3">
      <c r="A134">
        <v>123</v>
      </c>
      <c r="B134" s="21" t="s">
        <v>7826</v>
      </c>
      <c r="C134" s="1" t="s">
        <v>5241</v>
      </c>
      <c r="D134" s="1" t="s">
        <v>5242</v>
      </c>
      <c r="E134" s="2">
        <v>34731</v>
      </c>
      <c r="F134" s="2">
        <v>34758</v>
      </c>
      <c r="G134" s="1" t="s">
        <v>7827</v>
      </c>
      <c r="H134" s="1">
        <f>+Temporalidad[[#This Row],[ID]]</f>
        <v>123</v>
      </c>
    </row>
    <row r="135" spans="1:8" hidden="1" x14ac:dyDescent="0.3">
      <c r="A135">
        <v>124</v>
      </c>
      <c r="B135" s="21" t="s">
        <v>7828</v>
      </c>
      <c r="C135" s="1" t="s">
        <v>5241</v>
      </c>
      <c r="D135" s="1" t="s">
        <v>5242</v>
      </c>
      <c r="E135" s="2">
        <v>34759</v>
      </c>
      <c r="F135" s="2">
        <v>34789</v>
      </c>
      <c r="G135" s="1" t="s">
        <v>7829</v>
      </c>
      <c r="H135" s="1">
        <f>+Temporalidad[[#This Row],[ID]]</f>
        <v>124</v>
      </c>
    </row>
    <row r="136" spans="1:8" hidden="1" x14ac:dyDescent="0.3">
      <c r="A136">
        <v>125</v>
      </c>
      <c r="B136" s="21" t="s">
        <v>7830</v>
      </c>
      <c r="C136" s="1" t="s">
        <v>5241</v>
      </c>
      <c r="D136" s="1" t="s">
        <v>5242</v>
      </c>
      <c r="E136" s="2">
        <v>34790</v>
      </c>
      <c r="F136" s="2">
        <v>34819</v>
      </c>
      <c r="G136" s="1" t="s">
        <v>7831</v>
      </c>
      <c r="H136" s="1">
        <f>+Temporalidad[[#This Row],[ID]]</f>
        <v>125</v>
      </c>
    </row>
    <row r="137" spans="1:8" hidden="1" x14ac:dyDescent="0.3">
      <c r="A137">
        <v>126</v>
      </c>
      <c r="B137" s="21" t="s">
        <v>7832</v>
      </c>
      <c r="C137" s="1" t="s">
        <v>5241</v>
      </c>
      <c r="D137" s="1" t="s">
        <v>5242</v>
      </c>
      <c r="E137" s="2">
        <v>34820</v>
      </c>
      <c r="F137" s="2">
        <v>34850</v>
      </c>
      <c r="G137" s="1" t="s">
        <v>7833</v>
      </c>
      <c r="H137" s="1">
        <f>+Temporalidad[[#This Row],[ID]]</f>
        <v>126</v>
      </c>
    </row>
    <row r="138" spans="1:8" hidden="1" x14ac:dyDescent="0.3">
      <c r="A138">
        <v>127</v>
      </c>
      <c r="B138" s="21" t="s">
        <v>7834</v>
      </c>
      <c r="C138" s="1" t="s">
        <v>5241</v>
      </c>
      <c r="D138" s="1" t="s">
        <v>5242</v>
      </c>
      <c r="E138" s="2">
        <v>34851</v>
      </c>
      <c r="F138" s="2">
        <v>34880</v>
      </c>
      <c r="G138" s="1" t="s">
        <v>7835</v>
      </c>
      <c r="H138" s="1">
        <f>+Temporalidad[[#This Row],[ID]]</f>
        <v>127</v>
      </c>
    </row>
    <row r="139" spans="1:8" hidden="1" x14ac:dyDescent="0.3">
      <c r="A139">
        <v>128</v>
      </c>
      <c r="B139" s="21" t="s">
        <v>7836</v>
      </c>
      <c r="C139" s="1" t="s">
        <v>5241</v>
      </c>
      <c r="D139" s="1" t="s">
        <v>5242</v>
      </c>
      <c r="E139" s="2">
        <v>34881</v>
      </c>
      <c r="F139" s="2">
        <v>34911</v>
      </c>
      <c r="G139" s="1" t="s">
        <v>7837</v>
      </c>
      <c r="H139" s="1">
        <f>+Temporalidad[[#This Row],[ID]]</f>
        <v>128</v>
      </c>
    </row>
    <row r="140" spans="1:8" hidden="1" x14ac:dyDescent="0.3">
      <c r="A140">
        <v>129</v>
      </c>
      <c r="B140" s="21" t="s">
        <v>7838</v>
      </c>
      <c r="C140" s="1" t="s">
        <v>5241</v>
      </c>
      <c r="D140" s="1" t="s">
        <v>5242</v>
      </c>
      <c r="E140" s="2">
        <v>34912</v>
      </c>
      <c r="F140" s="2">
        <v>34942</v>
      </c>
      <c r="G140" s="1" t="s">
        <v>7839</v>
      </c>
      <c r="H140" s="1">
        <f>+Temporalidad[[#This Row],[ID]]</f>
        <v>129</v>
      </c>
    </row>
    <row r="141" spans="1:8" hidden="1" x14ac:dyDescent="0.3">
      <c r="A141">
        <v>130</v>
      </c>
      <c r="B141" s="21" t="s">
        <v>7840</v>
      </c>
      <c r="C141" s="1" t="s">
        <v>5241</v>
      </c>
      <c r="D141" s="1" t="s">
        <v>5242</v>
      </c>
      <c r="E141" s="2">
        <v>34943</v>
      </c>
      <c r="F141" s="2">
        <v>34972</v>
      </c>
      <c r="G141" s="1" t="s">
        <v>7841</v>
      </c>
      <c r="H141" s="1">
        <f>+Temporalidad[[#This Row],[ID]]</f>
        <v>130</v>
      </c>
    </row>
    <row r="142" spans="1:8" hidden="1" x14ac:dyDescent="0.3">
      <c r="A142">
        <v>131</v>
      </c>
      <c r="B142" s="21" t="s">
        <v>7842</v>
      </c>
      <c r="C142" s="1" t="s">
        <v>5241</v>
      </c>
      <c r="D142" s="1" t="s">
        <v>5242</v>
      </c>
      <c r="E142" s="2">
        <v>34973</v>
      </c>
      <c r="F142" s="2">
        <v>35003</v>
      </c>
      <c r="G142" s="1" t="s">
        <v>7843</v>
      </c>
      <c r="H142" s="1">
        <f>+Temporalidad[[#This Row],[ID]]</f>
        <v>131</v>
      </c>
    </row>
    <row r="143" spans="1:8" hidden="1" x14ac:dyDescent="0.3">
      <c r="A143">
        <v>132</v>
      </c>
      <c r="B143" s="21" t="s">
        <v>7844</v>
      </c>
      <c r="C143" s="1" t="s">
        <v>5241</v>
      </c>
      <c r="D143" s="1" t="s">
        <v>5242</v>
      </c>
      <c r="E143" s="2">
        <v>35004</v>
      </c>
      <c r="F143" s="2">
        <v>35033</v>
      </c>
      <c r="G143" s="1" t="s">
        <v>7845</v>
      </c>
      <c r="H143" s="1">
        <f>+Temporalidad[[#This Row],[ID]]</f>
        <v>132</v>
      </c>
    </row>
    <row r="144" spans="1:8" hidden="1" x14ac:dyDescent="0.3">
      <c r="A144">
        <v>133</v>
      </c>
      <c r="B144" s="21" t="s">
        <v>7846</v>
      </c>
      <c r="C144" s="1" t="s">
        <v>5241</v>
      </c>
      <c r="D144" s="1" t="s">
        <v>5242</v>
      </c>
      <c r="E144" s="2">
        <v>35034</v>
      </c>
      <c r="F144" s="2">
        <v>35064</v>
      </c>
      <c r="G144" s="1" t="s">
        <v>7847</v>
      </c>
      <c r="H144" s="1">
        <f>+Temporalidad[[#This Row],[ID]]</f>
        <v>133</v>
      </c>
    </row>
    <row r="145" spans="1:8" hidden="1" x14ac:dyDescent="0.3">
      <c r="A145">
        <v>134</v>
      </c>
      <c r="B145" s="21" t="s">
        <v>7848</v>
      </c>
      <c r="C145" s="1" t="s">
        <v>5241</v>
      </c>
      <c r="D145" s="1" t="s">
        <v>5242</v>
      </c>
      <c r="E145" s="2">
        <v>35065</v>
      </c>
      <c r="F145" s="2">
        <v>35095</v>
      </c>
      <c r="G145" s="1" t="s">
        <v>7849</v>
      </c>
      <c r="H145" s="1">
        <f>+Temporalidad[[#This Row],[ID]]</f>
        <v>134</v>
      </c>
    </row>
    <row r="146" spans="1:8" hidden="1" x14ac:dyDescent="0.3">
      <c r="A146">
        <v>135</v>
      </c>
      <c r="B146" s="21" t="s">
        <v>7850</v>
      </c>
      <c r="C146" s="1" t="s">
        <v>5241</v>
      </c>
      <c r="D146" s="1" t="s">
        <v>5242</v>
      </c>
      <c r="E146" s="2">
        <v>35096</v>
      </c>
      <c r="F146" s="2">
        <v>35123</v>
      </c>
      <c r="G146" s="1" t="s">
        <v>7851</v>
      </c>
      <c r="H146" s="1">
        <f>+Temporalidad[[#This Row],[ID]]</f>
        <v>135</v>
      </c>
    </row>
    <row r="147" spans="1:8" hidden="1" x14ac:dyDescent="0.3">
      <c r="A147">
        <v>136</v>
      </c>
      <c r="B147" s="21" t="s">
        <v>7852</v>
      </c>
      <c r="C147" s="1" t="s">
        <v>5241</v>
      </c>
      <c r="D147" s="1" t="s">
        <v>5242</v>
      </c>
      <c r="E147" s="2">
        <v>35125</v>
      </c>
      <c r="F147" s="2">
        <v>35155</v>
      </c>
      <c r="G147" s="1" t="s">
        <v>7853</v>
      </c>
      <c r="H147" s="1">
        <f>+Temporalidad[[#This Row],[ID]]</f>
        <v>136</v>
      </c>
    </row>
    <row r="148" spans="1:8" hidden="1" x14ac:dyDescent="0.3">
      <c r="A148">
        <v>137</v>
      </c>
      <c r="B148" s="21" t="s">
        <v>7854</v>
      </c>
      <c r="C148" s="1" t="s">
        <v>5241</v>
      </c>
      <c r="D148" s="1" t="s">
        <v>5242</v>
      </c>
      <c r="E148" s="2">
        <v>35156</v>
      </c>
      <c r="F148" s="2">
        <v>35185</v>
      </c>
      <c r="G148" s="1" t="s">
        <v>7855</v>
      </c>
      <c r="H148" s="1">
        <f>+Temporalidad[[#This Row],[ID]]</f>
        <v>137</v>
      </c>
    </row>
    <row r="149" spans="1:8" hidden="1" x14ac:dyDescent="0.3">
      <c r="A149">
        <v>138</v>
      </c>
      <c r="B149" s="21" t="s">
        <v>7856</v>
      </c>
      <c r="C149" s="1" t="s">
        <v>5241</v>
      </c>
      <c r="D149" s="1" t="s">
        <v>5242</v>
      </c>
      <c r="E149" s="2">
        <v>35186</v>
      </c>
      <c r="F149" s="2">
        <v>35216</v>
      </c>
      <c r="G149" s="1" t="s">
        <v>7857</v>
      </c>
      <c r="H149" s="1">
        <f>+Temporalidad[[#This Row],[ID]]</f>
        <v>138</v>
      </c>
    </row>
    <row r="150" spans="1:8" hidden="1" x14ac:dyDescent="0.3">
      <c r="A150">
        <v>139</v>
      </c>
      <c r="B150" s="21" t="s">
        <v>7858</v>
      </c>
      <c r="C150" s="1" t="s">
        <v>5241</v>
      </c>
      <c r="D150" s="1" t="s">
        <v>5242</v>
      </c>
      <c r="E150" s="2">
        <v>35217</v>
      </c>
      <c r="F150" s="2">
        <v>35246</v>
      </c>
      <c r="G150" s="1" t="s">
        <v>7859</v>
      </c>
      <c r="H150" s="1">
        <f>+Temporalidad[[#This Row],[ID]]</f>
        <v>139</v>
      </c>
    </row>
    <row r="151" spans="1:8" hidden="1" x14ac:dyDescent="0.3">
      <c r="A151">
        <v>140</v>
      </c>
      <c r="B151" s="21" t="s">
        <v>7860</v>
      </c>
      <c r="C151" s="1" t="s">
        <v>5241</v>
      </c>
      <c r="D151" s="1" t="s">
        <v>5242</v>
      </c>
      <c r="E151" s="2">
        <v>35247</v>
      </c>
      <c r="F151" s="2">
        <v>35277</v>
      </c>
      <c r="G151" s="1" t="s">
        <v>7861</v>
      </c>
      <c r="H151" s="1">
        <f>+Temporalidad[[#This Row],[ID]]</f>
        <v>140</v>
      </c>
    </row>
    <row r="152" spans="1:8" hidden="1" x14ac:dyDescent="0.3">
      <c r="A152">
        <v>141</v>
      </c>
      <c r="B152" s="21" t="s">
        <v>7862</v>
      </c>
      <c r="C152" s="1" t="s">
        <v>5241</v>
      </c>
      <c r="D152" s="1" t="s">
        <v>5242</v>
      </c>
      <c r="E152" s="2">
        <v>35278</v>
      </c>
      <c r="F152" s="2">
        <v>35308</v>
      </c>
      <c r="G152" s="1" t="s">
        <v>7863</v>
      </c>
      <c r="H152" s="1">
        <f>+Temporalidad[[#This Row],[ID]]</f>
        <v>141</v>
      </c>
    </row>
    <row r="153" spans="1:8" hidden="1" x14ac:dyDescent="0.3">
      <c r="A153">
        <v>142</v>
      </c>
      <c r="B153" s="21" t="s">
        <v>7864</v>
      </c>
      <c r="C153" s="1" t="s">
        <v>5241</v>
      </c>
      <c r="D153" s="1" t="s">
        <v>5242</v>
      </c>
      <c r="E153" s="2">
        <v>35309</v>
      </c>
      <c r="F153" s="2">
        <v>35338</v>
      </c>
      <c r="G153" s="1" t="s">
        <v>7865</v>
      </c>
      <c r="H153" s="1">
        <f>+Temporalidad[[#This Row],[ID]]</f>
        <v>142</v>
      </c>
    </row>
    <row r="154" spans="1:8" hidden="1" x14ac:dyDescent="0.3">
      <c r="A154">
        <v>143</v>
      </c>
      <c r="B154" s="21" t="s">
        <v>7866</v>
      </c>
      <c r="C154" s="1" t="s">
        <v>5241</v>
      </c>
      <c r="D154" s="1" t="s">
        <v>5242</v>
      </c>
      <c r="E154" s="2">
        <v>35339</v>
      </c>
      <c r="F154" s="2">
        <v>35369</v>
      </c>
      <c r="G154" s="1" t="s">
        <v>7867</v>
      </c>
      <c r="H154" s="1">
        <f>+Temporalidad[[#This Row],[ID]]</f>
        <v>143</v>
      </c>
    </row>
    <row r="155" spans="1:8" hidden="1" x14ac:dyDescent="0.3">
      <c r="A155">
        <v>144</v>
      </c>
      <c r="B155" s="21" t="s">
        <v>7868</v>
      </c>
      <c r="C155" s="1" t="s">
        <v>5241</v>
      </c>
      <c r="D155" s="1" t="s">
        <v>5242</v>
      </c>
      <c r="E155" s="2">
        <v>35370</v>
      </c>
      <c r="F155" s="2">
        <v>35399</v>
      </c>
      <c r="G155" s="1" t="s">
        <v>7869</v>
      </c>
      <c r="H155" s="1">
        <f>+Temporalidad[[#This Row],[ID]]</f>
        <v>144</v>
      </c>
    </row>
    <row r="156" spans="1:8" hidden="1" x14ac:dyDescent="0.3">
      <c r="A156">
        <v>145</v>
      </c>
      <c r="B156" s="21" t="s">
        <v>7870</v>
      </c>
      <c r="C156" s="1" t="s">
        <v>5241</v>
      </c>
      <c r="D156" s="1" t="s">
        <v>5242</v>
      </c>
      <c r="E156" s="2">
        <v>35400</v>
      </c>
      <c r="F156" s="2">
        <v>35430</v>
      </c>
      <c r="G156" s="1" t="s">
        <v>7871</v>
      </c>
      <c r="H156" s="1">
        <f>+Temporalidad[[#This Row],[ID]]</f>
        <v>145</v>
      </c>
    </row>
    <row r="157" spans="1:8" hidden="1" x14ac:dyDescent="0.3">
      <c r="A157">
        <v>146</v>
      </c>
      <c r="B157" s="21" t="s">
        <v>7872</v>
      </c>
      <c r="C157" s="1" t="s">
        <v>5241</v>
      </c>
      <c r="D157" s="1" t="s">
        <v>5242</v>
      </c>
      <c r="E157" s="2">
        <v>35431</v>
      </c>
      <c r="F157" s="2">
        <v>35461</v>
      </c>
      <c r="G157" s="1" t="s">
        <v>7873</v>
      </c>
      <c r="H157" s="1">
        <f>+Temporalidad[[#This Row],[ID]]</f>
        <v>146</v>
      </c>
    </row>
    <row r="158" spans="1:8" hidden="1" x14ac:dyDescent="0.3">
      <c r="A158">
        <v>147</v>
      </c>
      <c r="B158" s="21" t="s">
        <v>7874</v>
      </c>
      <c r="C158" s="1" t="s">
        <v>5241</v>
      </c>
      <c r="D158" s="1" t="s">
        <v>5242</v>
      </c>
      <c r="E158" s="2">
        <v>35462</v>
      </c>
      <c r="F158" s="2">
        <v>35489</v>
      </c>
      <c r="G158" s="1" t="s">
        <v>7875</v>
      </c>
      <c r="H158" s="1">
        <f>+Temporalidad[[#This Row],[ID]]</f>
        <v>147</v>
      </c>
    </row>
    <row r="159" spans="1:8" hidden="1" x14ac:dyDescent="0.3">
      <c r="A159">
        <v>148</v>
      </c>
      <c r="B159" s="21" t="s">
        <v>7876</v>
      </c>
      <c r="C159" s="1" t="s">
        <v>5241</v>
      </c>
      <c r="D159" s="1" t="s">
        <v>5242</v>
      </c>
      <c r="E159" s="2">
        <v>35490</v>
      </c>
      <c r="F159" s="2">
        <v>35520</v>
      </c>
      <c r="G159" s="1" t="s">
        <v>7877</v>
      </c>
      <c r="H159" s="1">
        <f>+Temporalidad[[#This Row],[ID]]</f>
        <v>148</v>
      </c>
    </row>
    <row r="160" spans="1:8" hidden="1" x14ac:dyDescent="0.3">
      <c r="A160">
        <v>149</v>
      </c>
      <c r="B160" s="21" t="s">
        <v>7878</v>
      </c>
      <c r="C160" s="1" t="s">
        <v>5241</v>
      </c>
      <c r="D160" s="1" t="s">
        <v>5242</v>
      </c>
      <c r="E160" s="2">
        <v>35521</v>
      </c>
      <c r="F160" s="2">
        <v>35550</v>
      </c>
      <c r="G160" s="1" t="s">
        <v>7879</v>
      </c>
      <c r="H160" s="1">
        <f>+Temporalidad[[#This Row],[ID]]</f>
        <v>149</v>
      </c>
    </row>
    <row r="161" spans="1:8" hidden="1" x14ac:dyDescent="0.3">
      <c r="A161">
        <v>150</v>
      </c>
      <c r="B161" s="21" t="s">
        <v>7880</v>
      </c>
      <c r="C161" s="1" t="s">
        <v>5241</v>
      </c>
      <c r="D161" s="1" t="s">
        <v>5242</v>
      </c>
      <c r="E161" s="2">
        <v>35551</v>
      </c>
      <c r="F161" s="2">
        <v>35581</v>
      </c>
      <c r="G161" s="1" t="s">
        <v>7881</v>
      </c>
      <c r="H161" s="1">
        <f>+Temporalidad[[#This Row],[ID]]</f>
        <v>150</v>
      </c>
    </row>
    <row r="162" spans="1:8" hidden="1" x14ac:dyDescent="0.3">
      <c r="A162">
        <v>151</v>
      </c>
      <c r="B162" s="21" t="s">
        <v>7882</v>
      </c>
      <c r="C162" s="1" t="s">
        <v>5241</v>
      </c>
      <c r="D162" s="1" t="s">
        <v>5242</v>
      </c>
      <c r="E162" s="2">
        <v>35582</v>
      </c>
      <c r="F162" s="2">
        <v>35611</v>
      </c>
      <c r="G162" s="1" t="s">
        <v>7883</v>
      </c>
      <c r="H162" s="1">
        <f>+Temporalidad[[#This Row],[ID]]</f>
        <v>151</v>
      </c>
    </row>
    <row r="163" spans="1:8" hidden="1" x14ac:dyDescent="0.3">
      <c r="A163">
        <v>152</v>
      </c>
      <c r="B163" s="21" t="s">
        <v>7884</v>
      </c>
      <c r="C163" s="1" t="s">
        <v>5241</v>
      </c>
      <c r="D163" s="1" t="s">
        <v>5242</v>
      </c>
      <c r="E163" s="2">
        <v>35612</v>
      </c>
      <c r="F163" s="2">
        <v>35642</v>
      </c>
      <c r="G163" s="1" t="s">
        <v>7885</v>
      </c>
      <c r="H163" s="1">
        <f>+Temporalidad[[#This Row],[ID]]</f>
        <v>152</v>
      </c>
    </row>
    <row r="164" spans="1:8" hidden="1" x14ac:dyDescent="0.3">
      <c r="A164">
        <v>153</v>
      </c>
      <c r="B164" s="21" t="s">
        <v>7886</v>
      </c>
      <c r="C164" s="1" t="s">
        <v>5241</v>
      </c>
      <c r="D164" s="1" t="s">
        <v>5242</v>
      </c>
      <c r="E164" s="2">
        <v>35643</v>
      </c>
      <c r="F164" s="2">
        <v>35673</v>
      </c>
      <c r="G164" s="1" t="s">
        <v>7887</v>
      </c>
      <c r="H164" s="1">
        <f>+Temporalidad[[#This Row],[ID]]</f>
        <v>153</v>
      </c>
    </row>
    <row r="165" spans="1:8" hidden="1" x14ac:dyDescent="0.3">
      <c r="A165">
        <v>154</v>
      </c>
      <c r="B165" s="21" t="s">
        <v>7888</v>
      </c>
      <c r="C165" s="1" t="s">
        <v>5241</v>
      </c>
      <c r="D165" s="1" t="s">
        <v>5242</v>
      </c>
      <c r="E165" s="2">
        <v>35674</v>
      </c>
      <c r="F165" s="2">
        <v>35703</v>
      </c>
      <c r="G165" s="1" t="s">
        <v>7889</v>
      </c>
      <c r="H165" s="1">
        <f>+Temporalidad[[#This Row],[ID]]</f>
        <v>154</v>
      </c>
    </row>
    <row r="166" spans="1:8" hidden="1" x14ac:dyDescent="0.3">
      <c r="A166">
        <v>155</v>
      </c>
      <c r="B166" s="21" t="s">
        <v>7890</v>
      </c>
      <c r="C166" s="1" t="s">
        <v>5241</v>
      </c>
      <c r="D166" s="1" t="s">
        <v>5242</v>
      </c>
      <c r="E166" s="2">
        <v>35704</v>
      </c>
      <c r="F166" s="2">
        <v>35734</v>
      </c>
      <c r="G166" s="1" t="s">
        <v>7891</v>
      </c>
      <c r="H166" s="1">
        <f>+Temporalidad[[#This Row],[ID]]</f>
        <v>155</v>
      </c>
    </row>
    <row r="167" spans="1:8" hidden="1" x14ac:dyDescent="0.3">
      <c r="A167">
        <v>156</v>
      </c>
      <c r="B167" s="21" t="s">
        <v>7892</v>
      </c>
      <c r="C167" s="1" t="s">
        <v>5241</v>
      </c>
      <c r="D167" s="1" t="s">
        <v>5242</v>
      </c>
      <c r="E167" s="2">
        <v>35735</v>
      </c>
      <c r="F167" s="2">
        <v>35764</v>
      </c>
      <c r="G167" s="1" t="s">
        <v>7893</v>
      </c>
      <c r="H167" s="1">
        <f>+Temporalidad[[#This Row],[ID]]</f>
        <v>156</v>
      </c>
    </row>
    <row r="168" spans="1:8" hidden="1" x14ac:dyDescent="0.3">
      <c r="A168">
        <v>157</v>
      </c>
      <c r="B168" s="21" t="s">
        <v>7894</v>
      </c>
      <c r="C168" s="1" t="s">
        <v>5241</v>
      </c>
      <c r="D168" s="1" t="s">
        <v>5242</v>
      </c>
      <c r="E168" s="2">
        <v>35765</v>
      </c>
      <c r="F168" s="2">
        <v>35795</v>
      </c>
      <c r="G168" s="1" t="s">
        <v>7895</v>
      </c>
      <c r="H168" s="1">
        <f>+Temporalidad[[#This Row],[ID]]</f>
        <v>157</v>
      </c>
    </row>
    <row r="169" spans="1:8" hidden="1" x14ac:dyDescent="0.3">
      <c r="A169">
        <v>158</v>
      </c>
      <c r="B169" s="21" t="s">
        <v>7896</v>
      </c>
      <c r="C169" s="1" t="s">
        <v>5241</v>
      </c>
      <c r="D169" s="1" t="s">
        <v>5242</v>
      </c>
      <c r="E169" s="2">
        <v>35796</v>
      </c>
      <c r="F169" s="2">
        <v>35826</v>
      </c>
      <c r="G169" s="1" t="s">
        <v>7897</v>
      </c>
      <c r="H169" s="1">
        <f>+Temporalidad[[#This Row],[ID]]</f>
        <v>158</v>
      </c>
    </row>
    <row r="170" spans="1:8" hidden="1" x14ac:dyDescent="0.3">
      <c r="A170">
        <v>159</v>
      </c>
      <c r="B170" s="21" t="s">
        <v>7898</v>
      </c>
      <c r="C170" s="1" t="s">
        <v>5241</v>
      </c>
      <c r="D170" s="1" t="s">
        <v>5242</v>
      </c>
      <c r="E170" s="2">
        <v>35827</v>
      </c>
      <c r="F170" s="2">
        <v>35854</v>
      </c>
      <c r="G170" s="1" t="s">
        <v>7899</v>
      </c>
      <c r="H170" s="1">
        <f>+Temporalidad[[#This Row],[ID]]</f>
        <v>159</v>
      </c>
    </row>
    <row r="171" spans="1:8" hidden="1" x14ac:dyDescent="0.3">
      <c r="A171">
        <v>160</v>
      </c>
      <c r="B171" s="21" t="s">
        <v>7900</v>
      </c>
      <c r="C171" s="1" t="s">
        <v>5241</v>
      </c>
      <c r="D171" s="1" t="s">
        <v>5242</v>
      </c>
      <c r="E171" s="2">
        <v>35855</v>
      </c>
      <c r="F171" s="2">
        <v>35885</v>
      </c>
      <c r="G171" s="1" t="s">
        <v>7901</v>
      </c>
      <c r="H171" s="1">
        <f>+Temporalidad[[#This Row],[ID]]</f>
        <v>160</v>
      </c>
    </row>
    <row r="172" spans="1:8" hidden="1" x14ac:dyDescent="0.3">
      <c r="A172">
        <v>161</v>
      </c>
      <c r="B172" s="21" t="s">
        <v>7902</v>
      </c>
      <c r="C172" s="1" t="s">
        <v>5241</v>
      </c>
      <c r="D172" s="1" t="s">
        <v>5242</v>
      </c>
      <c r="E172" s="2">
        <v>35886</v>
      </c>
      <c r="F172" s="2">
        <v>35915</v>
      </c>
      <c r="G172" s="1" t="s">
        <v>7903</v>
      </c>
      <c r="H172" s="1">
        <f>+Temporalidad[[#This Row],[ID]]</f>
        <v>161</v>
      </c>
    </row>
    <row r="173" spans="1:8" hidden="1" x14ac:dyDescent="0.3">
      <c r="A173">
        <v>162</v>
      </c>
      <c r="B173" s="21" t="s">
        <v>7904</v>
      </c>
      <c r="C173" s="1" t="s">
        <v>5241</v>
      </c>
      <c r="D173" s="1" t="s">
        <v>5242</v>
      </c>
      <c r="E173" s="2">
        <v>35916</v>
      </c>
      <c r="F173" s="2">
        <v>35946</v>
      </c>
      <c r="G173" s="1" t="s">
        <v>7905</v>
      </c>
      <c r="H173" s="1">
        <f>+Temporalidad[[#This Row],[ID]]</f>
        <v>162</v>
      </c>
    </row>
    <row r="174" spans="1:8" hidden="1" x14ac:dyDescent="0.3">
      <c r="A174">
        <v>163</v>
      </c>
      <c r="B174" s="21" t="s">
        <v>7906</v>
      </c>
      <c r="C174" s="1" t="s">
        <v>5241</v>
      </c>
      <c r="D174" s="1" t="s">
        <v>5242</v>
      </c>
      <c r="E174" s="2">
        <v>35947</v>
      </c>
      <c r="F174" s="2">
        <v>35976</v>
      </c>
      <c r="G174" s="1" t="s">
        <v>7907</v>
      </c>
      <c r="H174" s="1">
        <f>+Temporalidad[[#This Row],[ID]]</f>
        <v>163</v>
      </c>
    </row>
    <row r="175" spans="1:8" hidden="1" x14ac:dyDescent="0.3">
      <c r="A175">
        <v>164</v>
      </c>
      <c r="B175" s="21" t="s">
        <v>7908</v>
      </c>
      <c r="C175" s="1" t="s">
        <v>5241</v>
      </c>
      <c r="D175" s="1" t="s">
        <v>5242</v>
      </c>
      <c r="E175" s="2">
        <v>35977</v>
      </c>
      <c r="F175" s="2">
        <v>36007</v>
      </c>
      <c r="G175" s="1" t="s">
        <v>7909</v>
      </c>
      <c r="H175" s="1">
        <f>+Temporalidad[[#This Row],[ID]]</f>
        <v>164</v>
      </c>
    </row>
    <row r="176" spans="1:8" hidden="1" x14ac:dyDescent="0.3">
      <c r="A176">
        <v>165</v>
      </c>
      <c r="B176" s="21" t="s">
        <v>7910</v>
      </c>
      <c r="C176" s="1" t="s">
        <v>5241</v>
      </c>
      <c r="D176" s="1" t="s">
        <v>5242</v>
      </c>
      <c r="E176" s="2">
        <v>36008</v>
      </c>
      <c r="F176" s="2">
        <v>36038</v>
      </c>
      <c r="G176" s="1" t="s">
        <v>7911</v>
      </c>
      <c r="H176" s="1">
        <f>+Temporalidad[[#This Row],[ID]]</f>
        <v>165</v>
      </c>
    </row>
    <row r="177" spans="1:8" hidden="1" x14ac:dyDescent="0.3">
      <c r="A177">
        <v>166</v>
      </c>
      <c r="B177" s="21" t="s">
        <v>7912</v>
      </c>
      <c r="C177" s="1" t="s">
        <v>5241</v>
      </c>
      <c r="D177" s="1" t="s">
        <v>5242</v>
      </c>
      <c r="E177" s="2">
        <v>36039</v>
      </c>
      <c r="F177" s="2">
        <v>36068</v>
      </c>
      <c r="G177" s="1" t="s">
        <v>7913</v>
      </c>
      <c r="H177" s="1">
        <f>+Temporalidad[[#This Row],[ID]]</f>
        <v>166</v>
      </c>
    </row>
    <row r="178" spans="1:8" hidden="1" x14ac:dyDescent="0.3">
      <c r="A178">
        <v>167</v>
      </c>
      <c r="B178" s="21" t="s">
        <v>7914</v>
      </c>
      <c r="C178" s="1" t="s">
        <v>5241</v>
      </c>
      <c r="D178" s="1" t="s">
        <v>5242</v>
      </c>
      <c r="E178" s="2">
        <v>36069</v>
      </c>
      <c r="F178" s="2">
        <v>36099</v>
      </c>
      <c r="G178" s="1" t="s">
        <v>7915</v>
      </c>
      <c r="H178" s="1">
        <f>+Temporalidad[[#This Row],[ID]]</f>
        <v>167</v>
      </c>
    </row>
    <row r="179" spans="1:8" hidden="1" x14ac:dyDescent="0.3">
      <c r="A179">
        <v>168</v>
      </c>
      <c r="B179" s="21" t="s">
        <v>7916</v>
      </c>
      <c r="C179" s="1" t="s">
        <v>5241</v>
      </c>
      <c r="D179" s="1" t="s">
        <v>5242</v>
      </c>
      <c r="E179" s="2">
        <v>36100</v>
      </c>
      <c r="F179" s="2">
        <v>36129</v>
      </c>
      <c r="G179" s="1" t="s">
        <v>7917</v>
      </c>
      <c r="H179" s="1">
        <f>+Temporalidad[[#This Row],[ID]]</f>
        <v>168</v>
      </c>
    </row>
    <row r="180" spans="1:8" hidden="1" x14ac:dyDescent="0.3">
      <c r="A180">
        <v>169</v>
      </c>
      <c r="B180" s="21" t="s">
        <v>7918</v>
      </c>
      <c r="C180" s="1" t="s">
        <v>5241</v>
      </c>
      <c r="D180" s="1" t="s">
        <v>5242</v>
      </c>
      <c r="E180" s="2">
        <v>36130</v>
      </c>
      <c r="F180" s="2">
        <v>36160</v>
      </c>
      <c r="G180" s="1" t="s">
        <v>7919</v>
      </c>
      <c r="H180" s="1">
        <f>+Temporalidad[[#This Row],[ID]]</f>
        <v>169</v>
      </c>
    </row>
    <row r="181" spans="1:8" hidden="1" x14ac:dyDescent="0.3">
      <c r="A181">
        <v>170</v>
      </c>
      <c r="B181" s="21" t="s">
        <v>7920</v>
      </c>
      <c r="C181" s="1" t="s">
        <v>5241</v>
      </c>
      <c r="D181" s="1" t="s">
        <v>5242</v>
      </c>
      <c r="E181" s="2">
        <v>36161</v>
      </c>
      <c r="F181" s="2">
        <v>36191</v>
      </c>
      <c r="G181" s="1" t="s">
        <v>7921</v>
      </c>
      <c r="H181" s="1">
        <f>+Temporalidad[[#This Row],[ID]]</f>
        <v>170</v>
      </c>
    </row>
    <row r="182" spans="1:8" hidden="1" x14ac:dyDescent="0.3">
      <c r="A182">
        <v>171</v>
      </c>
      <c r="B182" s="21" t="s">
        <v>7922</v>
      </c>
      <c r="C182" s="1" t="s">
        <v>5241</v>
      </c>
      <c r="D182" s="1" t="s">
        <v>5242</v>
      </c>
      <c r="E182" s="2">
        <v>36192</v>
      </c>
      <c r="F182" s="2">
        <v>36219</v>
      </c>
      <c r="G182" s="1" t="s">
        <v>7923</v>
      </c>
      <c r="H182" s="1">
        <f>+Temporalidad[[#This Row],[ID]]</f>
        <v>171</v>
      </c>
    </row>
    <row r="183" spans="1:8" hidden="1" x14ac:dyDescent="0.3">
      <c r="A183">
        <v>172</v>
      </c>
      <c r="B183" s="21" t="s">
        <v>7924</v>
      </c>
      <c r="C183" s="1" t="s">
        <v>5241</v>
      </c>
      <c r="D183" s="1" t="s">
        <v>5242</v>
      </c>
      <c r="E183" s="2">
        <v>36220</v>
      </c>
      <c r="F183" s="2">
        <v>36250</v>
      </c>
      <c r="G183" s="1" t="s">
        <v>7925</v>
      </c>
      <c r="H183" s="1">
        <f>+Temporalidad[[#This Row],[ID]]</f>
        <v>172</v>
      </c>
    </row>
    <row r="184" spans="1:8" hidden="1" x14ac:dyDescent="0.3">
      <c r="A184">
        <v>173</v>
      </c>
      <c r="B184" s="21" t="s">
        <v>7926</v>
      </c>
      <c r="C184" s="1" t="s">
        <v>5241</v>
      </c>
      <c r="D184" s="1" t="s">
        <v>5242</v>
      </c>
      <c r="E184" s="2">
        <v>36251</v>
      </c>
      <c r="F184" s="2">
        <v>36280</v>
      </c>
      <c r="G184" s="1" t="s">
        <v>7927</v>
      </c>
      <c r="H184" s="1">
        <f>+Temporalidad[[#This Row],[ID]]</f>
        <v>173</v>
      </c>
    </row>
    <row r="185" spans="1:8" hidden="1" x14ac:dyDescent="0.3">
      <c r="A185">
        <v>174</v>
      </c>
      <c r="B185" s="21" t="s">
        <v>7928</v>
      </c>
      <c r="C185" s="1" t="s">
        <v>5241</v>
      </c>
      <c r="D185" s="1" t="s">
        <v>5242</v>
      </c>
      <c r="E185" s="2">
        <v>36281</v>
      </c>
      <c r="F185" s="2">
        <v>36311</v>
      </c>
      <c r="G185" s="1" t="s">
        <v>7929</v>
      </c>
      <c r="H185" s="1">
        <f>+Temporalidad[[#This Row],[ID]]</f>
        <v>174</v>
      </c>
    </row>
    <row r="186" spans="1:8" hidden="1" x14ac:dyDescent="0.3">
      <c r="A186">
        <v>175</v>
      </c>
      <c r="B186" s="21" t="s">
        <v>7930</v>
      </c>
      <c r="C186" s="1" t="s">
        <v>5241</v>
      </c>
      <c r="D186" s="1" t="s">
        <v>5242</v>
      </c>
      <c r="E186" s="2">
        <v>36312</v>
      </c>
      <c r="F186" s="2">
        <v>36341</v>
      </c>
      <c r="G186" s="1" t="s">
        <v>7931</v>
      </c>
      <c r="H186" s="1">
        <f>+Temporalidad[[#This Row],[ID]]</f>
        <v>175</v>
      </c>
    </row>
    <row r="187" spans="1:8" hidden="1" x14ac:dyDescent="0.3">
      <c r="A187">
        <v>176</v>
      </c>
      <c r="B187" s="21" t="s">
        <v>7932</v>
      </c>
      <c r="C187" s="1" t="s">
        <v>5241</v>
      </c>
      <c r="D187" s="1" t="s">
        <v>5242</v>
      </c>
      <c r="E187" s="2">
        <v>36342</v>
      </c>
      <c r="F187" s="2">
        <v>36372</v>
      </c>
      <c r="G187" s="1" t="s">
        <v>7933</v>
      </c>
      <c r="H187" s="1">
        <f>+Temporalidad[[#This Row],[ID]]</f>
        <v>176</v>
      </c>
    </row>
    <row r="188" spans="1:8" hidden="1" x14ac:dyDescent="0.3">
      <c r="A188">
        <v>177</v>
      </c>
      <c r="B188" s="21" t="s">
        <v>7934</v>
      </c>
      <c r="C188" s="1" t="s">
        <v>5241</v>
      </c>
      <c r="D188" s="1" t="s">
        <v>5242</v>
      </c>
      <c r="E188" s="2">
        <v>36373</v>
      </c>
      <c r="F188" s="2">
        <v>36403</v>
      </c>
      <c r="G188" s="1" t="s">
        <v>7935</v>
      </c>
      <c r="H188" s="1">
        <f>+Temporalidad[[#This Row],[ID]]</f>
        <v>177</v>
      </c>
    </row>
    <row r="189" spans="1:8" hidden="1" x14ac:dyDescent="0.3">
      <c r="A189">
        <v>178</v>
      </c>
      <c r="B189" s="21" t="s">
        <v>7936</v>
      </c>
      <c r="C189" s="1" t="s">
        <v>5241</v>
      </c>
      <c r="D189" s="1" t="s">
        <v>5242</v>
      </c>
      <c r="E189" s="2">
        <v>36404</v>
      </c>
      <c r="F189" s="2">
        <v>36433</v>
      </c>
      <c r="G189" s="1" t="s">
        <v>7937</v>
      </c>
      <c r="H189" s="1">
        <f>+Temporalidad[[#This Row],[ID]]</f>
        <v>178</v>
      </c>
    </row>
    <row r="190" spans="1:8" hidden="1" x14ac:dyDescent="0.3">
      <c r="A190">
        <v>179</v>
      </c>
      <c r="B190" s="21" t="s">
        <v>7938</v>
      </c>
      <c r="C190" s="1" t="s">
        <v>5241</v>
      </c>
      <c r="D190" s="1" t="s">
        <v>5242</v>
      </c>
      <c r="E190" s="2">
        <v>36434</v>
      </c>
      <c r="F190" s="2">
        <v>36464</v>
      </c>
      <c r="G190" s="1" t="s">
        <v>7939</v>
      </c>
      <c r="H190" s="1">
        <f>+Temporalidad[[#This Row],[ID]]</f>
        <v>179</v>
      </c>
    </row>
    <row r="191" spans="1:8" hidden="1" x14ac:dyDescent="0.3">
      <c r="A191">
        <v>180</v>
      </c>
      <c r="B191" s="21" t="s">
        <v>7940</v>
      </c>
      <c r="C191" s="1" t="s">
        <v>5241</v>
      </c>
      <c r="D191" s="1" t="s">
        <v>5242</v>
      </c>
      <c r="E191" s="2">
        <v>36465</v>
      </c>
      <c r="F191" s="2">
        <v>36494</v>
      </c>
      <c r="G191" s="1" t="s">
        <v>7941</v>
      </c>
      <c r="H191" s="1">
        <f>+Temporalidad[[#This Row],[ID]]</f>
        <v>180</v>
      </c>
    </row>
    <row r="192" spans="1:8" hidden="1" x14ac:dyDescent="0.3">
      <c r="A192">
        <v>181</v>
      </c>
      <c r="B192" s="21" t="s">
        <v>7942</v>
      </c>
      <c r="C192" s="1" t="s">
        <v>5241</v>
      </c>
      <c r="D192" s="1" t="s">
        <v>5242</v>
      </c>
      <c r="E192" s="2">
        <v>36495</v>
      </c>
      <c r="F192" s="2">
        <v>36525</v>
      </c>
      <c r="G192" s="1" t="s">
        <v>7943</v>
      </c>
      <c r="H192" s="1">
        <f>+Temporalidad[[#This Row],[ID]]</f>
        <v>181</v>
      </c>
    </row>
    <row r="193" spans="1:8" hidden="1" x14ac:dyDescent="0.3">
      <c r="A193">
        <v>182</v>
      </c>
      <c r="B193" s="21" t="s">
        <v>7944</v>
      </c>
      <c r="C193" s="1" t="s">
        <v>5241</v>
      </c>
      <c r="D193" s="1" t="s">
        <v>5242</v>
      </c>
      <c r="E193" s="2">
        <v>36526</v>
      </c>
      <c r="F193" s="2">
        <v>36556</v>
      </c>
      <c r="G193" s="1" t="s">
        <v>7945</v>
      </c>
      <c r="H193" s="1">
        <f>+Temporalidad[[#This Row],[ID]]</f>
        <v>182</v>
      </c>
    </row>
    <row r="194" spans="1:8" hidden="1" x14ac:dyDescent="0.3">
      <c r="A194">
        <v>183</v>
      </c>
      <c r="B194" s="21" t="s">
        <v>7946</v>
      </c>
      <c r="C194" s="1" t="s">
        <v>5241</v>
      </c>
      <c r="D194" s="1" t="s">
        <v>5242</v>
      </c>
      <c r="E194" s="2">
        <v>36557</v>
      </c>
      <c r="F194" s="2">
        <v>36584</v>
      </c>
      <c r="G194" s="1" t="s">
        <v>7947</v>
      </c>
      <c r="H194" s="1">
        <f>+Temporalidad[[#This Row],[ID]]</f>
        <v>183</v>
      </c>
    </row>
    <row r="195" spans="1:8" hidden="1" x14ac:dyDescent="0.3">
      <c r="A195">
        <v>184</v>
      </c>
      <c r="B195" s="21" t="s">
        <v>7948</v>
      </c>
      <c r="C195" s="1" t="s">
        <v>5241</v>
      </c>
      <c r="D195" s="1" t="s">
        <v>5242</v>
      </c>
      <c r="E195" s="2">
        <v>36586</v>
      </c>
      <c r="F195" s="2">
        <v>36616</v>
      </c>
      <c r="G195" s="1" t="s">
        <v>7949</v>
      </c>
      <c r="H195" s="1">
        <f>+Temporalidad[[#This Row],[ID]]</f>
        <v>184</v>
      </c>
    </row>
    <row r="196" spans="1:8" hidden="1" x14ac:dyDescent="0.3">
      <c r="A196">
        <v>185</v>
      </c>
      <c r="B196" s="21" t="s">
        <v>7950</v>
      </c>
      <c r="C196" s="1" t="s">
        <v>5241</v>
      </c>
      <c r="D196" s="1" t="s">
        <v>5242</v>
      </c>
      <c r="E196" s="2">
        <v>36617</v>
      </c>
      <c r="F196" s="2">
        <v>36646</v>
      </c>
      <c r="G196" s="1" t="s">
        <v>7951</v>
      </c>
      <c r="H196" s="1">
        <f>+Temporalidad[[#This Row],[ID]]</f>
        <v>185</v>
      </c>
    </row>
    <row r="197" spans="1:8" hidden="1" x14ac:dyDescent="0.3">
      <c r="A197">
        <v>186</v>
      </c>
      <c r="B197" s="21" t="s">
        <v>7952</v>
      </c>
      <c r="C197" s="1" t="s">
        <v>5241</v>
      </c>
      <c r="D197" s="1" t="s">
        <v>5242</v>
      </c>
      <c r="E197" s="2">
        <v>36647</v>
      </c>
      <c r="F197" s="2">
        <v>36677</v>
      </c>
      <c r="G197" s="1" t="s">
        <v>7953</v>
      </c>
      <c r="H197" s="1">
        <f>+Temporalidad[[#This Row],[ID]]</f>
        <v>186</v>
      </c>
    </row>
    <row r="198" spans="1:8" hidden="1" x14ac:dyDescent="0.3">
      <c r="A198">
        <v>187</v>
      </c>
      <c r="B198" s="21" t="s">
        <v>7954</v>
      </c>
      <c r="C198" s="1" t="s">
        <v>5241</v>
      </c>
      <c r="D198" s="1" t="s">
        <v>5242</v>
      </c>
      <c r="E198" s="2">
        <v>36678</v>
      </c>
      <c r="F198" s="2">
        <v>36707</v>
      </c>
      <c r="G198" s="1" t="s">
        <v>7955</v>
      </c>
      <c r="H198" s="1">
        <f>+Temporalidad[[#This Row],[ID]]</f>
        <v>187</v>
      </c>
    </row>
    <row r="199" spans="1:8" hidden="1" x14ac:dyDescent="0.3">
      <c r="A199">
        <v>188</v>
      </c>
      <c r="B199" s="21" t="s">
        <v>7956</v>
      </c>
      <c r="C199" s="1" t="s">
        <v>5241</v>
      </c>
      <c r="D199" s="1" t="s">
        <v>5242</v>
      </c>
      <c r="E199" s="2">
        <v>36708</v>
      </c>
      <c r="F199" s="2">
        <v>36738</v>
      </c>
      <c r="G199" s="1" t="s">
        <v>7957</v>
      </c>
      <c r="H199" s="1">
        <f>+Temporalidad[[#This Row],[ID]]</f>
        <v>188</v>
      </c>
    </row>
    <row r="200" spans="1:8" hidden="1" x14ac:dyDescent="0.3">
      <c r="A200">
        <v>189</v>
      </c>
      <c r="B200" s="21" t="s">
        <v>7958</v>
      </c>
      <c r="C200" s="1" t="s">
        <v>5241</v>
      </c>
      <c r="D200" s="1" t="s">
        <v>5242</v>
      </c>
      <c r="E200" s="2">
        <v>36739</v>
      </c>
      <c r="F200" s="2">
        <v>36769</v>
      </c>
      <c r="G200" s="1" t="s">
        <v>7959</v>
      </c>
      <c r="H200" s="1">
        <f>+Temporalidad[[#This Row],[ID]]</f>
        <v>189</v>
      </c>
    </row>
    <row r="201" spans="1:8" hidden="1" x14ac:dyDescent="0.3">
      <c r="A201">
        <v>190</v>
      </c>
      <c r="B201" s="21" t="s">
        <v>7960</v>
      </c>
      <c r="C201" s="1" t="s">
        <v>5241</v>
      </c>
      <c r="D201" s="1" t="s">
        <v>5242</v>
      </c>
      <c r="E201" s="2">
        <v>36770</v>
      </c>
      <c r="F201" s="2">
        <v>36799</v>
      </c>
      <c r="G201" s="1" t="s">
        <v>7961</v>
      </c>
      <c r="H201" s="1">
        <f>+Temporalidad[[#This Row],[ID]]</f>
        <v>190</v>
      </c>
    </row>
    <row r="202" spans="1:8" hidden="1" x14ac:dyDescent="0.3">
      <c r="A202">
        <v>191</v>
      </c>
      <c r="B202" s="21" t="s">
        <v>7962</v>
      </c>
      <c r="C202" s="1" t="s">
        <v>5241</v>
      </c>
      <c r="D202" s="1" t="s">
        <v>5242</v>
      </c>
      <c r="E202" s="2">
        <v>36800</v>
      </c>
      <c r="F202" s="2">
        <v>36830</v>
      </c>
      <c r="G202" s="1" t="s">
        <v>7963</v>
      </c>
      <c r="H202" s="1">
        <f>+Temporalidad[[#This Row],[ID]]</f>
        <v>191</v>
      </c>
    </row>
    <row r="203" spans="1:8" hidden="1" x14ac:dyDescent="0.3">
      <c r="A203">
        <v>192</v>
      </c>
      <c r="B203" s="21" t="s">
        <v>7964</v>
      </c>
      <c r="C203" s="1" t="s">
        <v>5241</v>
      </c>
      <c r="D203" s="1" t="s">
        <v>5242</v>
      </c>
      <c r="E203" s="2">
        <v>36831</v>
      </c>
      <c r="F203" s="2">
        <v>36860</v>
      </c>
      <c r="G203" s="1" t="s">
        <v>7965</v>
      </c>
      <c r="H203" s="1">
        <f>+Temporalidad[[#This Row],[ID]]</f>
        <v>192</v>
      </c>
    </row>
    <row r="204" spans="1:8" hidden="1" x14ac:dyDescent="0.3">
      <c r="A204">
        <v>193</v>
      </c>
      <c r="B204" s="21" t="s">
        <v>7966</v>
      </c>
      <c r="C204" s="1" t="s">
        <v>5241</v>
      </c>
      <c r="D204" s="1" t="s">
        <v>5242</v>
      </c>
      <c r="E204" s="2">
        <v>36861</v>
      </c>
      <c r="F204" s="2">
        <v>36891</v>
      </c>
      <c r="G204" s="1" t="s">
        <v>7967</v>
      </c>
      <c r="H204" s="1">
        <f>+Temporalidad[[#This Row],[ID]]</f>
        <v>193</v>
      </c>
    </row>
    <row r="205" spans="1:8" hidden="1" x14ac:dyDescent="0.3">
      <c r="A205">
        <v>194</v>
      </c>
      <c r="B205" s="21" t="s">
        <v>7968</v>
      </c>
      <c r="C205" s="1" t="s">
        <v>5241</v>
      </c>
      <c r="D205" s="1" t="s">
        <v>5242</v>
      </c>
      <c r="E205" s="2">
        <v>36892</v>
      </c>
      <c r="F205" s="2">
        <v>36922</v>
      </c>
      <c r="G205" s="1" t="s">
        <v>7969</v>
      </c>
      <c r="H205" s="1">
        <f>+Temporalidad[[#This Row],[ID]]</f>
        <v>194</v>
      </c>
    </row>
    <row r="206" spans="1:8" hidden="1" x14ac:dyDescent="0.3">
      <c r="A206">
        <v>195</v>
      </c>
      <c r="B206" s="21" t="s">
        <v>7970</v>
      </c>
      <c r="C206" s="1" t="s">
        <v>5241</v>
      </c>
      <c r="D206" s="1" t="s">
        <v>5242</v>
      </c>
      <c r="E206" s="2">
        <v>36923</v>
      </c>
      <c r="F206" s="2">
        <v>36950</v>
      </c>
      <c r="G206" s="1" t="s">
        <v>7971</v>
      </c>
      <c r="H206" s="1">
        <f>+Temporalidad[[#This Row],[ID]]</f>
        <v>195</v>
      </c>
    </row>
    <row r="207" spans="1:8" hidden="1" x14ac:dyDescent="0.3">
      <c r="A207">
        <v>196</v>
      </c>
      <c r="B207" s="21" t="s">
        <v>7972</v>
      </c>
      <c r="C207" s="1" t="s">
        <v>5241</v>
      </c>
      <c r="D207" s="1" t="s">
        <v>5242</v>
      </c>
      <c r="E207" s="2">
        <v>36951</v>
      </c>
      <c r="F207" s="2">
        <v>36981</v>
      </c>
      <c r="G207" s="1" t="s">
        <v>7973</v>
      </c>
      <c r="H207" s="1">
        <f>+Temporalidad[[#This Row],[ID]]</f>
        <v>196</v>
      </c>
    </row>
    <row r="208" spans="1:8" hidden="1" x14ac:dyDescent="0.3">
      <c r="A208">
        <v>197</v>
      </c>
      <c r="B208" s="21" t="s">
        <v>7974</v>
      </c>
      <c r="C208" s="1" t="s">
        <v>5241</v>
      </c>
      <c r="D208" s="1" t="s">
        <v>5242</v>
      </c>
      <c r="E208" s="2">
        <v>36982</v>
      </c>
      <c r="F208" s="2">
        <v>37011</v>
      </c>
      <c r="G208" s="1" t="s">
        <v>7975</v>
      </c>
      <c r="H208" s="1">
        <f>+Temporalidad[[#This Row],[ID]]</f>
        <v>197</v>
      </c>
    </row>
    <row r="209" spans="1:8" hidden="1" x14ac:dyDescent="0.3">
      <c r="A209">
        <v>198</v>
      </c>
      <c r="B209" s="21" t="s">
        <v>7976</v>
      </c>
      <c r="C209" s="1" t="s">
        <v>5241</v>
      </c>
      <c r="D209" s="1" t="s">
        <v>5242</v>
      </c>
      <c r="E209" s="2">
        <v>37012</v>
      </c>
      <c r="F209" s="2">
        <v>37042</v>
      </c>
      <c r="G209" s="1" t="s">
        <v>7977</v>
      </c>
      <c r="H209" s="1">
        <f>+Temporalidad[[#This Row],[ID]]</f>
        <v>198</v>
      </c>
    </row>
    <row r="210" spans="1:8" hidden="1" x14ac:dyDescent="0.3">
      <c r="A210">
        <v>199</v>
      </c>
      <c r="B210" s="21" t="s">
        <v>7978</v>
      </c>
      <c r="C210" s="1" t="s">
        <v>5241</v>
      </c>
      <c r="D210" s="1" t="s">
        <v>5242</v>
      </c>
      <c r="E210" s="2">
        <v>37043</v>
      </c>
      <c r="F210" s="2">
        <v>37072</v>
      </c>
      <c r="G210" s="1" t="s">
        <v>7979</v>
      </c>
      <c r="H210" s="1">
        <f>+Temporalidad[[#This Row],[ID]]</f>
        <v>199</v>
      </c>
    </row>
    <row r="211" spans="1:8" hidden="1" x14ac:dyDescent="0.3">
      <c r="A211">
        <v>200</v>
      </c>
      <c r="B211" s="21" t="s">
        <v>7980</v>
      </c>
      <c r="C211" s="1" t="s">
        <v>5241</v>
      </c>
      <c r="D211" s="1" t="s">
        <v>5242</v>
      </c>
      <c r="E211" s="2">
        <v>37073</v>
      </c>
      <c r="F211" s="2">
        <v>37103</v>
      </c>
      <c r="G211" s="1" t="s">
        <v>7981</v>
      </c>
      <c r="H211" s="1">
        <f>+Temporalidad[[#This Row],[ID]]</f>
        <v>200</v>
      </c>
    </row>
    <row r="212" spans="1:8" hidden="1" x14ac:dyDescent="0.3">
      <c r="A212">
        <v>201</v>
      </c>
      <c r="B212" s="21" t="s">
        <v>7982</v>
      </c>
      <c r="C212" s="1" t="s">
        <v>5241</v>
      </c>
      <c r="D212" s="1" t="s">
        <v>5242</v>
      </c>
      <c r="E212" s="2">
        <v>37104</v>
      </c>
      <c r="F212" s="2">
        <v>37134</v>
      </c>
      <c r="G212" s="1" t="s">
        <v>7983</v>
      </c>
      <c r="H212" s="1">
        <f>+Temporalidad[[#This Row],[ID]]</f>
        <v>201</v>
      </c>
    </row>
    <row r="213" spans="1:8" hidden="1" x14ac:dyDescent="0.3">
      <c r="A213">
        <v>202</v>
      </c>
      <c r="B213" s="21" t="s">
        <v>7984</v>
      </c>
      <c r="C213" s="1" t="s">
        <v>5241</v>
      </c>
      <c r="D213" s="1" t="s">
        <v>5242</v>
      </c>
      <c r="E213" s="2">
        <v>37135</v>
      </c>
      <c r="F213" s="2">
        <v>37164</v>
      </c>
      <c r="G213" s="1" t="s">
        <v>7985</v>
      </c>
      <c r="H213" s="1">
        <f>+Temporalidad[[#This Row],[ID]]</f>
        <v>202</v>
      </c>
    </row>
    <row r="214" spans="1:8" hidden="1" x14ac:dyDescent="0.3">
      <c r="A214">
        <v>203</v>
      </c>
      <c r="B214" s="21" t="s">
        <v>7986</v>
      </c>
      <c r="C214" s="1" t="s">
        <v>5241</v>
      </c>
      <c r="D214" s="1" t="s">
        <v>5242</v>
      </c>
      <c r="E214" s="2">
        <v>37165</v>
      </c>
      <c r="F214" s="2">
        <v>37195</v>
      </c>
      <c r="G214" s="1" t="s">
        <v>7987</v>
      </c>
      <c r="H214" s="1">
        <f>+Temporalidad[[#This Row],[ID]]</f>
        <v>203</v>
      </c>
    </row>
    <row r="215" spans="1:8" hidden="1" x14ac:dyDescent="0.3">
      <c r="A215">
        <v>204</v>
      </c>
      <c r="B215" s="21" t="s">
        <v>7988</v>
      </c>
      <c r="C215" s="1" t="s">
        <v>5241</v>
      </c>
      <c r="D215" s="1" t="s">
        <v>5242</v>
      </c>
      <c r="E215" s="2">
        <v>37196</v>
      </c>
      <c r="F215" s="2">
        <v>37225</v>
      </c>
      <c r="G215" s="1" t="s">
        <v>7989</v>
      </c>
      <c r="H215" s="1">
        <f>+Temporalidad[[#This Row],[ID]]</f>
        <v>204</v>
      </c>
    </row>
    <row r="216" spans="1:8" hidden="1" x14ac:dyDescent="0.3">
      <c r="A216">
        <v>205</v>
      </c>
      <c r="B216" s="21" t="s">
        <v>7990</v>
      </c>
      <c r="C216" s="1" t="s">
        <v>5241</v>
      </c>
      <c r="D216" s="1" t="s">
        <v>5242</v>
      </c>
      <c r="E216" s="2">
        <v>37226</v>
      </c>
      <c r="F216" s="2">
        <v>37256</v>
      </c>
      <c r="G216" s="1" t="s">
        <v>7991</v>
      </c>
      <c r="H216" s="1">
        <f>+Temporalidad[[#This Row],[ID]]</f>
        <v>205</v>
      </c>
    </row>
    <row r="217" spans="1:8" hidden="1" x14ac:dyDescent="0.3">
      <c r="A217">
        <v>206</v>
      </c>
      <c r="B217" s="21" t="s">
        <v>7992</v>
      </c>
      <c r="C217" s="1" t="s">
        <v>5241</v>
      </c>
      <c r="D217" s="1" t="s">
        <v>5242</v>
      </c>
      <c r="E217" s="2">
        <v>37257</v>
      </c>
      <c r="F217" s="2">
        <v>37287</v>
      </c>
      <c r="G217" s="1" t="s">
        <v>7993</v>
      </c>
      <c r="H217" s="1">
        <f>+Temporalidad[[#This Row],[ID]]</f>
        <v>206</v>
      </c>
    </row>
    <row r="218" spans="1:8" hidden="1" x14ac:dyDescent="0.3">
      <c r="A218">
        <v>207</v>
      </c>
      <c r="B218" s="21" t="s">
        <v>7994</v>
      </c>
      <c r="C218" s="1" t="s">
        <v>5241</v>
      </c>
      <c r="D218" s="1" t="s">
        <v>5242</v>
      </c>
      <c r="E218" s="2">
        <v>37288</v>
      </c>
      <c r="F218" s="2">
        <v>37315</v>
      </c>
      <c r="G218" s="1" t="s">
        <v>7995</v>
      </c>
      <c r="H218" s="1">
        <f>+Temporalidad[[#This Row],[ID]]</f>
        <v>207</v>
      </c>
    </row>
    <row r="219" spans="1:8" hidden="1" x14ac:dyDescent="0.3">
      <c r="A219">
        <v>208</v>
      </c>
      <c r="B219" s="21" t="s">
        <v>7996</v>
      </c>
      <c r="C219" s="1" t="s">
        <v>5241</v>
      </c>
      <c r="D219" s="1" t="s">
        <v>5242</v>
      </c>
      <c r="E219" s="2">
        <v>37316</v>
      </c>
      <c r="F219" s="2">
        <v>37346</v>
      </c>
      <c r="G219" s="1" t="s">
        <v>7997</v>
      </c>
      <c r="H219" s="1">
        <f>+Temporalidad[[#This Row],[ID]]</f>
        <v>208</v>
      </c>
    </row>
    <row r="220" spans="1:8" hidden="1" x14ac:dyDescent="0.3">
      <c r="A220">
        <v>209</v>
      </c>
      <c r="B220" s="21" t="s">
        <v>7998</v>
      </c>
      <c r="C220" s="1" t="s">
        <v>5241</v>
      </c>
      <c r="D220" s="1" t="s">
        <v>5242</v>
      </c>
      <c r="E220" s="2">
        <v>37347</v>
      </c>
      <c r="F220" s="2">
        <v>37376</v>
      </c>
      <c r="G220" s="1" t="s">
        <v>7999</v>
      </c>
      <c r="H220" s="1">
        <f>+Temporalidad[[#This Row],[ID]]</f>
        <v>209</v>
      </c>
    </row>
    <row r="221" spans="1:8" hidden="1" x14ac:dyDescent="0.3">
      <c r="A221">
        <v>210</v>
      </c>
      <c r="B221" s="21" t="s">
        <v>8000</v>
      </c>
      <c r="C221" s="1" t="s">
        <v>5241</v>
      </c>
      <c r="D221" s="1" t="s">
        <v>5242</v>
      </c>
      <c r="E221" s="2">
        <v>37377</v>
      </c>
      <c r="F221" s="2">
        <v>37407</v>
      </c>
      <c r="G221" s="1" t="s">
        <v>8001</v>
      </c>
      <c r="H221" s="1">
        <f>+Temporalidad[[#This Row],[ID]]</f>
        <v>210</v>
      </c>
    </row>
    <row r="222" spans="1:8" hidden="1" x14ac:dyDescent="0.3">
      <c r="A222">
        <v>211</v>
      </c>
      <c r="B222" s="21" t="s">
        <v>8002</v>
      </c>
      <c r="C222" s="1" t="s">
        <v>5241</v>
      </c>
      <c r="D222" s="1" t="s">
        <v>5242</v>
      </c>
      <c r="E222" s="2">
        <v>37408</v>
      </c>
      <c r="F222" s="2">
        <v>37437</v>
      </c>
      <c r="G222" s="1" t="s">
        <v>8003</v>
      </c>
      <c r="H222" s="1">
        <f>+Temporalidad[[#This Row],[ID]]</f>
        <v>211</v>
      </c>
    </row>
    <row r="223" spans="1:8" hidden="1" x14ac:dyDescent="0.3">
      <c r="A223">
        <v>212</v>
      </c>
      <c r="B223" s="21" t="s">
        <v>8004</v>
      </c>
      <c r="C223" s="1" t="s">
        <v>5241</v>
      </c>
      <c r="D223" s="1" t="s">
        <v>5242</v>
      </c>
      <c r="E223" s="2">
        <v>37438</v>
      </c>
      <c r="F223" s="2">
        <v>37468</v>
      </c>
      <c r="G223" s="1" t="s">
        <v>8005</v>
      </c>
      <c r="H223" s="1">
        <f>+Temporalidad[[#This Row],[ID]]</f>
        <v>212</v>
      </c>
    </row>
    <row r="224" spans="1:8" hidden="1" x14ac:dyDescent="0.3">
      <c r="A224">
        <v>213</v>
      </c>
      <c r="B224" s="21" t="s">
        <v>8006</v>
      </c>
      <c r="C224" s="1" t="s">
        <v>5241</v>
      </c>
      <c r="D224" s="1" t="s">
        <v>5242</v>
      </c>
      <c r="E224" s="2">
        <v>37469</v>
      </c>
      <c r="F224" s="2">
        <v>37499</v>
      </c>
      <c r="G224" s="1" t="s">
        <v>8007</v>
      </c>
      <c r="H224" s="1">
        <f>+Temporalidad[[#This Row],[ID]]</f>
        <v>213</v>
      </c>
    </row>
    <row r="225" spans="1:8" hidden="1" x14ac:dyDescent="0.3">
      <c r="A225">
        <v>214</v>
      </c>
      <c r="B225" s="21" t="s">
        <v>8008</v>
      </c>
      <c r="C225" s="1" t="s">
        <v>5241</v>
      </c>
      <c r="D225" s="1" t="s">
        <v>5242</v>
      </c>
      <c r="E225" s="2">
        <v>37500</v>
      </c>
      <c r="F225" s="2">
        <v>37529</v>
      </c>
      <c r="G225" s="1" t="s">
        <v>8009</v>
      </c>
      <c r="H225" s="1">
        <f>+Temporalidad[[#This Row],[ID]]</f>
        <v>214</v>
      </c>
    </row>
    <row r="226" spans="1:8" hidden="1" x14ac:dyDescent="0.3">
      <c r="A226">
        <v>215</v>
      </c>
      <c r="B226" s="21" t="s">
        <v>8010</v>
      </c>
      <c r="C226" s="1" t="s">
        <v>5241</v>
      </c>
      <c r="D226" s="1" t="s">
        <v>5242</v>
      </c>
      <c r="E226" s="2">
        <v>37530</v>
      </c>
      <c r="F226" s="2">
        <v>37560</v>
      </c>
      <c r="G226" s="1" t="s">
        <v>8011</v>
      </c>
      <c r="H226" s="1">
        <f>+Temporalidad[[#This Row],[ID]]</f>
        <v>215</v>
      </c>
    </row>
    <row r="227" spans="1:8" hidden="1" x14ac:dyDescent="0.3">
      <c r="A227">
        <v>216</v>
      </c>
      <c r="B227" s="21" t="s">
        <v>8012</v>
      </c>
      <c r="C227" s="1" t="s">
        <v>5241</v>
      </c>
      <c r="D227" s="1" t="s">
        <v>5242</v>
      </c>
      <c r="E227" s="2">
        <v>37561</v>
      </c>
      <c r="F227" s="2">
        <v>37590</v>
      </c>
      <c r="G227" s="1" t="s">
        <v>8013</v>
      </c>
      <c r="H227" s="1">
        <f>+Temporalidad[[#This Row],[ID]]</f>
        <v>216</v>
      </c>
    </row>
    <row r="228" spans="1:8" hidden="1" x14ac:dyDescent="0.3">
      <c r="A228">
        <v>217</v>
      </c>
      <c r="B228" s="21" t="s">
        <v>8014</v>
      </c>
      <c r="C228" s="1" t="s">
        <v>5241</v>
      </c>
      <c r="D228" s="1" t="s">
        <v>5242</v>
      </c>
      <c r="E228" s="2">
        <v>37591</v>
      </c>
      <c r="F228" s="2">
        <v>37621</v>
      </c>
      <c r="G228" s="1" t="s">
        <v>8015</v>
      </c>
      <c r="H228" s="1">
        <f>+Temporalidad[[#This Row],[ID]]</f>
        <v>217</v>
      </c>
    </row>
    <row r="229" spans="1:8" hidden="1" x14ac:dyDescent="0.3">
      <c r="A229">
        <v>218</v>
      </c>
      <c r="B229" s="21" t="s">
        <v>8016</v>
      </c>
      <c r="C229" s="1" t="s">
        <v>5241</v>
      </c>
      <c r="D229" s="1" t="s">
        <v>5242</v>
      </c>
      <c r="E229" s="2">
        <v>37622</v>
      </c>
      <c r="F229" s="2">
        <v>37652</v>
      </c>
      <c r="G229" s="1" t="s">
        <v>8017</v>
      </c>
      <c r="H229" s="1">
        <f>+Temporalidad[[#This Row],[ID]]</f>
        <v>218</v>
      </c>
    </row>
    <row r="230" spans="1:8" hidden="1" x14ac:dyDescent="0.3">
      <c r="A230">
        <v>219</v>
      </c>
      <c r="B230" s="21" t="s">
        <v>8018</v>
      </c>
      <c r="C230" s="1" t="s">
        <v>5241</v>
      </c>
      <c r="D230" s="1" t="s">
        <v>5242</v>
      </c>
      <c r="E230" s="2">
        <v>37653</v>
      </c>
      <c r="F230" s="2">
        <v>37680</v>
      </c>
      <c r="G230" s="1" t="s">
        <v>8019</v>
      </c>
      <c r="H230" s="1">
        <f>+Temporalidad[[#This Row],[ID]]</f>
        <v>219</v>
      </c>
    </row>
    <row r="231" spans="1:8" hidden="1" x14ac:dyDescent="0.3">
      <c r="A231">
        <v>220</v>
      </c>
      <c r="B231" s="21" t="s">
        <v>8020</v>
      </c>
      <c r="C231" s="1" t="s">
        <v>5241</v>
      </c>
      <c r="D231" s="1" t="s">
        <v>5242</v>
      </c>
      <c r="E231" s="2">
        <v>37681</v>
      </c>
      <c r="F231" s="2">
        <v>37711</v>
      </c>
      <c r="G231" s="1" t="s">
        <v>8021</v>
      </c>
      <c r="H231" s="1">
        <f>+Temporalidad[[#This Row],[ID]]</f>
        <v>220</v>
      </c>
    </row>
    <row r="232" spans="1:8" hidden="1" x14ac:dyDescent="0.3">
      <c r="A232">
        <v>221</v>
      </c>
      <c r="B232" s="21" t="s">
        <v>8022</v>
      </c>
      <c r="C232" s="1" t="s">
        <v>5241</v>
      </c>
      <c r="D232" s="1" t="s">
        <v>5242</v>
      </c>
      <c r="E232" s="2">
        <v>37712</v>
      </c>
      <c r="F232" s="2">
        <v>37741</v>
      </c>
      <c r="G232" s="1" t="s">
        <v>8023</v>
      </c>
      <c r="H232" s="1">
        <f>+Temporalidad[[#This Row],[ID]]</f>
        <v>221</v>
      </c>
    </row>
    <row r="233" spans="1:8" hidden="1" x14ac:dyDescent="0.3">
      <c r="A233">
        <v>222</v>
      </c>
      <c r="B233" s="21" t="s">
        <v>8024</v>
      </c>
      <c r="C233" s="1" t="s">
        <v>5241</v>
      </c>
      <c r="D233" s="1" t="s">
        <v>5242</v>
      </c>
      <c r="E233" s="2">
        <v>37742</v>
      </c>
      <c r="F233" s="2">
        <v>37772</v>
      </c>
      <c r="G233" s="1" t="s">
        <v>8025</v>
      </c>
      <c r="H233" s="1">
        <f>+Temporalidad[[#This Row],[ID]]</f>
        <v>222</v>
      </c>
    </row>
    <row r="234" spans="1:8" hidden="1" x14ac:dyDescent="0.3">
      <c r="A234">
        <v>223</v>
      </c>
      <c r="B234" s="21" t="s">
        <v>8026</v>
      </c>
      <c r="C234" s="1" t="s">
        <v>5241</v>
      </c>
      <c r="D234" s="1" t="s">
        <v>5242</v>
      </c>
      <c r="E234" s="2">
        <v>37773</v>
      </c>
      <c r="F234" s="2">
        <v>37802</v>
      </c>
      <c r="G234" s="1" t="s">
        <v>8027</v>
      </c>
      <c r="H234" s="1">
        <f>+Temporalidad[[#This Row],[ID]]</f>
        <v>223</v>
      </c>
    </row>
    <row r="235" spans="1:8" hidden="1" x14ac:dyDescent="0.3">
      <c r="A235">
        <v>224</v>
      </c>
      <c r="B235" s="21" t="s">
        <v>8028</v>
      </c>
      <c r="C235" s="1" t="s">
        <v>5241</v>
      </c>
      <c r="D235" s="1" t="s">
        <v>5242</v>
      </c>
      <c r="E235" s="2">
        <v>37803</v>
      </c>
      <c r="F235" s="2">
        <v>37833</v>
      </c>
      <c r="G235" s="1" t="s">
        <v>8029</v>
      </c>
      <c r="H235" s="1">
        <f>+Temporalidad[[#This Row],[ID]]</f>
        <v>224</v>
      </c>
    </row>
    <row r="236" spans="1:8" hidden="1" x14ac:dyDescent="0.3">
      <c r="A236">
        <v>225</v>
      </c>
      <c r="B236" s="21" t="s">
        <v>8030</v>
      </c>
      <c r="C236" s="1" t="s">
        <v>5241</v>
      </c>
      <c r="D236" s="1" t="s">
        <v>5242</v>
      </c>
      <c r="E236" s="2">
        <v>37834</v>
      </c>
      <c r="F236" s="2">
        <v>37864</v>
      </c>
      <c r="G236" s="1" t="s">
        <v>8031</v>
      </c>
      <c r="H236" s="1">
        <f>+Temporalidad[[#This Row],[ID]]</f>
        <v>225</v>
      </c>
    </row>
    <row r="237" spans="1:8" hidden="1" x14ac:dyDescent="0.3">
      <c r="A237">
        <v>226</v>
      </c>
      <c r="B237" s="21" t="s">
        <v>8032</v>
      </c>
      <c r="C237" s="1" t="s">
        <v>5241</v>
      </c>
      <c r="D237" s="1" t="s">
        <v>5242</v>
      </c>
      <c r="E237" s="2">
        <v>37865</v>
      </c>
      <c r="F237" s="2">
        <v>37894</v>
      </c>
      <c r="G237" s="1" t="s">
        <v>8033</v>
      </c>
      <c r="H237" s="1">
        <f>+Temporalidad[[#This Row],[ID]]</f>
        <v>226</v>
      </c>
    </row>
    <row r="238" spans="1:8" hidden="1" x14ac:dyDescent="0.3">
      <c r="A238">
        <v>227</v>
      </c>
      <c r="B238" s="21" t="s">
        <v>8034</v>
      </c>
      <c r="C238" s="1" t="s">
        <v>5241</v>
      </c>
      <c r="D238" s="1" t="s">
        <v>5242</v>
      </c>
      <c r="E238" s="2">
        <v>37895</v>
      </c>
      <c r="F238" s="2">
        <v>37925</v>
      </c>
      <c r="G238" s="1" t="s">
        <v>8035</v>
      </c>
      <c r="H238" s="1">
        <f>+Temporalidad[[#This Row],[ID]]</f>
        <v>227</v>
      </c>
    </row>
    <row r="239" spans="1:8" hidden="1" x14ac:dyDescent="0.3">
      <c r="A239">
        <v>228</v>
      </c>
      <c r="B239" s="21" t="s">
        <v>8036</v>
      </c>
      <c r="C239" s="1" t="s">
        <v>5241</v>
      </c>
      <c r="D239" s="1" t="s">
        <v>5242</v>
      </c>
      <c r="E239" s="2">
        <v>37926</v>
      </c>
      <c r="F239" s="2">
        <v>37955</v>
      </c>
      <c r="G239" s="1" t="s">
        <v>8037</v>
      </c>
      <c r="H239" s="1">
        <f>+Temporalidad[[#This Row],[ID]]</f>
        <v>228</v>
      </c>
    </row>
    <row r="240" spans="1:8" hidden="1" x14ac:dyDescent="0.3">
      <c r="A240">
        <v>229</v>
      </c>
      <c r="B240" s="21" t="s">
        <v>8038</v>
      </c>
      <c r="C240" s="1" t="s">
        <v>5241</v>
      </c>
      <c r="D240" s="1" t="s">
        <v>5242</v>
      </c>
      <c r="E240" s="2">
        <v>37956</v>
      </c>
      <c r="F240" s="2">
        <v>37986</v>
      </c>
      <c r="G240" s="1" t="s">
        <v>8039</v>
      </c>
      <c r="H240" s="1">
        <f>+Temporalidad[[#This Row],[ID]]</f>
        <v>229</v>
      </c>
    </row>
    <row r="241" spans="1:8" hidden="1" x14ac:dyDescent="0.3">
      <c r="A241">
        <v>230</v>
      </c>
      <c r="B241" s="21" t="s">
        <v>8040</v>
      </c>
      <c r="C241" s="1" t="s">
        <v>5241</v>
      </c>
      <c r="D241" s="1" t="s">
        <v>5242</v>
      </c>
      <c r="E241" s="2">
        <v>37987</v>
      </c>
      <c r="F241" s="2">
        <v>38017</v>
      </c>
      <c r="G241" s="1" t="s">
        <v>8041</v>
      </c>
      <c r="H241" s="1">
        <f>+Temporalidad[[#This Row],[ID]]</f>
        <v>230</v>
      </c>
    </row>
    <row r="242" spans="1:8" hidden="1" x14ac:dyDescent="0.3">
      <c r="A242">
        <v>231</v>
      </c>
      <c r="B242" s="21" t="s">
        <v>8042</v>
      </c>
      <c r="C242" s="1" t="s">
        <v>5241</v>
      </c>
      <c r="D242" s="1" t="s">
        <v>5242</v>
      </c>
      <c r="E242" s="2">
        <v>38018</v>
      </c>
      <c r="F242" s="2">
        <v>38045</v>
      </c>
      <c r="G242" s="1" t="s">
        <v>8043</v>
      </c>
      <c r="H242" s="1">
        <f>+Temporalidad[[#This Row],[ID]]</f>
        <v>231</v>
      </c>
    </row>
    <row r="243" spans="1:8" hidden="1" x14ac:dyDescent="0.3">
      <c r="A243">
        <v>232</v>
      </c>
      <c r="B243" s="21" t="s">
        <v>8044</v>
      </c>
      <c r="C243" s="1" t="s">
        <v>5241</v>
      </c>
      <c r="D243" s="1" t="s">
        <v>5242</v>
      </c>
      <c r="E243" s="2">
        <v>38047</v>
      </c>
      <c r="F243" s="2">
        <v>38077</v>
      </c>
      <c r="G243" s="1" t="s">
        <v>8045</v>
      </c>
      <c r="H243" s="1">
        <f>+Temporalidad[[#This Row],[ID]]</f>
        <v>232</v>
      </c>
    </row>
    <row r="244" spans="1:8" hidden="1" x14ac:dyDescent="0.3">
      <c r="A244">
        <v>233</v>
      </c>
      <c r="B244" s="21" t="s">
        <v>8046</v>
      </c>
      <c r="C244" s="1" t="s">
        <v>5241</v>
      </c>
      <c r="D244" s="1" t="s">
        <v>5242</v>
      </c>
      <c r="E244" s="2">
        <v>38078</v>
      </c>
      <c r="F244" s="2">
        <v>38107</v>
      </c>
      <c r="G244" s="1" t="s">
        <v>8047</v>
      </c>
      <c r="H244" s="1">
        <f>+Temporalidad[[#This Row],[ID]]</f>
        <v>233</v>
      </c>
    </row>
    <row r="245" spans="1:8" hidden="1" x14ac:dyDescent="0.3">
      <c r="A245">
        <v>234</v>
      </c>
      <c r="B245" s="21" t="s">
        <v>8048</v>
      </c>
      <c r="C245" s="1" t="s">
        <v>5241</v>
      </c>
      <c r="D245" s="1" t="s">
        <v>5242</v>
      </c>
      <c r="E245" s="2">
        <v>38108</v>
      </c>
      <c r="F245" s="2">
        <v>38138</v>
      </c>
      <c r="G245" s="1" t="s">
        <v>8049</v>
      </c>
      <c r="H245" s="1">
        <f>+Temporalidad[[#This Row],[ID]]</f>
        <v>234</v>
      </c>
    </row>
    <row r="246" spans="1:8" hidden="1" x14ac:dyDescent="0.3">
      <c r="A246">
        <v>235</v>
      </c>
      <c r="B246" s="21" t="s">
        <v>8050</v>
      </c>
      <c r="C246" s="1" t="s">
        <v>5241</v>
      </c>
      <c r="D246" s="1" t="s">
        <v>5242</v>
      </c>
      <c r="E246" s="2">
        <v>38139</v>
      </c>
      <c r="F246" s="2">
        <v>38168</v>
      </c>
      <c r="G246" s="1" t="s">
        <v>8051</v>
      </c>
      <c r="H246" s="1">
        <f>+Temporalidad[[#This Row],[ID]]</f>
        <v>235</v>
      </c>
    </row>
    <row r="247" spans="1:8" hidden="1" x14ac:dyDescent="0.3">
      <c r="A247">
        <v>236</v>
      </c>
      <c r="B247" s="21" t="s">
        <v>8052</v>
      </c>
      <c r="C247" s="1" t="s">
        <v>5241</v>
      </c>
      <c r="D247" s="1" t="s">
        <v>5242</v>
      </c>
      <c r="E247" s="2">
        <v>38169</v>
      </c>
      <c r="F247" s="2">
        <v>38199</v>
      </c>
      <c r="G247" s="1" t="s">
        <v>8053</v>
      </c>
      <c r="H247" s="1">
        <f>+Temporalidad[[#This Row],[ID]]</f>
        <v>236</v>
      </c>
    </row>
    <row r="248" spans="1:8" hidden="1" x14ac:dyDescent="0.3">
      <c r="A248">
        <v>237</v>
      </c>
      <c r="B248" s="21" t="s">
        <v>8054</v>
      </c>
      <c r="C248" s="1" t="s">
        <v>5241</v>
      </c>
      <c r="D248" s="1" t="s">
        <v>5242</v>
      </c>
      <c r="E248" s="2">
        <v>38200</v>
      </c>
      <c r="F248" s="2">
        <v>38230</v>
      </c>
      <c r="G248" s="1" t="s">
        <v>8055</v>
      </c>
      <c r="H248" s="1">
        <f>+Temporalidad[[#This Row],[ID]]</f>
        <v>237</v>
      </c>
    </row>
    <row r="249" spans="1:8" hidden="1" x14ac:dyDescent="0.3">
      <c r="A249">
        <v>238</v>
      </c>
      <c r="B249" s="21" t="s">
        <v>8056</v>
      </c>
      <c r="C249" s="1" t="s">
        <v>5241</v>
      </c>
      <c r="D249" s="1" t="s">
        <v>5242</v>
      </c>
      <c r="E249" s="2">
        <v>38231</v>
      </c>
      <c r="F249" s="2">
        <v>38260</v>
      </c>
      <c r="G249" s="1" t="s">
        <v>8057</v>
      </c>
      <c r="H249" s="1">
        <f>+Temporalidad[[#This Row],[ID]]</f>
        <v>238</v>
      </c>
    </row>
    <row r="250" spans="1:8" hidden="1" x14ac:dyDescent="0.3">
      <c r="A250">
        <v>239</v>
      </c>
      <c r="B250" s="21" t="s">
        <v>8058</v>
      </c>
      <c r="C250" s="1" t="s">
        <v>5241</v>
      </c>
      <c r="D250" s="1" t="s">
        <v>5242</v>
      </c>
      <c r="E250" s="2">
        <v>38261</v>
      </c>
      <c r="F250" s="2">
        <v>38291</v>
      </c>
      <c r="G250" s="1" t="s">
        <v>8059</v>
      </c>
      <c r="H250" s="1">
        <f>+Temporalidad[[#This Row],[ID]]</f>
        <v>239</v>
      </c>
    </row>
    <row r="251" spans="1:8" hidden="1" x14ac:dyDescent="0.3">
      <c r="A251">
        <v>240</v>
      </c>
      <c r="B251" s="21" t="s">
        <v>8060</v>
      </c>
      <c r="C251" s="1" t="s">
        <v>5241</v>
      </c>
      <c r="D251" s="1" t="s">
        <v>5242</v>
      </c>
      <c r="E251" s="2">
        <v>38292</v>
      </c>
      <c r="F251" s="2">
        <v>38321</v>
      </c>
      <c r="G251" s="1" t="s">
        <v>8061</v>
      </c>
      <c r="H251" s="1">
        <f>+Temporalidad[[#This Row],[ID]]</f>
        <v>240</v>
      </c>
    </row>
    <row r="252" spans="1:8" hidden="1" x14ac:dyDescent="0.3">
      <c r="A252">
        <v>241</v>
      </c>
      <c r="B252" s="21" t="s">
        <v>8062</v>
      </c>
      <c r="C252" s="1" t="s">
        <v>5241</v>
      </c>
      <c r="D252" s="1" t="s">
        <v>5242</v>
      </c>
      <c r="E252" s="2">
        <v>38322</v>
      </c>
      <c r="F252" s="2">
        <v>38352</v>
      </c>
      <c r="G252" s="1" t="s">
        <v>8063</v>
      </c>
      <c r="H252" s="1">
        <f>+Temporalidad[[#This Row],[ID]]</f>
        <v>241</v>
      </c>
    </row>
    <row r="253" spans="1:8" hidden="1" x14ac:dyDescent="0.3">
      <c r="A253">
        <v>242</v>
      </c>
      <c r="B253" s="21" t="s">
        <v>8064</v>
      </c>
      <c r="C253" s="1" t="s">
        <v>5241</v>
      </c>
      <c r="D253" s="1" t="s">
        <v>5242</v>
      </c>
      <c r="E253" s="2">
        <v>38353</v>
      </c>
      <c r="F253" s="2">
        <v>38383</v>
      </c>
      <c r="G253" s="1" t="s">
        <v>8065</v>
      </c>
      <c r="H253" s="1">
        <f>+Temporalidad[[#This Row],[ID]]</f>
        <v>242</v>
      </c>
    </row>
    <row r="254" spans="1:8" hidden="1" x14ac:dyDescent="0.3">
      <c r="A254">
        <v>243</v>
      </c>
      <c r="B254" s="21" t="s">
        <v>8066</v>
      </c>
      <c r="C254" s="1" t="s">
        <v>5241</v>
      </c>
      <c r="D254" s="1" t="s">
        <v>5242</v>
      </c>
      <c r="E254" s="2">
        <v>38384</v>
      </c>
      <c r="F254" s="2">
        <v>38411</v>
      </c>
      <c r="G254" s="1" t="s">
        <v>8067</v>
      </c>
      <c r="H254" s="1">
        <f>+Temporalidad[[#This Row],[ID]]</f>
        <v>243</v>
      </c>
    </row>
    <row r="255" spans="1:8" hidden="1" x14ac:dyDescent="0.3">
      <c r="A255">
        <v>244</v>
      </c>
      <c r="B255" s="21" t="s">
        <v>8068</v>
      </c>
      <c r="C255" s="1" t="s">
        <v>5241</v>
      </c>
      <c r="D255" s="1" t="s">
        <v>5242</v>
      </c>
      <c r="E255" s="2">
        <v>38412</v>
      </c>
      <c r="F255" s="2">
        <v>38442</v>
      </c>
      <c r="G255" s="1" t="s">
        <v>8069</v>
      </c>
      <c r="H255" s="1">
        <f>+Temporalidad[[#This Row],[ID]]</f>
        <v>244</v>
      </c>
    </row>
    <row r="256" spans="1:8" hidden="1" x14ac:dyDescent="0.3">
      <c r="A256">
        <v>245</v>
      </c>
      <c r="B256" s="21" t="s">
        <v>8070</v>
      </c>
      <c r="C256" s="1" t="s">
        <v>5241</v>
      </c>
      <c r="D256" s="1" t="s">
        <v>5242</v>
      </c>
      <c r="E256" s="2">
        <v>38443</v>
      </c>
      <c r="F256" s="2">
        <v>38472</v>
      </c>
      <c r="G256" s="1" t="s">
        <v>8071</v>
      </c>
      <c r="H256" s="1">
        <f>+Temporalidad[[#This Row],[ID]]</f>
        <v>245</v>
      </c>
    </row>
    <row r="257" spans="1:8" hidden="1" x14ac:dyDescent="0.3">
      <c r="A257">
        <v>246</v>
      </c>
      <c r="B257" s="21" t="s">
        <v>8072</v>
      </c>
      <c r="C257" s="1" t="s">
        <v>5241</v>
      </c>
      <c r="D257" s="1" t="s">
        <v>5242</v>
      </c>
      <c r="E257" s="2">
        <v>38473</v>
      </c>
      <c r="F257" s="2">
        <v>38503</v>
      </c>
      <c r="G257" s="1" t="s">
        <v>8073</v>
      </c>
      <c r="H257" s="1">
        <f>+Temporalidad[[#This Row],[ID]]</f>
        <v>246</v>
      </c>
    </row>
    <row r="258" spans="1:8" hidden="1" x14ac:dyDescent="0.3">
      <c r="A258">
        <v>247</v>
      </c>
      <c r="B258" s="21" t="s">
        <v>8074</v>
      </c>
      <c r="C258" s="1" t="s">
        <v>5241</v>
      </c>
      <c r="D258" s="1" t="s">
        <v>5242</v>
      </c>
      <c r="E258" s="2">
        <v>38504</v>
      </c>
      <c r="F258" s="2">
        <v>38533</v>
      </c>
      <c r="G258" s="1" t="s">
        <v>8075</v>
      </c>
      <c r="H258" s="1">
        <f>+Temporalidad[[#This Row],[ID]]</f>
        <v>247</v>
      </c>
    </row>
    <row r="259" spans="1:8" hidden="1" x14ac:dyDescent="0.3">
      <c r="A259">
        <v>248</v>
      </c>
      <c r="B259" s="21" t="s">
        <v>8076</v>
      </c>
      <c r="C259" s="1" t="s">
        <v>5241</v>
      </c>
      <c r="D259" s="1" t="s">
        <v>5242</v>
      </c>
      <c r="E259" s="2">
        <v>38534</v>
      </c>
      <c r="F259" s="2">
        <v>38564</v>
      </c>
      <c r="G259" s="1" t="s">
        <v>8077</v>
      </c>
      <c r="H259" s="1">
        <f>+Temporalidad[[#This Row],[ID]]</f>
        <v>248</v>
      </c>
    </row>
    <row r="260" spans="1:8" hidden="1" x14ac:dyDescent="0.3">
      <c r="A260">
        <v>249</v>
      </c>
      <c r="B260" s="21" t="s">
        <v>8078</v>
      </c>
      <c r="C260" s="1" t="s">
        <v>5241</v>
      </c>
      <c r="D260" s="1" t="s">
        <v>5242</v>
      </c>
      <c r="E260" s="2">
        <v>38565</v>
      </c>
      <c r="F260" s="2">
        <v>38595</v>
      </c>
      <c r="G260" s="1" t="s">
        <v>8079</v>
      </c>
      <c r="H260" s="1">
        <f>+Temporalidad[[#This Row],[ID]]</f>
        <v>249</v>
      </c>
    </row>
    <row r="261" spans="1:8" hidden="1" x14ac:dyDescent="0.3">
      <c r="A261">
        <v>250</v>
      </c>
      <c r="B261" s="21" t="s">
        <v>8080</v>
      </c>
      <c r="C261" s="1" t="s">
        <v>5241</v>
      </c>
      <c r="D261" s="1" t="s">
        <v>5242</v>
      </c>
      <c r="E261" s="2">
        <v>38596</v>
      </c>
      <c r="F261" s="2">
        <v>38625</v>
      </c>
      <c r="G261" s="1" t="s">
        <v>8081</v>
      </c>
      <c r="H261" s="1">
        <f>+Temporalidad[[#This Row],[ID]]</f>
        <v>250</v>
      </c>
    </row>
    <row r="262" spans="1:8" hidden="1" x14ac:dyDescent="0.3">
      <c r="A262">
        <v>251</v>
      </c>
      <c r="B262" s="21" t="s">
        <v>8082</v>
      </c>
      <c r="C262" s="1" t="s">
        <v>5241</v>
      </c>
      <c r="D262" s="1" t="s">
        <v>5242</v>
      </c>
      <c r="E262" s="2">
        <v>38626</v>
      </c>
      <c r="F262" s="2">
        <v>38656</v>
      </c>
      <c r="G262" s="1" t="s">
        <v>8083</v>
      </c>
      <c r="H262" s="1">
        <f>+Temporalidad[[#This Row],[ID]]</f>
        <v>251</v>
      </c>
    </row>
    <row r="263" spans="1:8" hidden="1" x14ac:dyDescent="0.3">
      <c r="A263">
        <v>252</v>
      </c>
      <c r="B263" s="21" t="s">
        <v>8084</v>
      </c>
      <c r="C263" s="1" t="s">
        <v>5241</v>
      </c>
      <c r="D263" s="1" t="s">
        <v>5242</v>
      </c>
      <c r="E263" s="2">
        <v>38657</v>
      </c>
      <c r="F263" s="2">
        <v>38686</v>
      </c>
      <c r="G263" s="1" t="s">
        <v>8085</v>
      </c>
      <c r="H263" s="1">
        <f>+Temporalidad[[#This Row],[ID]]</f>
        <v>252</v>
      </c>
    </row>
    <row r="264" spans="1:8" hidden="1" x14ac:dyDescent="0.3">
      <c r="A264">
        <v>253</v>
      </c>
      <c r="B264" s="21" t="s">
        <v>8086</v>
      </c>
      <c r="C264" s="1" t="s">
        <v>5241</v>
      </c>
      <c r="D264" s="1" t="s">
        <v>5242</v>
      </c>
      <c r="E264" s="2">
        <v>38687</v>
      </c>
      <c r="F264" s="2">
        <v>38717</v>
      </c>
      <c r="G264" s="1" t="s">
        <v>8087</v>
      </c>
      <c r="H264" s="1">
        <f>+Temporalidad[[#This Row],[ID]]</f>
        <v>253</v>
      </c>
    </row>
    <row r="265" spans="1:8" hidden="1" x14ac:dyDescent="0.3">
      <c r="A265">
        <v>254</v>
      </c>
      <c r="B265" s="21" t="s">
        <v>8088</v>
      </c>
      <c r="C265" s="1" t="s">
        <v>5241</v>
      </c>
      <c r="D265" s="1" t="s">
        <v>5242</v>
      </c>
      <c r="E265" s="2">
        <v>38718</v>
      </c>
      <c r="F265" s="2">
        <v>38748</v>
      </c>
      <c r="G265" s="1" t="s">
        <v>8089</v>
      </c>
      <c r="H265" s="1">
        <f>+Temporalidad[[#This Row],[ID]]</f>
        <v>254</v>
      </c>
    </row>
    <row r="266" spans="1:8" hidden="1" x14ac:dyDescent="0.3">
      <c r="A266">
        <v>255</v>
      </c>
      <c r="B266" s="21" t="s">
        <v>8090</v>
      </c>
      <c r="C266" s="1" t="s">
        <v>5241</v>
      </c>
      <c r="D266" s="1" t="s">
        <v>5242</v>
      </c>
      <c r="E266" s="2">
        <v>38749</v>
      </c>
      <c r="F266" s="2">
        <v>38776</v>
      </c>
      <c r="G266" s="1" t="s">
        <v>8091</v>
      </c>
      <c r="H266" s="1">
        <f>+Temporalidad[[#This Row],[ID]]</f>
        <v>255</v>
      </c>
    </row>
    <row r="267" spans="1:8" hidden="1" x14ac:dyDescent="0.3">
      <c r="A267">
        <v>256</v>
      </c>
      <c r="B267" s="21" t="s">
        <v>8092</v>
      </c>
      <c r="C267" s="1" t="s">
        <v>5241</v>
      </c>
      <c r="D267" s="1" t="s">
        <v>5242</v>
      </c>
      <c r="E267" s="2">
        <v>38777</v>
      </c>
      <c r="F267" s="2">
        <v>38807</v>
      </c>
      <c r="G267" s="1" t="s">
        <v>8093</v>
      </c>
      <c r="H267" s="1">
        <f>+Temporalidad[[#This Row],[ID]]</f>
        <v>256</v>
      </c>
    </row>
    <row r="268" spans="1:8" hidden="1" x14ac:dyDescent="0.3">
      <c r="A268">
        <v>257</v>
      </c>
      <c r="B268" s="21" t="s">
        <v>8094</v>
      </c>
      <c r="C268" s="1" t="s">
        <v>5241</v>
      </c>
      <c r="D268" s="1" t="s">
        <v>5242</v>
      </c>
      <c r="E268" s="2">
        <v>38808</v>
      </c>
      <c r="F268" s="2">
        <v>38837</v>
      </c>
      <c r="G268" s="1" t="s">
        <v>8095</v>
      </c>
      <c r="H268" s="1">
        <f>+Temporalidad[[#This Row],[ID]]</f>
        <v>257</v>
      </c>
    </row>
    <row r="269" spans="1:8" hidden="1" x14ac:dyDescent="0.3">
      <c r="A269">
        <v>258</v>
      </c>
      <c r="B269" s="21" t="s">
        <v>8096</v>
      </c>
      <c r="C269" s="1" t="s">
        <v>5241</v>
      </c>
      <c r="D269" s="1" t="s">
        <v>5242</v>
      </c>
      <c r="E269" s="2">
        <v>38838</v>
      </c>
      <c r="F269" s="2">
        <v>38868</v>
      </c>
      <c r="G269" s="1" t="s">
        <v>8097</v>
      </c>
      <c r="H269" s="1">
        <f>+Temporalidad[[#This Row],[ID]]</f>
        <v>258</v>
      </c>
    </row>
    <row r="270" spans="1:8" hidden="1" x14ac:dyDescent="0.3">
      <c r="A270">
        <v>259</v>
      </c>
      <c r="B270" s="21" t="s">
        <v>8098</v>
      </c>
      <c r="C270" s="1" t="s">
        <v>5241</v>
      </c>
      <c r="D270" s="1" t="s">
        <v>5242</v>
      </c>
      <c r="E270" s="2">
        <v>38869</v>
      </c>
      <c r="F270" s="2">
        <v>38898</v>
      </c>
      <c r="G270" s="1" t="s">
        <v>8099</v>
      </c>
      <c r="H270" s="1">
        <f>+Temporalidad[[#This Row],[ID]]</f>
        <v>259</v>
      </c>
    </row>
    <row r="271" spans="1:8" hidden="1" x14ac:dyDescent="0.3">
      <c r="A271">
        <v>260</v>
      </c>
      <c r="B271" s="21" t="s">
        <v>8100</v>
      </c>
      <c r="C271" s="1" t="s">
        <v>5241</v>
      </c>
      <c r="D271" s="1" t="s">
        <v>5242</v>
      </c>
      <c r="E271" s="2">
        <v>38899</v>
      </c>
      <c r="F271" s="2">
        <v>38929</v>
      </c>
      <c r="G271" s="1" t="s">
        <v>8101</v>
      </c>
      <c r="H271" s="1">
        <f>+Temporalidad[[#This Row],[ID]]</f>
        <v>260</v>
      </c>
    </row>
    <row r="272" spans="1:8" hidden="1" x14ac:dyDescent="0.3">
      <c r="A272">
        <v>261</v>
      </c>
      <c r="B272" s="21" t="s">
        <v>8102</v>
      </c>
      <c r="C272" s="1" t="s">
        <v>5241</v>
      </c>
      <c r="D272" s="1" t="s">
        <v>5242</v>
      </c>
      <c r="E272" s="2">
        <v>38930</v>
      </c>
      <c r="F272" s="2">
        <v>38960</v>
      </c>
      <c r="G272" s="1" t="s">
        <v>8103</v>
      </c>
      <c r="H272" s="1">
        <f>+Temporalidad[[#This Row],[ID]]</f>
        <v>261</v>
      </c>
    </row>
    <row r="273" spans="1:8" hidden="1" x14ac:dyDescent="0.3">
      <c r="A273">
        <v>262</v>
      </c>
      <c r="B273" s="21" t="s">
        <v>8104</v>
      </c>
      <c r="C273" s="1" t="s">
        <v>5241</v>
      </c>
      <c r="D273" s="1" t="s">
        <v>5242</v>
      </c>
      <c r="E273" s="2">
        <v>38961</v>
      </c>
      <c r="F273" s="2">
        <v>38990</v>
      </c>
      <c r="G273" s="1" t="s">
        <v>8105</v>
      </c>
      <c r="H273" s="1">
        <f>+Temporalidad[[#This Row],[ID]]</f>
        <v>262</v>
      </c>
    </row>
    <row r="274" spans="1:8" hidden="1" x14ac:dyDescent="0.3">
      <c r="A274">
        <v>263</v>
      </c>
      <c r="B274" s="21" t="s">
        <v>8106</v>
      </c>
      <c r="C274" s="1" t="s">
        <v>5241</v>
      </c>
      <c r="D274" s="1" t="s">
        <v>5242</v>
      </c>
      <c r="E274" s="2">
        <v>38991</v>
      </c>
      <c r="F274" s="2">
        <v>39021</v>
      </c>
      <c r="G274" s="1" t="s">
        <v>8107</v>
      </c>
      <c r="H274" s="1">
        <f>+Temporalidad[[#This Row],[ID]]</f>
        <v>263</v>
      </c>
    </row>
    <row r="275" spans="1:8" hidden="1" x14ac:dyDescent="0.3">
      <c r="A275">
        <v>264</v>
      </c>
      <c r="B275" s="21" t="s">
        <v>8108</v>
      </c>
      <c r="C275" s="1" t="s">
        <v>5241</v>
      </c>
      <c r="D275" s="1" t="s">
        <v>5242</v>
      </c>
      <c r="E275" s="2">
        <v>39022</v>
      </c>
      <c r="F275" s="2">
        <v>39051</v>
      </c>
      <c r="G275" s="1" t="s">
        <v>8109</v>
      </c>
      <c r="H275" s="1">
        <f>+Temporalidad[[#This Row],[ID]]</f>
        <v>264</v>
      </c>
    </row>
    <row r="276" spans="1:8" hidden="1" x14ac:dyDescent="0.3">
      <c r="A276">
        <v>265</v>
      </c>
      <c r="B276" s="21" t="s">
        <v>8110</v>
      </c>
      <c r="C276" s="1" t="s">
        <v>5241</v>
      </c>
      <c r="D276" s="1" t="s">
        <v>5242</v>
      </c>
      <c r="E276" s="2">
        <v>39052</v>
      </c>
      <c r="F276" s="2">
        <v>39082</v>
      </c>
      <c r="G276" s="1" t="s">
        <v>8111</v>
      </c>
      <c r="H276" s="1">
        <f>+Temporalidad[[#This Row],[ID]]</f>
        <v>265</v>
      </c>
    </row>
    <row r="277" spans="1:8" hidden="1" x14ac:dyDescent="0.3">
      <c r="A277">
        <v>266</v>
      </c>
      <c r="B277" s="21" t="s">
        <v>8112</v>
      </c>
      <c r="C277" s="1" t="s">
        <v>5241</v>
      </c>
      <c r="D277" s="1" t="s">
        <v>5242</v>
      </c>
      <c r="E277" s="2">
        <v>39083</v>
      </c>
      <c r="F277" s="2">
        <v>39113</v>
      </c>
      <c r="G277" s="1" t="s">
        <v>8113</v>
      </c>
      <c r="H277" s="1">
        <f>+Temporalidad[[#This Row],[ID]]</f>
        <v>266</v>
      </c>
    </row>
    <row r="278" spans="1:8" hidden="1" x14ac:dyDescent="0.3">
      <c r="A278">
        <v>267</v>
      </c>
      <c r="B278" s="21" t="s">
        <v>8114</v>
      </c>
      <c r="C278" s="1" t="s">
        <v>5241</v>
      </c>
      <c r="D278" s="1" t="s">
        <v>5242</v>
      </c>
      <c r="E278" s="2">
        <v>39114</v>
      </c>
      <c r="F278" s="2">
        <v>39141</v>
      </c>
      <c r="G278" s="1" t="s">
        <v>8115</v>
      </c>
      <c r="H278" s="1">
        <f>+Temporalidad[[#This Row],[ID]]</f>
        <v>267</v>
      </c>
    </row>
    <row r="279" spans="1:8" hidden="1" x14ac:dyDescent="0.3">
      <c r="A279">
        <v>268</v>
      </c>
      <c r="B279" s="21" t="s">
        <v>8116</v>
      </c>
      <c r="C279" s="1" t="s">
        <v>5241</v>
      </c>
      <c r="D279" s="1" t="s">
        <v>5242</v>
      </c>
      <c r="E279" s="2">
        <v>39142</v>
      </c>
      <c r="F279" s="2">
        <v>39172</v>
      </c>
      <c r="G279" s="1" t="s">
        <v>8117</v>
      </c>
      <c r="H279" s="1">
        <f>+Temporalidad[[#This Row],[ID]]</f>
        <v>268</v>
      </c>
    </row>
    <row r="280" spans="1:8" hidden="1" x14ac:dyDescent="0.3">
      <c r="A280">
        <v>269</v>
      </c>
      <c r="B280" s="21" t="s">
        <v>8118</v>
      </c>
      <c r="C280" s="1" t="s">
        <v>5241</v>
      </c>
      <c r="D280" s="1" t="s">
        <v>5242</v>
      </c>
      <c r="E280" s="2">
        <v>39173</v>
      </c>
      <c r="F280" s="2">
        <v>39202</v>
      </c>
      <c r="G280" s="1" t="s">
        <v>8119</v>
      </c>
      <c r="H280" s="1">
        <f>+Temporalidad[[#This Row],[ID]]</f>
        <v>269</v>
      </c>
    </row>
    <row r="281" spans="1:8" hidden="1" x14ac:dyDescent="0.3">
      <c r="A281">
        <v>270</v>
      </c>
      <c r="B281" s="21" t="s">
        <v>8120</v>
      </c>
      <c r="C281" s="1" t="s">
        <v>5241</v>
      </c>
      <c r="D281" s="1" t="s">
        <v>5242</v>
      </c>
      <c r="E281" s="2">
        <v>39203</v>
      </c>
      <c r="F281" s="2">
        <v>39233</v>
      </c>
      <c r="G281" s="1" t="s">
        <v>8121</v>
      </c>
      <c r="H281" s="1">
        <f>+Temporalidad[[#This Row],[ID]]</f>
        <v>270</v>
      </c>
    </row>
    <row r="282" spans="1:8" hidden="1" x14ac:dyDescent="0.3">
      <c r="A282">
        <v>271</v>
      </c>
      <c r="B282" s="21" t="s">
        <v>8122</v>
      </c>
      <c r="C282" s="1" t="s">
        <v>5241</v>
      </c>
      <c r="D282" s="1" t="s">
        <v>5242</v>
      </c>
      <c r="E282" s="2">
        <v>39234</v>
      </c>
      <c r="F282" s="2">
        <v>39263</v>
      </c>
      <c r="G282" s="1" t="s">
        <v>8123</v>
      </c>
      <c r="H282" s="1">
        <f>+Temporalidad[[#This Row],[ID]]</f>
        <v>271</v>
      </c>
    </row>
    <row r="283" spans="1:8" hidden="1" x14ac:dyDescent="0.3">
      <c r="A283">
        <v>272</v>
      </c>
      <c r="B283" s="21" t="s">
        <v>8124</v>
      </c>
      <c r="C283" s="1" t="s">
        <v>5241</v>
      </c>
      <c r="D283" s="1" t="s">
        <v>5242</v>
      </c>
      <c r="E283" s="2">
        <v>39264</v>
      </c>
      <c r="F283" s="2">
        <v>39294</v>
      </c>
      <c r="G283" s="1" t="s">
        <v>8125</v>
      </c>
      <c r="H283" s="1">
        <f>+Temporalidad[[#This Row],[ID]]</f>
        <v>272</v>
      </c>
    </row>
    <row r="284" spans="1:8" hidden="1" x14ac:dyDescent="0.3">
      <c r="A284">
        <v>273</v>
      </c>
      <c r="B284" s="21" t="s">
        <v>8126</v>
      </c>
      <c r="C284" s="1" t="s">
        <v>5241</v>
      </c>
      <c r="D284" s="1" t="s">
        <v>5242</v>
      </c>
      <c r="E284" s="2">
        <v>39295</v>
      </c>
      <c r="F284" s="2">
        <v>39325</v>
      </c>
      <c r="G284" s="1" t="s">
        <v>8127</v>
      </c>
      <c r="H284" s="1">
        <f>+Temporalidad[[#This Row],[ID]]</f>
        <v>273</v>
      </c>
    </row>
    <row r="285" spans="1:8" hidden="1" x14ac:dyDescent="0.3">
      <c r="A285">
        <v>274</v>
      </c>
      <c r="B285" s="21" t="s">
        <v>8128</v>
      </c>
      <c r="C285" s="1" t="s">
        <v>5241</v>
      </c>
      <c r="D285" s="1" t="s">
        <v>5242</v>
      </c>
      <c r="E285" s="2">
        <v>39326</v>
      </c>
      <c r="F285" s="2">
        <v>39355</v>
      </c>
      <c r="G285" s="1" t="s">
        <v>8129</v>
      </c>
      <c r="H285" s="1">
        <f>+Temporalidad[[#This Row],[ID]]</f>
        <v>274</v>
      </c>
    </row>
    <row r="286" spans="1:8" hidden="1" x14ac:dyDescent="0.3">
      <c r="A286">
        <v>275</v>
      </c>
      <c r="B286" s="21" t="s">
        <v>8130</v>
      </c>
      <c r="C286" s="1" t="s">
        <v>5241</v>
      </c>
      <c r="D286" s="1" t="s">
        <v>5242</v>
      </c>
      <c r="E286" s="2">
        <v>39356</v>
      </c>
      <c r="F286" s="2">
        <v>39386</v>
      </c>
      <c r="G286" s="1" t="s">
        <v>8131</v>
      </c>
      <c r="H286" s="1">
        <f>+Temporalidad[[#This Row],[ID]]</f>
        <v>275</v>
      </c>
    </row>
    <row r="287" spans="1:8" hidden="1" x14ac:dyDescent="0.3">
      <c r="A287">
        <v>276</v>
      </c>
      <c r="B287" s="21" t="s">
        <v>8132</v>
      </c>
      <c r="C287" s="1" t="s">
        <v>5241</v>
      </c>
      <c r="D287" s="1" t="s">
        <v>5242</v>
      </c>
      <c r="E287" s="2">
        <v>39387</v>
      </c>
      <c r="F287" s="2">
        <v>39416</v>
      </c>
      <c r="G287" s="1" t="s">
        <v>8133</v>
      </c>
      <c r="H287" s="1">
        <f>+Temporalidad[[#This Row],[ID]]</f>
        <v>276</v>
      </c>
    </row>
    <row r="288" spans="1:8" hidden="1" x14ac:dyDescent="0.3">
      <c r="A288">
        <v>277</v>
      </c>
      <c r="B288" s="21" t="s">
        <v>8134</v>
      </c>
      <c r="C288" s="1" t="s">
        <v>5241</v>
      </c>
      <c r="D288" s="1" t="s">
        <v>5242</v>
      </c>
      <c r="E288" s="2">
        <v>39417</v>
      </c>
      <c r="F288" s="2">
        <v>39447</v>
      </c>
      <c r="G288" s="1" t="s">
        <v>8135</v>
      </c>
      <c r="H288" s="1">
        <f>+Temporalidad[[#This Row],[ID]]</f>
        <v>277</v>
      </c>
    </row>
    <row r="289" spans="1:8" hidden="1" x14ac:dyDescent="0.3">
      <c r="A289">
        <v>278</v>
      </c>
      <c r="B289" s="21" t="s">
        <v>8136</v>
      </c>
      <c r="C289" s="1" t="s">
        <v>5241</v>
      </c>
      <c r="D289" s="1" t="s">
        <v>5242</v>
      </c>
      <c r="E289" s="2">
        <v>39448</v>
      </c>
      <c r="F289" s="2">
        <v>39478</v>
      </c>
      <c r="G289" s="1" t="s">
        <v>8137</v>
      </c>
      <c r="H289" s="1">
        <f>+Temporalidad[[#This Row],[ID]]</f>
        <v>278</v>
      </c>
    </row>
    <row r="290" spans="1:8" hidden="1" x14ac:dyDescent="0.3">
      <c r="A290">
        <v>279</v>
      </c>
      <c r="B290" s="21" t="s">
        <v>8138</v>
      </c>
      <c r="C290" s="1" t="s">
        <v>5241</v>
      </c>
      <c r="D290" s="1" t="s">
        <v>5242</v>
      </c>
      <c r="E290" s="2">
        <v>39479</v>
      </c>
      <c r="F290" s="2">
        <v>39506</v>
      </c>
      <c r="G290" s="1" t="s">
        <v>8139</v>
      </c>
      <c r="H290" s="1">
        <f>+Temporalidad[[#This Row],[ID]]</f>
        <v>279</v>
      </c>
    </row>
    <row r="291" spans="1:8" hidden="1" x14ac:dyDescent="0.3">
      <c r="A291">
        <v>280</v>
      </c>
      <c r="B291" s="21" t="s">
        <v>8140</v>
      </c>
      <c r="C291" s="1" t="s">
        <v>5241</v>
      </c>
      <c r="D291" s="1" t="s">
        <v>5242</v>
      </c>
      <c r="E291" s="2">
        <v>39508</v>
      </c>
      <c r="F291" s="2">
        <v>39538</v>
      </c>
      <c r="G291" s="1" t="s">
        <v>8141</v>
      </c>
      <c r="H291" s="1">
        <f>+Temporalidad[[#This Row],[ID]]</f>
        <v>280</v>
      </c>
    </row>
    <row r="292" spans="1:8" hidden="1" x14ac:dyDescent="0.3">
      <c r="A292">
        <v>281</v>
      </c>
      <c r="B292" s="21" t="s">
        <v>8142</v>
      </c>
      <c r="C292" s="1" t="s">
        <v>5241</v>
      </c>
      <c r="D292" s="1" t="s">
        <v>5242</v>
      </c>
      <c r="E292" s="2">
        <v>39539</v>
      </c>
      <c r="F292" s="2">
        <v>39568</v>
      </c>
      <c r="G292" s="1" t="s">
        <v>8143</v>
      </c>
      <c r="H292" s="1">
        <f>+Temporalidad[[#This Row],[ID]]</f>
        <v>281</v>
      </c>
    </row>
    <row r="293" spans="1:8" hidden="1" x14ac:dyDescent="0.3">
      <c r="A293">
        <v>282</v>
      </c>
      <c r="B293" s="21" t="s">
        <v>8144</v>
      </c>
      <c r="C293" s="1" t="s">
        <v>5241</v>
      </c>
      <c r="D293" s="1" t="s">
        <v>5242</v>
      </c>
      <c r="E293" s="2">
        <v>39569</v>
      </c>
      <c r="F293" s="2">
        <v>39599</v>
      </c>
      <c r="G293" s="1" t="s">
        <v>8145</v>
      </c>
      <c r="H293" s="1">
        <f>+Temporalidad[[#This Row],[ID]]</f>
        <v>282</v>
      </c>
    </row>
    <row r="294" spans="1:8" hidden="1" x14ac:dyDescent="0.3">
      <c r="A294">
        <v>283</v>
      </c>
      <c r="B294" s="21" t="s">
        <v>8146</v>
      </c>
      <c r="C294" s="1" t="s">
        <v>5241</v>
      </c>
      <c r="D294" s="1" t="s">
        <v>5242</v>
      </c>
      <c r="E294" s="2">
        <v>39600</v>
      </c>
      <c r="F294" s="2">
        <v>39629</v>
      </c>
      <c r="G294" s="1" t="s">
        <v>8147</v>
      </c>
      <c r="H294" s="1">
        <f>+Temporalidad[[#This Row],[ID]]</f>
        <v>283</v>
      </c>
    </row>
    <row r="295" spans="1:8" hidden="1" x14ac:dyDescent="0.3">
      <c r="A295">
        <v>284</v>
      </c>
      <c r="B295" s="21" t="s">
        <v>8148</v>
      </c>
      <c r="C295" s="1" t="s">
        <v>5241</v>
      </c>
      <c r="D295" s="1" t="s">
        <v>5242</v>
      </c>
      <c r="E295" s="2">
        <v>39630</v>
      </c>
      <c r="F295" s="2">
        <v>39660</v>
      </c>
      <c r="G295" s="1" t="s">
        <v>8149</v>
      </c>
      <c r="H295" s="1">
        <f>+Temporalidad[[#This Row],[ID]]</f>
        <v>284</v>
      </c>
    </row>
    <row r="296" spans="1:8" hidden="1" x14ac:dyDescent="0.3">
      <c r="A296">
        <v>285</v>
      </c>
      <c r="B296" s="21" t="s">
        <v>8150</v>
      </c>
      <c r="C296" s="1" t="s">
        <v>5241</v>
      </c>
      <c r="D296" s="1" t="s">
        <v>5242</v>
      </c>
      <c r="E296" s="2">
        <v>39661</v>
      </c>
      <c r="F296" s="2">
        <v>39691</v>
      </c>
      <c r="G296" s="1" t="s">
        <v>8151</v>
      </c>
      <c r="H296" s="1">
        <f>+Temporalidad[[#This Row],[ID]]</f>
        <v>285</v>
      </c>
    </row>
    <row r="297" spans="1:8" hidden="1" x14ac:dyDescent="0.3">
      <c r="A297">
        <v>286</v>
      </c>
      <c r="B297" s="21" t="s">
        <v>8152</v>
      </c>
      <c r="C297" s="1" t="s">
        <v>5241</v>
      </c>
      <c r="D297" s="1" t="s">
        <v>5242</v>
      </c>
      <c r="E297" s="2">
        <v>39692</v>
      </c>
      <c r="F297" s="2">
        <v>39721</v>
      </c>
      <c r="G297" s="1" t="s">
        <v>8153</v>
      </c>
      <c r="H297" s="1">
        <f>+Temporalidad[[#This Row],[ID]]</f>
        <v>286</v>
      </c>
    </row>
    <row r="298" spans="1:8" hidden="1" x14ac:dyDescent="0.3">
      <c r="A298">
        <v>287</v>
      </c>
      <c r="B298" s="21" t="s">
        <v>8154</v>
      </c>
      <c r="C298" s="1" t="s">
        <v>5241</v>
      </c>
      <c r="D298" s="1" t="s">
        <v>5242</v>
      </c>
      <c r="E298" s="2">
        <v>39722</v>
      </c>
      <c r="F298" s="2">
        <v>39752</v>
      </c>
      <c r="G298" s="1" t="s">
        <v>8155</v>
      </c>
      <c r="H298" s="1">
        <f>+Temporalidad[[#This Row],[ID]]</f>
        <v>287</v>
      </c>
    </row>
    <row r="299" spans="1:8" hidden="1" x14ac:dyDescent="0.3">
      <c r="A299">
        <v>288</v>
      </c>
      <c r="B299" s="21" t="s">
        <v>8156</v>
      </c>
      <c r="C299" s="1" t="s">
        <v>5241</v>
      </c>
      <c r="D299" s="1" t="s">
        <v>5242</v>
      </c>
      <c r="E299" s="2">
        <v>39753</v>
      </c>
      <c r="F299" s="2">
        <v>39782</v>
      </c>
      <c r="G299" s="1" t="s">
        <v>8157</v>
      </c>
      <c r="H299" s="1">
        <f>+Temporalidad[[#This Row],[ID]]</f>
        <v>288</v>
      </c>
    </row>
    <row r="300" spans="1:8" hidden="1" x14ac:dyDescent="0.3">
      <c r="A300">
        <v>289</v>
      </c>
      <c r="B300" s="21" t="s">
        <v>8158</v>
      </c>
      <c r="C300" s="1" t="s">
        <v>5241</v>
      </c>
      <c r="D300" s="1" t="s">
        <v>5242</v>
      </c>
      <c r="E300" s="2">
        <v>39783</v>
      </c>
      <c r="F300" s="2">
        <v>39813</v>
      </c>
      <c r="G300" s="1" t="s">
        <v>8159</v>
      </c>
      <c r="H300" s="1">
        <f>+Temporalidad[[#This Row],[ID]]</f>
        <v>289</v>
      </c>
    </row>
    <row r="301" spans="1:8" hidden="1" x14ac:dyDescent="0.3">
      <c r="A301">
        <v>290</v>
      </c>
      <c r="B301" s="21" t="s">
        <v>8160</v>
      </c>
      <c r="C301" s="1" t="s">
        <v>5241</v>
      </c>
      <c r="D301" s="1" t="s">
        <v>5242</v>
      </c>
      <c r="E301" s="2">
        <v>39814</v>
      </c>
      <c r="F301" s="2">
        <v>39844</v>
      </c>
      <c r="G301" s="1" t="s">
        <v>8161</v>
      </c>
      <c r="H301" s="1">
        <f>+Temporalidad[[#This Row],[ID]]</f>
        <v>290</v>
      </c>
    </row>
    <row r="302" spans="1:8" hidden="1" x14ac:dyDescent="0.3">
      <c r="A302">
        <v>291</v>
      </c>
      <c r="B302" s="21" t="s">
        <v>8162</v>
      </c>
      <c r="C302" s="1" t="s">
        <v>5241</v>
      </c>
      <c r="D302" s="1" t="s">
        <v>5242</v>
      </c>
      <c r="E302" s="2">
        <v>39845</v>
      </c>
      <c r="F302" s="2">
        <v>39872</v>
      </c>
      <c r="G302" s="1" t="s">
        <v>8163</v>
      </c>
      <c r="H302" s="1">
        <f>+Temporalidad[[#This Row],[ID]]</f>
        <v>291</v>
      </c>
    </row>
    <row r="303" spans="1:8" hidden="1" x14ac:dyDescent="0.3">
      <c r="A303">
        <v>292</v>
      </c>
      <c r="B303" s="21" t="s">
        <v>8164</v>
      </c>
      <c r="C303" s="1" t="s">
        <v>5241</v>
      </c>
      <c r="D303" s="1" t="s">
        <v>5242</v>
      </c>
      <c r="E303" s="2">
        <v>39873</v>
      </c>
      <c r="F303" s="2">
        <v>39903</v>
      </c>
      <c r="G303" s="1" t="s">
        <v>8165</v>
      </c>
      <c r="H303" s="1">
        <f>+Temporalidad[[#This Row],[ID]]</f>
        <v>292</v>
      </c>
    </row>
    <row r="304" spans="1:8" hidden="1" x14ac:dyDescent="0.3">
      <c r="A304">
        <v>293</v>
      </c>
      <c r="B304" s="21" t="s">
        <v>8166</v>
      </c>
      <c r="C304" s="1" t="s">
        <v>5241</v>
      </c>
      <c r="D304" s="1" t="s">
        <v>5242</v>
      </c>
      <c r="E304" s="2">
        <v>39904</v>
      </c>
      <c r="F304" s="2">
        <v>39933</v>
      </c>
      <c r="G304" s="1" t="s">
        <v>8167</v>
      </c>
      <c r="H304" s="1">
        <f>+Temporalidad[[#This Row],[ID]]</f>
        <v>293</v>
      </c>
    </row>
    <row r="305" spans="1:8" hidden="1" x14ac:dyDescent="0.3">
      <c r="A305">
        <v>294</v>
      </c>
      <c r="B305" s="21" t="s">
        <v>8168</v>
      </c>
      <c r="C305" s="1" t="s">
        <v>5241</v>
      </c>
      <c r="D305" s="1" t="s">
        <v>5242</v>
      </c>
      <c r="E305" s="2">
        <v>39934</v>
      </c>
      <c r="F305" s="2">
        <v>39964</v>
      </c>
      <c r="G305" s="1" t="s">
        <v>8169</v>
      </c>
      <c r="H305" s="1">
        <f>+Temporalidad[[#This Row],[ID]]</f>
        <v>294</v>
      </c>
    </row>
    <row r="306" spans="1:8" hidden="1" x14ac:dyDescent="0.3">
      <c r="A306">
        <v>295</v>
      </c>
      <c r="B306" s="21" t="s">
        <v>8170</v>
      </c>
      <c r="C306" s="1" t="s">
        <v>5241</v>
      </c>
      <c r="D306" s="1" t="s">
        <v>5242</v>
      </c>
      <c r="E306" s="2">
        <v>39965</v>
      </c>
      <c r="F306" s="2">
        <v>39994</v>
      </c>
      <c r="G306" s="1" t="s">
        <v>8171</v>
      </c>
      <c r="H306" s="1">
        <f>+Temporalidad[[#This Row],[ID]]</f>
        <v>295</v>
      </c>
    </row>
    <row r="307" spans="1:8" hidden="1" x14ac:dyDescent="0.3">
      <c r="A307">
        <v>296</v>
      </c>
      <c r="B307" s="21" t="s">
        <v>8172</v>
      </c>
      <c r="C307" s="1" t="s">
        <v>5241</v>
      </c>
      <c r="D307" s="1" t="s">
        <v>5242</v>
      </c>
      <c r="E307" s="2">
        <v>39995</v>
      </c>
      <c r="F307" s="2">
        <v>40025</v>
      </c>
      <c r="G307" s="1" t="s">
        <v>8173</v>
      </c>
      <c r="H307" s="1">
        <f>+Temporalidad[[#This Row],[ID]]</f>
        <v>296</v>
      </c>
    </row>
    <row r="308" spans="1:8" hidden="1" x14ac:dyDescent="0.3">
      <c r="A308">
        <v>297</v>
      </c>
      <c r="B308" s="21" t="s">
        <v>8174</v>
      </c>
      <c r="C308" s="1" t="s">
        <v>5241</v>
      </c>
      <c r="D308" s="1" t="s">
        <v>5242</v>
      </c>
      <c r="E308" s="2">
        <v>40026</v>
      </c>
      <c r="F308" s="2">
        <v>40056</v>
      </c>
      <c r="G308" s="1" t="s">
        <v>8175</v>
      </c>
      <c r="H308" s="1">
        <f>+Temporalidad[[#This Row],[ID]]</f>
        <v>297</v>
      </c>
    </row>
    <row r="309" spans="1:8" hidden="1" x14ac:dyDescent="0.3">
      <c r="A309">
        <v>298</v>
      </c>
      <c r="B309" s="21" t="s">
        <v>8176</v>
      </c>
      <c r="C309" s="1" t="s">
        <v>5241</v>
      </c>
      <c r="D309" s="1" t="s">
        <v>5242</v>
      </c>
      <c r="E309" s="2">
        <v>40057</v>
      </c>
      <c r="F309" s="2">
        <v>40086</v>
      </c>
      <c r="G309" s="1" t="s">
        <v>8177</v>
      </c>
      <c r="H309" s="1">
        <f>+Temporalidad[[#This Row],[ID]]</f>
        <v>298</v>
      </c>
    </row>
    <row r="310" spans="1:8" hidden="1" x14ac:dyDescent="0.3">
      <c r="A310">
        <v>299</v>
      </c>
      <c r="B310" s="21" t="s">
        <v>8178</v>
      </c>
      <c r="C310" s="1" t="s">
        <v>5241</v>
      </c>
      <c r="D310" s="1" t="s">
        <v>5242</v>
      </c>
      <c r="E310" s="2">
        <v>40087</v>
      </c>
      <c r="F310" s="2">
        <v>40117</v>
      </c>
      <c r="G310" s="1" t="s">
        <v>8179</v>
      </c>
      <c r="H310" s="1">
        <f>+Temporalidad[[#This Row],[ID]]</f>
        <v>299</v>
      </c>
    </row>
    <row r="311" spans="1:8" hidden="1" x14ac:dyDescent="0.3">
      <c r="A311">
        <v>300</v>
      </c>
      <c r="B311" s="21" t="s">
        <v>8180</v>
      </c>
      <c r="C311" s="1" t="s">
        <v>5241</v>
      </c>
      <c r="D311" s="1" t="s">
        <v>5242</v>
      </c>
      <c r="E311" s="2">
        <v>40118</v>
      </c>
      <c r="F311" s="2">
        <v>40147</v>
      </c>
      <c r="G311" s="1" t="s">
        <v>8181</v>
      </c>
      <c r="H311" s="1">
        <f>+Temporalidad[[#This Row],[ID]]</f>
        <v>300</v>
      </c>
    </row>
    <row r="312" spans="1:8" hidden="1" x14ac:dyDescent="0.3">
      <c r="A312">
        <v>301</v>
      </c>
      <c r="B312" s="21" t="s">
        <v>8182</v>
      </c>
      <c r="C312" s="1" t="s">
        <v>5241</v>
      </c>
      <c r="D312" s="1" t="s">
        <v>5242</v>
      </c>
      <c r="E312" s="2">
        <v>40148</v>
      </c>
      <c r="F312" s="2">
        <v>40178</v>
      </c>
      <c r="G312" s="1" t="s">
        <v>8183</v>
      </c>
      <c r="H312" s="1">
        <f>+Temporalidad[[#This Row],[ID]]</f>
        <v>301</v>
      </c>
    </row>
    <row r="313" spans="1:8" hidden="1" x14ac:dyDescent="0.3">
      <c r="A313">
        <v>302</v>
      </c>
      <c r="B313" s="21" t="s">
        <v>8184</v>
      </c>
      <c r="C313" s="1" t="s">
        <v>5241</v>
      </c>
      <c r="D313" s="1" t="s">
        <v>5242</v>
      </c>
      <c r="E313" s="2">
        <v>40179</v>
      </c>
      <c r="F313" s="2">
        <v>40209</v>
      </c>
      <c r="G313" s="1" t="s">
        <v>8185</v>
      </c>
      <c r="H313" s="1">
        <f>+Temporalidad[[#This Row],[ID]]</f>
        <v>302</v>
      </c>
    </row>
    <row r="314" spans="1:8" hidden="1" x14ac:dyDescent="0.3">
      <c r="A314">
        <v>303</v>
      </c>
      <c r="B314" s="21" t="s">
        <v>8186</v>
      </c>
      <c r="C314" s="1" t="s">
        <v>5241</v>
      </c>
      <c r="D314" s="1" t="s">
        <v>5242</v>
      </c>
      <c r="E314" s="2">
        <v>40210</v>
      </c>
      <c r="F314" s="2">
        <v>40237</v>
      </c>
      <c r="G314" s="1" t="s">
        <v>8187</v>
      </c>
      <c r="H314" s="1">
        <f>+Temporalidad[[#This Row],[ID]]</f>
        <v>303</v>
      </c>
    </row>
    <row r="315" spans="1:8" hidden="1" x14ac:dyDescent="0.3">
      <c r="A315">
        <v>304</v>
      </c>
      <c r="B315" s="21" t="s">
        <v>8188</v>
      </c>
      <c r="C315" s="1" t="s">
        <v>5241</v>
      </c>
      <c r="D315" s="1" t="s">
        <v>5242</v>
      </c>
      <c r="E315" s="2">
        <v>40238</v>
      </c>
      <c r="F315" s="2">
        <v>40268</v>
      </c>
      <c r="G315" s="1" t="s">
        <v>8189</v>
      </c>
      <c r="H315" s="1">
        <f>+Temporalidad[[#This Row],[ID]]</f>
        <v>304</v>
      </c>
    </row>
    <row r="316" spans="1:8" hidden="1" x14ac:dyDescent="0.3">
      <c r="A316">
        <v>305</v>
      </c>
      <c r="B316" s="21" t="s">
        <v>8190</v>
      </c>
      <c r="C316" s="1" t="s">
        <v>5241</v>
      </c>
      <c r="D316" s="1" t="s">
        <v>5242</v>
      </c>
      <c r="E316" s="2">
        <v>40269</v>
      </c>
      <c r="F316" s="2">
        <v>40298</v>
      </c>
      <c r="G316" s="1" t="s">
        <v>8191</v>
      </c>
      <c r="H316" s="1">
        <f>+Temporalidad[[#This Row],[ID]]</f>
        <v>305</v>
      </c>
    </row>
    <row r="317" spans="1:8" hidden="1" x14ac:dyDescent="0.3">
      <c r="A317">
        <v>306</v>
      </c>
      <c r="B317" s="21" t="s">
        <v>8192</v>
      </c>
      <c r="C317" s="1" t="s">
        <v>5241</v>
      </c>
      <c r="D317" s="1" t="s">
        <v>5242</v>
      </c>
      <c r="E317" s="2">
        <v>40299</v>
      </c>
      <c r="F317" s="2">
        <v>40329</v>
      </c>
      <c r="G317" s="1" t="s">
        <v>8193</v>
      </c>
      <c r="H317" s="1">
        <f>+Temporalidad[[#This Row],[ID]]</f>
        <v>306</v>
      </c>
    </row>
    <row r="318" spans="1:8" hidden="1" x14ac:dyDescent="0.3">
      <c r="A318">
        <v>307</v>
      </c>
      <c r="B318" s="21" t="s">
        <v>8194</v>
      </c>
      <c r="C318" s="1" t="s">
        <v>5241</v>
      </c>
      <c r="D318" s="1" t="s">
        <v>5242</v>
      </c>
      <c r="E318" s="2">
        <v>40330</v>
      </c>
      <c r="F318" s="2">
        <v>40359</v>
      </c>
      <c r="G318" s="1" t="s">
        <v>8195</v>
      </c>
      <c r="H318" s="1">
        <f>+Temporalidad[[#This Row],[ID]]</f>
        <v>307</v>
      </c>
    </row>
    <row r="319" spans="1:8" hidden="1" x14ac:dyDescent="0.3">
      <c r="A319">
        <v>308</v>
      </c>
      <c r="B319" s="21" t="s">
        <v>8196</v>
      </c>
      <c r="C319" s="1" t="s">
        <v>5241</v>
      </c>
      <c r="D319" s="1" t="s">
        <v>5242</v>
      </c>
      <c r="E319" s="2">
        <v>40360</v>
      </c>
      <c r="F319" s="2">
        <v>40390</v>
      </c>
      <c r="G319" s="1" t="s">
        <v>8197</v>
      </c>
      <c r="H319" s="1">
        <f>+Temporalidad[[#This Row],[ID]]</f>
        <v>308</v>
      </c>
    </row>
    <row r="320" spans="1:8" hidden="1" x14ac:dyDescent="0.3">
      <c r="A320">
        <v>309</v>
      </c>
      <c r="B320" s="21" t="s">
        <v>8198</v>
      </c>
      <c r="C320" s="1" t="s">
        <v>5241</v>
      </c>
      <c r="D320" s="1" t="s">
        <v>5242</v>
      </c>
      <c r="E320" s="2">
        <v>40391</v>
      </c>
      <c r="F320" s="2">
        <v>40421</v>
      </c>
      <c r="G320" s="1" t="s">
        <v>8199</v>
      </c>
      <c r="H320" s="1">
        <f>+Temporalidad[[#This Row],[ID]]</f>
        <v>309</v>
      </c>
    </row>
    <row r="321" spans="1:8" hidden="1" x14ac:dyDescent="0.3">
      <c r="A321">
        <v>310</v>
      </c>
      <c r="B321" s="21" t="s">
        <v>8200</v>
      </c>
      <c r="C321" s="1" t="s">
        <v>5241</v>
      </c>
      <c r="D321" s="1" t="s">
        <v>5242</v>
      </c>
      <c r="E321" s="2">
        <v>40422</v>
      </c>
      <c r="F321" s="2">
        <v>40451</v>
      </c>
      <c r="G321" s="1" t="s">
        <v>8201</v>
      </c>
      <c r="H321" s="1">
        <f>+Temporalidad[[#This Row],[ID]]</f>
        <v>310</v>
      </c>
    </row>
    <row r="322" spans="1:8" hidden="1" x14ac:dyDescent="0.3">
      <c r="A322">
        <v>311</v>
      </c>
      <c r="B322" s="21" t="s">
        <v>8202</v>
      </c>
      <c r="C322" s="1" t="s">
        <v>5241</v>
      </c>
      <c r="D322" s="1" t="s">
        <v>5242</v>
      </c>
      <c r="E322" s="2">
        <v>40452</v>
      </c>
      <c r="F322" s="2">
        <v>40482</v>
      </c>
      <c r="G322" s="1" t="s">
        <v>8203</v>
      </c>
      <c r="H322" s="1">
        <f>+Temporalidad[[#This Row],[ID]]</f>
        <v>311</v>
      </c>
    </row>
    <row r="323" spans="1:8" hidden="1" x14ac:dyDescent="0.3">
      <c r="A323">
        <v>312</v>
      </c>
      <c r="B323" s="21" t="s">
        <v>8204</v>
      </c>
      <c r="C323" s="1" t="s">
        <v>5241</v>
      </c>
      <c r="D323" s="1" t="s">
        <v>5242</v>
      </c>
      <c r="E323" s="2">
        <v>40483</v>
      </c>
      <c r="F323" s="2">
        <v>40512</v>
      </c>
      <c r="G323" s="1" t="s">
        <v>8205</v>
      </c>
      <c r="H323" s="1">
        <f>+Temporalidad[[#This Row],[ID]]</f>
        <v>312</v>
      </c>
    </row>
    <row r="324" spans="1:8" hidden="1" x14ac:dyDescent="0.3">
      <c r="A324">
        <v>313</v>
      </c>
      <c r="B324" s="21" t="s">
        <v>8206</v>
      </c>
      <c r="C324" s="1" t="s">
        <v>5241</v>
      </c>
      <c r="D324" s="1" t="s">
        <v>5242</v>
      </c>
      <c r="E324" s="2">
        <v>40513</v>
      </c>
      <c r="F324" s="2">
        <v>40543</v>
      </c>
      <c r="G324" s="1" t="s">
        <v>8207</v>
      </c>
      <c r="H324" s="1">
        <f>+Temporalidad[[#This Row],[ID]]</f>
        <v>313</v>
      </c>
    </row>
    <row r="325" spans="1:8" hidden="1" x14ac:dyDescent="0.3">
      <c r="A325">
        <v>314</v>
      </c>
      <c r="B325" s="21" t="s">
        <v>8208</v>
      </c>
      <c r="C325" s="1" t="s">
        <v>5241</v>
      </c>
      <c r="D325" s="1" t="s">
        <v>5242</v>
      </c>
      <c r="E325" s="2">
        <v>40544</v>
      </c>
      <c r="F325" s="2">
        <v>40574</v>
      </c>
      <c r="G325" s="1" t="s">
        <v>8209</v>
      </c>
      <c r="H325" s="1">
        <f>+Temporalidad[[#This Row],[ID]]</f>
        <v>314</v>
      </c>
    </row>
    <row r="326" spans="1:8" hidden="1" x14ac:dyDescent="0.3">
      <c r="A326">
        <v>315</v>
      </c>
      <c r="B326" s="21" t="s">
        <v>8210</v>
      </c>
      <c r="C326" s="1" t="s">
        <v>5241</v>
      </c>
      <c r="D326" s="1" t="s">
        <v>5242</v>
      </c>
      <c r="E326" s="2">
        <v>40575</v>
      </c>
      <c r="F326" s="2">
        <v>40602</v>
      </c>
      <c r="G326" s="1" t="s">
        <v>8211</v>
      </c>
      <c r="H326" s="1">
        <f>+Temporalidad[[#This Row],[ID]]</f>
        <v>315</v>
      </c>
    </row>
    <row r="327" spans="1:8" hidden="1" x14ac:dyDescent="0.3">
      <c r="A327">
        <v>316</v>
      </c>
      <c r="B327" s="21" t="s">
        <v>8212</v>
      </c>
      <c r="C327" s="1" t="s">
        <v>5241</v>
      </c>
      <c r="D327" s="1" t="s">
        <v>5242</v>
      </c>
      <c r="E327" s="2">
        <v>40603</v>
      </c>
      <c r="F327" s="2">
        <v>40633</v>
      </c>
      <c r="G327" s="1" t="s">
        <v>8213</v>
      </c>
      <c r="H327" s="1">
        <f>+Temporalidad[[#This Row],[ID]]</f>
        <v>316</v>
      </c>
    </row>
    <row r="328" spans="1:8" hidden="1" x14ac:dyDescent="0.3">
      <c r="A328">
        <v>317</v>
      </c>
      <c r="B328" s="21" t="s">
        <v>8214</v>
      </c>
      <c r="C328" s="1" t="s">
        <v>5241</v>
      </c>
      <c r="D328" s="1" t="s">
        <v>5242</v>
      </c>
      <c r="E328" s="2">
        <v>40634</v>
      </c>
      <c r="F328" s="2">
        <v>40663</v>
      </c>
      <c r="G328" s="1" t="s">
        <v>8215</v>
      </c>
      <c r="H328" s="1">
        <f>+Temporalidad[[#This Row],[ID]]</f>
        <v>317</v>
      </c>
    </row>
    <row r="329" spans="1:8" hidden="1" x14ac:dyDescent="0.3">
      <c r="A329">
        <v>318</v>
      </c>
      <c r="B329" s="21" t="s">
        <v>8216</v>
      </c>
      <c r="C329" s="1" t="s">
        <v>5241</v>
      </c>
      <c r="D329" s="1" t="s">
        <v>5242</v>
      </c>
      <c r="E329" s="2">
        <v>40664</v>
      </c>
      <c r="F329" s="2">
        <v>40694</v>
      </c>
      <c r="G329" s="1" t="s">
        <v>8217</v>
      </c>
      <c r="H329" s="1">
        <f>+Temporalidad[[#This Row],[ID]]</f>
        <v>318</v>
      </c>
    </row>
    <row r="330" spans="1:8" hidden="1" x14ac:dyDescent="0.3">
      <c r="A330">
        <v>319</v>
      </c>
      <c r="B330" s="21" t="s">
        <v>8218</v>
      </c>
      <c r="C330" s="1" t="s">
        <v>5241</v>
      </c>
      <c r="D330" s="1" t="s">
        <v>5242</v>
      </c>
      <c r="E330" s="2">
        <v>40695</v>
      </c>
      <c r="F330" s="2">
        <v>40724</v>
      </c>
      <c r="G330" s="1" t="s">
        <v>8219</v>
      </c>
      <c r="H330" s="1">
        <f>+Temporalidad[[#This Row],[ID]]</f>
        <v>319</v>
      </c>
    </row>
    <row r="331" spans="1:8" hidden="1" x14ac:dyDescent="0.3">
      <c r="A331">
        <v>320</v>
      </c>
      <c r="B331" s="21" t="s">
        <v>8220</v>
      </c>
      <c r="C331" s="1" t="s">
        <v>5241</v>
      </c>
      <c r="D331" s="1" t="s">
        <v>5242</v>
      </c>
      <c r="E331" s="2">
        <v>40725</v>
      </c>
      <c r="F331" s="2">
        <v>40755</v>
      </c>
      <c r="G331" s="1" t="s">
        <v>8221</v>
      </c>
      <c r="H331" s="1">
        <f>+Temporalidad[[#This Row],[ID]]</f>
        <v>320</v>
      </c>
    </row>
    <row r="332" spans="1:8" hidden="1" x14ac:dyDescent="0.3">
      <c r="A332">
        <v>321</v>
      </c>
      <c r="B332" s="21" t="s">
        <v>8222</v>
      </c>
      <c r="C332" s="1" t="s">
        <v>5241</v>
      </c>
      <c r="D332" s="1" t="s">
        <v>5242</v>
      </c>
      <c r="E332" s="2">
        <v>40756</v>
      </c>
      <c r="F332" s="2">
        <v>40786</v>
      </c>
      <c r="G332" s="1" t="s">
        <v>8223</v>
      </c>
      <c r="H332" s="1">
        <f>+Temporalidad[[#This Row],[ID]]</f>
        <v>321</v>
      </c>
    </row>
    <row r="333" spans="1:8" hidden="1" x14ac:dyDescent="0.3">
      <c r="A333">
        <v>322</v>
      </c>
      <c r="B333" s="21" t="s">
        <v>8224</v>
      </c>
      <c r="C333" s="1" t="s">
        <v>5241</v>
      </c>
      <c r="D333" s="1" t="s">
        <v>5242</v>
      </c>
      <c r="E333" s="2">
        <v>40787</v>
      </c>
      <c r="F333" s="2">
        <v>40816</v>
      </c>
      <c r="G333" s="1" t="s">
        <v>8225</v>
      </c>
      <c r="H333" s="1">
        <f>+Temporalidad[[#This Row],[ID]]</f>
        <v>322</v>
      </c>
    </row>
    <row r="334" spans="1:8" hidden="1" x14ac:dyDescent="0.3">
      <c r="A334">
        <v>323</v>
      </c>
      <c r="B334" s="21" t="s">
        <v>8226</v>
      </c>
      <c r="C334" s="1" t="s">
        <v>5241</v>
      </c>
      <c r="D334" s="1" t="s">
        <v>5242</v>
      </c>
      <c r="E334" s="2">
        <v>40817</v>
      </c>
      <c r="F334" s="2">
        <v>40847</v>
      </c>
      <c r="G334" s="1" t="s">
        <v>8227</v>
      </c>
      <c r="H334" s="1">
        <f>+Temporalidad[[#This Row],[ID]]</f>
        <v>323</v>
      </c>
    </row>
    <row r="335" spans="1:8" hidden="1" x14ac:dyDescent="0.3">
      <c r="A335">
        <v>324</v>
      </c>
      <c r="B335" s="21" t="s">
        <v>8228</v>
      </c>
      <c r="C335" s="1" t="s">
        <v>5241</v>
      </c>
      <c r="D335" s="1" t="s">
        <v>5242</v>
      </c>
      <c r="E335" s="2">
        <v>40848</v>
      </c>
      <c r="F335" s="2">
        <v>40877</v>
      </c>
      <c r="G335" s="1" t="s">
        <v>8229</v>
      </c>
      <c r="H335" s="1">
        <f>+Temporalidad[[#This Row],[ID]]</f>
        <v>324</v>
      </c>
    </row>
    <row r="336" spans="1:8" hidden="1" x14ac:dyDescent="0.3">
      <c r="A336">
        <v>325</v>
      </c>
      <c r="B336" s="21" t="s">
        <v>8230</v>
      </c>
      <c r="C336" s="1" t="s">
        <v>5241</v>
      </c>
      <c r="D336" s="1" t="s">
        <v>5242</v>
      </c>
      <c r="E336" s="2">
        <v>40878</v>
      </c>
      <c r="F336" s="2">
        <v>40908</v>
      </c>
      <c r="G336" s="1" t="s">
        <v>8231</v>
      </c>
      <c r="H336" s="1">
        <f>+Temporalidad[[#This Row],[ID]]</f>
        <v>325</v>
      </c>
    </row>
    <row r="337" spans="1:8" hidden="1" x14ac:dyDescent="0.3">
      <c r="A337">
        <v>326</v>
      </c>
      <c r="B337" s="21" t="s">
        <v>8232</v>
      </c>
      <c r="C337" s="1" t="s">
        <v>5241</v>
      </c>
      <c r="D337" s="1" t="s">
        <v>5242</v>
      </c>
      <c r="E337" s="2">
        <v>40909</v>
      </c>
      <c r="F337" s="2">
        <v>40939</v>
      </c>
      <c r="G337" s="1" t="s">
        <v>8233</v>
      </c>
      <c r="H337" s="1">
        <f>+Temporalidad[[#This Row],[ID]]</f>
        <v>326</v>
      </c>
    </row>
    <row r="338" spans="1:8" hidden="1" x14ac:dyDescent="0.3">
      <c r="A338">
        <v>327</v>
      </c>
      <c r="B338" s="21" t="s">
        <v>8234</v>
      </c>
      <c r="C338" s="1" t="s">
        <v>5241</v>
      </c>
      <c r="D338" s="1" t="s">
        <v>5242</v>
      </c>
      <c r="E338" s="2">
        <v>40940</v>
      </c>
      <c r="F338" s="2">
        <v>40967</v>
      </c>
      <c r="G338" s="1" t="s">
        <v>8235</v>
      </c>
      <c r="H338" s="1">
        <f>+Temporalidad[[#This Row],[ID]]</f>
        <v>327</v>
      </c>
    </row>
    <row r="339" spans="1:8" hidden="1" x14ac:dyDescent="0.3">
      <c r="A339">
        <v>328</v>
      </c>
      <c r="B339" s="21" t="s">
        <v>8236</v>
      </c>
      <c r="C339" s="1" t="s">
        <v>5241</v>
      </c>
      <c r="D339" s="1" t="s">
        <v>5242</v>
      </c>
      <c r="E339" s="2">
        <v>40969</v>
      </c>
      <c r="F339" s="2">
        <v>40999</v>
      </c>
      <c r="G339" s="1" t="s">
        <v>8237</v>
      </c>
      <c r="H339" s="1">
        <f>+Temporalidad[[#This Row],[ID]]</f>
        <v>328</v>
      </c>
    </row>
    <row r="340" spans="1:8" hidden="1" x14ac:dyDescent="0.3">
      <c r="A340">
        <v>329</v>
      </c>
      <c r="B340" s="21" t="s">
        <v>8238</v>
      </c>
      <c r="C340" s="1" t="s">
        <v>5241</v>
      </c>
      <c r="D340" s="1" t="s">
        <v>5242</v>
      </c>
      <c r="E340" s="2">
        <v>41000</v>
      </c>
      <c r="F340" s="2">
        <v>41029</v>
      </c>
      <c r="G340" s="1" t="s">
        <v>8239</v>
      </c>
      <c r="H340" s="1">
        <f>+Temporalidad[[#This Row],[ID]]</f>
        <v>329</v>
      </c>
    </row>
    <row r="341" spans="1:8" hidden="1" x14ac:dyDescent="0.3">
      <c r="A341">
        <v>330</v>
      </c>
      <c r="B341" s="21" t="s">
        <v>8240</v>
      </c>
      <c r="C341" s="1" t="s">
        <v>5241</v>
      </c>
      <c r="D341" s="1" t="s">
        <v>5242</v>
      </c>
      <c r="E341" s="2">
        <v>41030</v>
      </c>
      <c r="F341" s="2">
        <v>41060</v>
      </c>
      <c r="G341" s="1" t="s">
        <v>8241</v>
      </c>
      <c r="H341" s="1">
        <f>+Temporalidad[[#This Row],[ID]]</f>
        <v>330</v>
      </c>
    </row>
    <row r="342" spans="1:8" hidden="1" x14ac:dyDescent="0.3">
      <c r="A342">
        <v>331</v>
      </c>
      <c r="B342" s="21" t="s">
        <v>8242</v>
      </c>
      <c r="C342" s="1" t="s">
        <v>5241</v>
      </c>
      <c r="D342" s="1" t="s">
        <v>5242</v>
      </c>
      <c r="E342" s="2">
        <v>41061</v>
      </c>
      <c r="F342" s="2">
        <v>41090</v>
      </c>
      <c r="G342" s="1" t="s">
        <v>8243</v>
      </c>
      <c r="H342" s="1">
        <f>+Temporalidad[[#This Row],[ID]]</f>
        <v>331</v>
      </c>
    </row>
    <row r="343" spans="1:8" hidden="1" x14ac:dyDescent="0.3">
      <c r="A343">
        <v>332</v>
      </c>
      <c r="B343" s="21" t="s">
        <v>8244</v>
      </c>
      <c r="C343" s="1" t="s">
        <v>5241</v>
      </c>
      <c r="D343" s="1" t="s">
        <v>5242</v>
      </c>
      <c r="E343" s="2">
        <v>41091</v>
      </c>
      <c r="F343" s="2">
        <v>41121</v>
      </c>
      <c r="G343" s="1" t="s">
        <v>8245</v>
      </c>
      <c r="H343" s="1">
        <f>+Temporalidad[[#This Row],[ID]]</f>
        <v>332</v>
      </c>
    </row>
    <row r="344" spans="1:8" hidden="1" x14ac:dyDescent="0.3">
      <c r="A344">
        <v>333</v>
      </c>
      <c r="B344" s="21" t="s">
        <v>8246</v>
      </c>
      <c r="C344" s="1" t="s">
        <v>5241</v>
      </c>
      <c r="D344" s="1" t="s">
        <v>5242</v>
      </c>
      <c r="E344" s="2">
        <v>41122</v>
      </c>
      <c r="F344" s="2">
        <v>41152</v>
      </c>
      <c r="G344" s="1" t="s">
        <v>8247</v>
      </c>
      <c r="H344" s="1">
        <f>+Temporalidad[[#This Row],[ID]]</f>
        <v>333</v>
      </c>
    </row>
    <row r="345" spans="1:8" hidden="1" x14ac:dyDescent="0.3">
      <c r="A345">
        <v>334</v>
      </c>
      <c r="B345" s="21" t="s">
        <v>8248</v>
      </c>
      <c r="C345" s="1" t="s">
        <v>5241</v>
      </c>
      <c r="D345" s="1" t="s">
        <v>5242</v>
      </c>
      <c r="E345" s="2">
        <v>41153</v>
      </c>
      <c r="F345" s="2">
        <v>41182</v>
      </c>
      <c r="G345" s="1" t="s">
        <v>8249</v>
      </c>
      <c r="H345" s="1">
        <f>+Temporalidad[[#This Row],[ID]]</f>
        <v>334</v>
      </c>
    </row>
    <row r="346" spans="1:8" hidden="1" x14ac:dyDescent="0.3">
      <c r="A346">
        <v>335</v>
      </c>
      <c r="B346" s="21" t="s">
        <v>8250</v>
      </c>
      <c r="C346" s="1" t="s">
        <v>5241</v>
      </c>
      <c r="D346" s="1" t="s">
        <v>5242</v>
      </c>
      <c r="E346" s="2">
        <v>41183</v>
      </c>
      <c r="F346" s="2">
        <v>41213</v>
      </c>
      <c r="G346" s="1" t="s">
        <v>8251</v>
      </c>
      <c r="H346" s="1">
        <f>+Temporalidad[[#This Row],[ID]]</f>
        <v>335</v>
      </c>
    </row>
    <row r="347" spans="1:8" hidden="1" x14ac:dyDescent="0.3">
      <c r="A347">
        <v>336</v>
      </c>
      <c r="B347" s="21" t="s">
        <v>8252</v>
      </c>
      <c r="C347" s="1" t="s">
        <v>5241</v>
      </c>
      <c r="D347" s="1" t="s">
        <v>5242</v>
      </c>
      <c r="E347" s="2">
        <v>41214</v>
      </c>
      <c r="F347" s="2">
        <v>41243</v>
      </c>
      <c r="G347" s="1" t="s">
        <v>8253</v>
      </c>
      <c r="H347" s="1">
        <f>+Temporalidad[[#This Row],[ID]]</f>
        <v>336</v>
      </c>
    </row>
    <row r="348" spans="1:8" hidden="1" x14ac:dyDescent="0.3">
      <c r="A348">
        <v>337</v>
      </c>
      <c r="B348" s="21" t="s">
        <v>8254</v>
      </c>
      <c r="C348" s="1" t="s">
        <v>5241</v>
      </c>
      <c r="D348" s="1" t="s">
        <v>5242</v>
      </c>
      <c r="E348" s="2">
        <v>41244</v>
      </c>
      <c r="F348" s="2">
        <v>41274</v>
      </c>
      <c r="G348" s="1" t="s">
        <v>8255</v>
      </c>
      <c r="H348" s="1">
        <f>+Temporalidad[[#This Row],[ID]]</f>
        <v>337</v>
      </c>
    </row>
    <row r="349" spans="1:8" hidden="1" x14ac:dyDescent="0.3">
      <c r="A349">
        <v>338</v>
      </c>
      <c r="B349" s="21" t="s">
        <v>8256</v>
      </c>
      <c r="C349" s="1" t="s">
        <v>5241</v>
      </c>
      <c r="D349" s="1" t="s">
        <v>5242</v>
      </c>
      <c r="E349" s="2">
        <v>41275</v>
      </c>
      <c r="F349" s="2">
        <v>41305</v>
      </c>
      <c r="G349" s="1" t="s">
        <v>8257</v>
      </c>
      <c r="H349" s="1">
        <f>+Temporalidad[[#This Row],[ID]]</f>
        <v>338</v>
      </c>
    </row>
    <row r="350" spans="1:8" hidden="1" x14ac:dyDescent="0.3">
      <c r="A350">
        <v>339</v>
      </c>
      <c r="B350" s="21" t="s">
        <v>8258</v>
      </c>
      <c r="C350" s="1" t="s">
        <v>5241</v>
      </c>
      <c r="D350" s="1" t="s">
        <v>5242</v>
      </c>
      <c r="E350" s="2">
        <v>41306</v>
      </c>
      <c r="F350" s="2">
        <v>41333</v>
      </c>
      <c r="G350" s="1" t="s">
        <v>8259</v>
      </c>
      <c r="H350" s="1">
        <f>+Temporalidad[[#This Row],[ID]]</f>
        <v>339</v>
      </c>
    </row>
    <row r="351" spans="1:8" hidden="1" x14ac:dyDescent="0.3">
      <c r="A351">
        <v>340</v>
      </c>
      <c r="B351" s="21" t="s">
        <v>8260</v>
      </c>
      <c r="C351" s="1" t="s">
        <v>5241</v>
      </c>
      <c r="D351" s="1" t="s">
        <v>5242</v>
      </c>
      <c r="E351" s="2">
        <v>41334</v>
      </c>
      <c r="F351" s="2">
        <v>41364</v>
      </c>
      <c r="G351" s="1" t="s">
        <v>8261</v>
      </c>
      <c r="H351" s="1">
        <f>+Temporalidad[[#This Row],[ID]]</f>
        <v>340</v>
      </c>
    </row>
    <row r="352" spans="1:8" hidden="1" x14ac:dyDescent="0.3">
      <c r="A352">
        <v>341</v>
      </c>
      <c r="B352" s="21" t="s">
        <v>8262</v>
      </c>
      <c r="C352" s="1" t="s">
        <v>5241</v>
      </c>
      <c r="D352" s="1" t="s">
        <v>5242</v>
      </c>
      <c r="E352" s="2">
        <v>41365</v>
      </c>
      <c r="F352" s="2">
        <v>41394</v>
      </c>
      <c r="G352" s="1" t="s">
        <v>8263</v>
      </c>
      <c r="H352" s="1">
        <f>+Temporalidad[[#This Row],[ID]]</f>
        <v>341</v>
      </c>
    </row>
    <row r="353" spans="1:8" hidden="1" x14ac:dyDescent="0.3">
      <c r="A353">
        <v>342</v>
      </c>
      <c r="B353" s="21" t="s">
        <v>8264</v>
      </c>
      <c r="C353" s="1" t="s">
        <v>5241</v>
      </c>
      <c r="D353" s="1" t="s">
        <v>5242</v>
      </c>
      <c r="E353" s="2">
        <v>41395</v>
      </c>
      <c r="F353" s="2">
        <v>41425</v>
      </c>
      <c r="G353" s="1" t="s">
        <v>8265</v>
      </c>
      <c r="H353" s="1">
        <f>+Temporalidad[[#This Row],[ID]]</f>
        <v>342</v>
      </c>
    </row>
    <row r="354" spans="1:8" hidden="1" x14ac:dyDescent="0.3">
      <c r="A354">
        <v>343</v>
      </c>
      <c r="B354" s="21" t="s">
        <v>8266</v>
      </c>
      <c r="C354" s="1" t="s">
        <v>5241</v>
      </c>
      <c r="D354" s="1" t="s">
        <v>5242</v>
      </c>
      <c r="E354" s="2">
        <v>41426</v>
      </c>
      <c r="F354" s="2">
        <v>41455</v>
      </c>
      <c r="G354" s="1" t="s">
        <v>8267</v>
      </c>
      <c r="H354" s="1">
        <f>+Temporalidad[[#This Row],[ID]]</f>
        <v>343</v>
      </c>
    </row>
    <row r="355" spans="1:8" hidden="1" x14ac:dyDescent="0.3">
      <c r="A355">
        <v>344</v>
      </c>
      <c r="B355" s="21" t="s">
        <v>8268</v>
      </c>
      <c r="C355" s="1" t="s">
        <v>5241</v>
      </c>
      <c r="D355" s="1" t="s">
        <v>5242</v>
      </c>
      <c r="E355" s="2">
        <v>41456</v>
      </c>
      <c r="F355" s="2">
        <v>41486</v>
      </c>
      <c r="G355" s="1" t="s">
        <v>8269</v>
      </c>
      <c r="H355" s="1">
        <f>+Temporalidad[[#This Row],[ID]]</f>
        <v>344</v>
      </c>
    </row>
    <row r="356" spans="1:8" hidden="1" x14ac:dyDescent="0.3">
      <c r="A356">
        <v>345</v>
      </c>
      <c r="B356" s="21" t="s">
        <v>8270</v>
      </c>
      <c r="C356" s="1" t="s">
        <v>5241</v>
      </c>
      <c r="D356" s="1" t="s">
        <v>5242</v>
      </c>
      <c r="E356" s="2">
        <v>41487</v>
      </c>
      <c r="F356" s="2">
        <v>41517</v>
      </c>
      <c r="G356" s="1" t="s">
        <v>8271</v>
      </c>
      <c r="H356" s="1">
        <f>+Temporalidad[[#This Row],[ID]]</f>
        <v>345</v>
      </c>
    </row>
    <row r="357" spans="1:8" hidden="1" x14ac:dyDescent="0.3">
      <c r="A357">
        <v>346</v>
      </c>
      <c r="B357" s="21" t="s">
        <v>8272</v>
      </c>
      <c r="C357" s="1" t="s">
        <v>5241</v>
      </c>
      <c r="D357" s="1" t="s">
        <v>5242</v>
      </c>
      <c r="E357" s="2">
        <v>41518</v>
      </c>
      <c r="F357" s="2">
        <v>41547</v>
      </c>
      <c r="G357" s="1" t="s">
        <v>8273</v>
      </c>
      <c r="H357" s="1">
        <f>+Temporalidad[[#This Row],[ID]]</f>
        <v>346</v>
      </c>
    </row>
    <row r="358" spans="1:8" hidden="1" x14ac:dyDescent="0.3">
      <c r="A358">
        <v>347</v>
      </c>
      <c r="B358" s="21" t="s">
        <v>8274</v>
      </c>
      <c r="C358" s="1" t="s">
        <v>5241</v>
      </c>
      <c r="D358" s="1" t="s">
        <v>5242</v>
      </c>
      <c r="E358" s="2">
        <v>41548</v>
      </c>
      <c r="F358" s="2">
        <v>41578</v>
      </c>
      <c r="G358" s="1" t="s">
        <v>8275</v>
      </c>
      <c r="H358" s="1">
        <f>+Temporalidad[[#This Row],[ID]]</f>
        <v>347</v>
      </c>
    </row>
    <row r="359" spans="1:8" hidden="1" x14ac:dyDescent="0.3">
      <c r="A359">
        <v>348</v>
      </c>
      <c r="B359" s="21" t="s">
        <v>8276</v>
      </c>
      <c r="C359" s="1" t="s">
        <v>5241</v>
      </c>
      <c r="D359" s="1" t="s">
        <v>5242</v>
      </c>
      <c r="E359" s="2">
        <v>41579</v>
      </c>
      <c r="F359" s="2">
        <v>41608</v>
      </c>
      <c r="G359" s="1" t="s">
        <v>8277</v>
      </c>
      <c r="H359" s="1">
        <f>+Temporalidad[[#This Row],[ID]]</f>
        <v>348</v>
      </c>
    </row>
    <row r="360" spans="1:8" hidden="1" x14ac:dyDescent="0.3">
      <c r="A360">
        <v>349</v>
      </c>
      <c r="B360" s="21" t="s">
        <v>8278</v>
      </c>
      <c r="C360" s="1" t="s">
        <v>5241</v>
      </c>
      <c r="D360" s="1" t="s">
        <v>5242</v>
      </c>
      <c r="E360" s="2">
        <v>41609</v>
      </c>
      <c r="F360" s="2">
        <v>41639</v>
      </c>
      <c r="G360" s="1" t="s">
        <v>8279</v>
      </c>
      <c r="H360" s="1">
        <f>+Temporalidad[[#This Row],[ID]]</f>
        <v>349</v>
      </c>
    </row>
    <row r="361" spans="1:8" hidden="1" x14ac:dyDescent="0.3">
      <c r="A361">
        <v>350</v>
      </c>
      <c r="B361" s="21" t="s">
        <v>8280</v>
      </c>
      <c r="C361" s="1" t="s">
        <v>5241</v>
      </c>
      <c r="D361" s="1" t="s">
        <v>5242</v>
      </c>
      <c r="E361" s="2">
        <v>41640</v>
      </c>
      <c r="F361" s="2">
        <v>41670</v>
      </c>
      <c r="G361" s="1" t="s">
        <v>8281</v>
      </c>
      <c r="H361" s="1">
        <f>+Temporalidad[[#This Row],[ID]]</f>
        <v>350</v>
      </c>
    </row>
    <row r="362" spans="1:8" hidden="1" x14ac:dyDescent="0.3">
      <c r="A362">
        <v>351</v>
      </c>
      <c r="B362" s="21" t="s">
        <v>8282</v>
      </c>
      <c r="C362" s="1" t="s">
        <v>5241</v>
      </c>
      <c r="D362" s="1" t="s">
        <v>5242</v>
      </c>
      <c r="E362" s="2">
        <v>41671</v>
      </c>
      <c r="F362" s="2">
        <v>41698</v>
      </c>
      <c r="G362" s="1" t="s">
        <v>8283</v>
      </c>
      <c r="H362" s="1">
        <f>+Temporalidad[[#This Row],[ID]]</f>
        <v>351</v>
      </c>
    </row>
    <row r="363" spans="1:8" hidden="1" x14ac:dyDescent="0.3">
      <c r="A363">
        <v>352</v>
      </c>
      <c r="B363" s="21" t="s">
        <v>8284</v>
      </c>
      <c r="C363" s="1" t="s">
        <v>5241</v>
      </c>
      <c r="D363" s="1" t="s">
        <v>5242</v>
      </c>
      <c r="E363" s="2">
        <v>41699</v>
      </c>
      <c r="F363" s="2">
        <v>41729</v>
      </c>
      <c r="G363" s="1" t="s">
        <v>8285</v>
      </c>
      <c r="H363" s="1">
        <f>+Temporalidad[[#This Row],[ID]]</f>
        <v>352</v>
      </c>
    </row>
    <row r="364" spans="1:8" hidden="1" x14ac:dyDescent="0.3">
      <c r="A364">
        <v>353</v>
      </c>
      <c r="B364" s="21" t="s">
        <v>8286</v>
      </c>
      <c r="C364" s="1" t="s">
        <v>5241</v>
      </c>
      <c r="D364" s="1" t="s">
        <v>5242</v>
      </c>
      <c r="E364" s="2">
        <v>41730</v>
      </c>
      <c r="F364" s="2">
        <v>41759</v>
      </c>
      <c r="G364" s="1" t="s">
        <v>8287</v>
      </c>
      <c r="H364" s="1">
        <f>+Temporalidad[[#This Row],[ID]]</f>
        <v>353</v>
      </c>
    </row>
    <row r="365" spans="1:8" hidden="1" x14ac:dyDescent="0.3">
      <c r="A365">
        <v>354</v>
      </c>
      <c r="B365" s="21" t="s">
        <v>8288</v>
      </c>
      <c r="C365" s="1" t="s">
        <v>5241</v>
      </c>
      <c r="D365" s="1" t="s">
        <v>5242</v>
      </c>
      <c r="E365" s="2">
        <v>41760</v>
      </c>
      <c r="F365" s="2">
        <v>41790</v>
      </c>
      <c r="G365" s="1" t="s">
        <v>8289</v>
      </c>
      <c r="H365" s="1">
        <f>+Temporalidad[[#This Row],[ID]]</f>
        <v>354</v>
      </c>
    </row>
    <row r="366" spans="1:8" hidden="1" x14ac:dyDescent="0.3">
      <c r="A366">
        <v>355</v>
      </c>
      <c r="B366" s="21" t="s">
        <v>8290</v>
      </c>
      <c r="C366" s="1" t="s">
        <v>5241</v>
      </c>
      <c r="D366" s="1" t="s">
        <v>5242</v>
      </c>
      <c r="E366" s="2">
        <v>41791</v>
      </c>
      <c r="F366" s="2">
        <v>41820</v>
      </c>
      <c r="G366" s="1" t="s">
        <v>8291</v>
      </c>
      <c r="H366" s="1">
        <f>+Temporalidad[[#This Row],[ID]]</f>
        <v>355</v>
      </c>
    </row>
    <row r="367" spans="1:8" hidden="1" x14ac:dyDescent="0.3">
      <c r="A367">
        <v>356</v>
      </c>
      <c r="B367" s="21" t="s">
        <v>8292</v>
      </c>
      <c r="C367" s="1" t="s">
        <v>5241</v>
      </c>
      <c r="D367" s="1" t="s">
        <v>5242</v>
      </c>
      <c r="E367" s="2">
        <v>41821</v>
      </c>
      <c r="F367" s="2">
        <v>41851</v>
      </c>
      <c r="G367" s="1" t="s">
        <v>8293</v>
      </c>
      <c r="H367" s="1">
        <f>+Temporalidad[[#This Row],[ID]]</f>
        <v>356</v>
      </c>
    </row>
    <row r="368" spans="1:8" hidden="1" x14ac:dyDescent="0.3">
      <c r="A368">
        <v>357</v>
      </c>
      <c r="B368" s="21" t="s">
        <v>8294</v>
      </c>
      <c r="C368" s="1" t="s">
        <v>5241</v>
      </c>
      <c r="D368" s="1" t="s">
        <v>5242</v>
      </c>
      <c r="E368" s="2">
        <v>41852</v>
      </c>
      <c r="F368" s="2">
        <v>41882</v>
      </c>
      <c r="G368" s="1" t="s">
        <v>8295</v>
      </c>
      <c r="H368" s="1">
        <f>+Temporalidad[[#This Row],[ID]]</f>
        <v>357</v>
      </c>
    </row>
    <row r="369" spans="1:8" hidden="1" x14ac:dyDescent="0.3">
      <c r="A369">
        <v>358</v>
      </c>
      <c r="B369" s="21" t="s">
        <v>8296</v>
      </c>
      <c r="C369" s="1" t="s">
        <v>5241</v>
      </c>
      <c r="D369" s="1" t="s">
        <v>5242</v>
      </c>
      <c r="E369" s="2">
        <v>41883</v>
      </c>
      <c r="F369" s="2">
        <v>41912</v>
      </c>
      <c r="G369" s="1" t="s">
        <v>8297</v>
      </c>
      <c r="H369" s="1">
        <f>+Temporalidad[[#This Row],[ID]]</f>
        <v>358</v>
      </c>
    </row>
    <row r="370" spans="1:8" hidden="1" x14ac:dyDescent="0.3">
      <c r="A370">
        <v>359</v>
      </c>
      <c r="B370" s="21" t="s">
        <v>8298</v>
      </c>
      <c r="C370" s="1" t="s">
        <v>5241</v>
      </c>
      <c r="D370" s="1" t="s">
        <v>5242</v>
      </c>
      <c r="E370" s="2">
        <v>41913</v>
      </c>
      <c r="F370" s="2">
        <v>41943</v>
      </c>
      <c r="G370" s="1" t="s">
        <v>8299</v>
      </c>
      <c r="H370" s="1">
        <f>+Temporalidad[[#This Row],[ID]]</f>
        <v>359</v>
      </c>
    </row>
    <row r="371" spans="1:8" hidden="1" x14ac:dyDescent="0.3">
      <c r="A371">
        <v>360</v>
      </c>
      <c r="B371" s="21" t="s">
        <v>8300</v>
      </c>
      <c r="C371" s="1" t="s">
        <v>5241</v>
      </c>
      <c r="D371" s="1" t="s">
        <v>5242</v>
      </c>
      <c r="E371" s="2">
        <v>41944</v>
      </c>
      <c r="F371" s="2">
        <v>41973</v>
      </c>
      <c r="G371" s="1" t="s">
        <v>8301</v>
      </c>
      <c r="H371" s="1">
        <f>+Temporalidad[[#This Row],[ID]]</f>
        <v>360</v>
      </c>
    </row>
    <row r="372" spans="1:8" hidden="1" x14ac:dyDescent="0.3">
      <c r="A372">
        <v>361</v>
      </c>
      <c r="B372" s="21" t="s">
        <v>8302</v>
      </c>
      <c r="C372" s="1" t="s">
        <v>5241</v>
      </c>
      <c r="D372" s="1" t="s">
        <v>5242</v>
      </c>
      <c r="E372" s="2">
        <v>41974</v>
      </c>
      <c r="F372" s="2">
        <v>42004</v>
      </c>
      <c r="G372" s="1" t="s">
        <v>8303</v>
      </c>
      <c r="H372" s="1">
        <f>+Temporalidad[[#This Row],[ID]]</f>
        <v>361</v>
      </c>
    </row>
    <row r="373" spans="1:8" hidden="1" x14ac:dyDescent="0.3">
      <c r="A373">
        <v>362</v>
      </c>
      <c r="B373" s="21" t="s">
        <v>8304</v>
      </c>
      <c r="C373" s="1" t="s">
        <v>5241</v>
      </c>
      <c r="D373" s="1" t="s">
        <v>5242</v>
      </c>
      <c r="E373" s="2">
        <v>42005</v>
      </c>
      <c r="F373" s="2">
        <v>42035</v>
      </c>
      <c r="G373" s="1" t="s">
        <v>8305</v>
      </c>
      <c r="H373" s="1">
        <f>+Temporalidad[[#This Row],[ID]]</f>
        <v>362</v>
      </c>
    </row>
    <row r="374" spans="1:8" hidden="1" x14ac:dyDescent="0.3">
      <c r="A374">
        <v>363</v>
      </c>
      <c r="B374" s="21" t="s">
        <v>8306</v>
      </c>
      <c r="C374" s="1" t="s">
        <v>5241</v>
      </c>
      <c r="D374" s="1" t="s">
        <v>5242</v>
      </c>
      <c r="E374" s="2">
        <v>42036</v>
      </c>
      <c r="F374" s="2">
        <v>42063</v>
      </c>
      <c r="G374" s="1" t="s">
        <v>8307</v>
      </c>
      <c r="H374" s="1">
        <f>+Temporalidad[[#This Row],[ID]]</f>
        <v>363</v>
      </c>
    </row>
    <row r="375" spans="1:8" hidden="1" x14ac:dyDescent="0.3">
      <c r="A375">
        <v>364</v>
      </c>
      <c r="B375" s="21" t="s">
        <v>8308</v>
      </c>
      <c r="C375" s="1" t="s">
        <v>5241</v>
      </c>
      <c r="D375" s="1" t="s">
        <v>5242</v>
      </c>
      <c r="E375" s="2">
        <v>42064</v>
      </c>
      <c r="F375" s="2">
        <v>42094</v>
      </c>
      <c r="G375" s="1" t="s">
        <v>8309</v>
      </c>
      <c r="H375" s="1">
        <f>+Temporalidad[[#This Row],[ID]]</f>
        <v>364</v>
      </c>
    </row>
    <row r="376" spans="1:8" hidden="1" x14ac:dyDescent="0.3">
      <c r="A376">
        <v>365</v>
      </c>
      <c r="B376" s="21" t="s">
        <v>8310</v>
      </c>
      <c r="C376" s="1" t="s">
        <v>5241</v>
      </c>
      <c r="D376" s="1" t="s">
        <v>5242</v>
      </c>
      <c r="E376" s="2">
        <v>42095</v>
      </c>
      <c r="F376" s="2">
        <v>42124</v>
      </c>
      <c r="G376" s="1" t="s">
        <v>8311</v>
      </c>
      <c r="H376" s="1">
        <f>+Temporalidad[[#This Row],[ID]]</f>
        <v>365</v>
      </c>
    </row>
    <row r="377" spans="1:8" hidden="1" x14ac:dyDescent="0.3">
      <c r="A377">
        <v>366</v>
      </c>
      <c r="B377" s="21" t="s">
        <v>8312</v>
      </c>
      <c r="C377" s="1" t="s">
        <v>5241</v>
      </c>
      <c r="D377" s="1" t="s">
        <v>5242</v>
      </c>
      <c r="E377" s="2">
        <v>42125</v>
      </c>
      <c r="F377" s="2">
        <v>42155</v>
      </c>
      <c r="G377" s="1" t="s">
        <v>8313</v>
      </c>
      <c r="H377" s="1">
        <f>+Temporalidad[[#This Row],[ID]]</f>
        <v>366</v>
      </c>
    </row>
    <row r="378" spans="1:8" hidden="1" x14ac:dyDescent="0.3">
      <c r="A378">
        <v>367</v>
      </c>
      <c r="B378" s="21" t="s">
        <v>8314</v>
      </c>
      <c r="C378" s="1" t="s">
        <v>5241</v>
      </c>
      <c r="D378" s="1" t="s">
        <v>5242</v>
      </c>
      <c r="E378" s="2">
        <v>42156</v>
      </c>
      <c r="F378" s="2">
        <v>42185</v>
      </c>
      <c r="G378" s="1" t="s">
        <v>8315</v>
      </c>
      <c r="H378" s="1">
        <f>+Temporalidad[[#This Row],[ID]]</f>
        <v>367</v>
      </c>
    </row>
    <row r="379" spans="1:8" hidden="1" x14ac:dyDescent="0.3">
      <c r="A379">
        <v>368</v>
      </c>
      <c r="B379" s="21" t="s">
        <v>8316</v>
      </c>
      <c r="C379" s="1" t="s">
        <v>5241</v>
      </c>
      <c r="D379" s="1" t="s">
        <v>5242</v>
      </c>
      <c r="E379" s="2">
        <v>42186</v>
      </c>
      <c r="F379" s="2">
        <v>42216</v>
      </c>
      <c r="G379" s="1" t="s">
        <v>8317</v>
      </c>
      <c r="H379" s="1">
        <f>+Temporalidad[[#This Row],[ID]]</f>
        <v>368</v>
      </c>
    </row>
    <row r="380" spans="1:8" hidden="1" x14ac:dyDescent="0.3">
      <c r="A380">
        <v>369</v>
      </c>
      <c r="B380" s="21" t="s">
        <v>8318</v>
      </c>
      <c r="C380" s="1" t="s">
        <v>5241</v>
      </c>
      <c r="D380" s="1" t="s">
        <v>5242</v>
      </c>
      <c r="E380" s="2">
        <v>42217</v>
      </c>
      <c r="F380" s="2">
        <v>42247</v>
      </c>
      <c r="G380" s="1" t="s">
        <v>8319</v>
      </c>
      <c r="H380" s="1">
        <f>+Temporalidad[[#This Row],[ID]]</f>
        <v>369</v>
      </c>
    </row>
    <row r="381" spans="1:8" hidden="1" x14ac:dyDescent="0.3">
      <c r="A381">
        <v>370</v>
      </c>
      <c r="B381" s="21" t="s">
        <v>8320</v>
      </c>
      <c r="C381" s="1" t="s">
        <v>5241</v>
      </c>
      <c r="D381" s="1" t="s">
        <v>5242</v>
      </c>
      <c r="E381" s="2">
        <v>42248</v>
      </c>
      <c r="F381" s="2">
        <v>42277</v>
      </c>
      <c r="G381" s="1" t="s">
        <v>8321</v>
      </c>
      <c r="H381" s="1">
        <f>+Temporalidad[[#This Row],[ID]]</f>
        <v>370</v>
      </c>
    </row>
    <row r="382" spans="1:8" hidden="1" x14ac:dyDescent="0.3">
      <c r="A382">
        <v>371</v>
      </c>
      <c r="B382" s="21" t="s">
        <v>8322</v>
      </c>
      <c r="C382" s="1" t="s">
        <v>5241</v>
      </c>
      <c r="D382" s="1" t="s">
        <v>5242</v>
      </c>
      <c r="E382" s="2">
        <v>42278</v>
      </c>
      <c r="F382" s="2">
        <v>42308</v>
      </c>
      <c r="G382" s="1" t="s">
        <v>8323</v>
      </c>
      <c r="H382" s="1">
        <f>+Temporalidad[[#This Row],[ID]]</f>
        <v>371</v>
      </c>
    </row>
    <row r="383" spans="1:8" hidden="1" x14ac:dyDescent="0.3">
      <c r="A383">
        <v>372</v>
      </c>
      <c r="B383" s="21" t="s">
        <v>8324</v>
      </c>
      <c r="C383" s="1" t="s">
        <v>5241</v>
      </c>
      <c r="D383" s="1" t="s">
        <v>5242</v>
      </c>
      <c r="E383" s="2">
        <v>42309</v>
      </c>
      <c r="F383" s="2">
        <v>42338</v>
      </c>
      <c r="G383" s="1" t="s">
        <v>8325</v>
      </c>
      <c r="H383" s="1">
        <f>+Temporalidad[[#This Row],[ID]]</f>
        <v>372</v>
      </c>
    </row>
    <row r="384" spans="1:8" hidden="1" x14ac:dyDescent="0.3">
      <c r="A384">
        <v>373</v>
      </c>
      <c r="B384" s="21" t="s">
        <v>8326</v>
      </c>
      <c r="C384" s="1" t="s">
        <v>5241</v>
      </c>
      <c r="D384" s="1" t="s">
        <v>5242</v>
      </c>
      <c r="E384" s="2">
        <v>42339</v>
      </c>
      <c r="F384" s="2">
        <v>42369</v>
      </c>
      <c r="G384" s="1" t="s">
        <v>8327</v>
      </c>
      <c r="H384" s="1">
        <f>+Temporalidad[[#This Row],[ID]]</f>
        <v>373</v>
      </c>
    </row>
    <row r="385" spans="1:8" hidden="1" x14ac:dyDescent="0.3">
      <c r="A385">
        <v>374</v>
      </c>
      <c r="B385" s="21" t="s">
        <v>8328</v>
      </c>
      <c r="C385" s="1" t="s">
        <v>5241</v>
      </c>
      <c r="D385" s="1" t="s">
        <v>5242</v>
      </c>
      <c r="E385" s="2">
        <v>42370</v>
      </c>
      <c r="F385" s="2">
        <v>42400</v>
      </c>
      <c r="G385" s="1" t="s">
        <v>8329</v>
      </c>
      <c r="H385" s="1">
        <f>+Temporalidad[[#This Row],[ID]]</f>
        <v>374</v>
      </c>
    </row>
    <row r="386" spans="1:8" hidden="1" x14ac:dyDescent="0.3">
      <c r="A386">
        <v>375</v>
      </c>
      <c r="B386" s="21" t="s">
        <v>8330</v>
      </c>
      <c r="C386" s="1" t="s">
        <v>5241</v>
      </c>
      <c r="D386" s="1" t="s">
        <v>5242</v>
      </c>
      <c r="E386" s="2">
        <v>42401</v>
      </c>
      <c r="F386" s="2">
        <v>42428</v>
      </c>
      <c r="G386" s="1" t="s">
        <v>8331</v>
      </c>
      <c r="H386" s="1">
        <f>+Temporalidad[[#This Row],[ID]]</f>
        <v>375</v>
      </c>
    </row>
    <row r="387" spans="1:8" hidden="1" x14ac:dyDescent="0.3">
      <c r="A387">
        <v>376</v>
      </c>
      <c r="B387" s="21" t="s">
        <v>8332</v>
      </c>
      <c r="C387" s="1" t="s">
        <v>5241</v>
      </c>
      <c r="D387" s="1" t="s">
        <v>5242</v>
      </c>
      <c r="E387" s="2">
        <v>42430</v>
      </c>
      <c r="F387" s="2">
        <v>42460</v>
      </c>
      <c r="G387" s="1" t="s">
        <v>8333</v>
      </c>
      <c r="H387" s="1">
        <f>+Temporalidad[[#This Row],[ID]]</f>
        <v>376</v>
      </c>
    </row>
    <row r="388" spans="1:8" hidden="1" x14ac:dyDescent="0.3">
      <c r="A388">
        <v>377</v>
      </c>
      <c r="B388" s="21" t="s">
        <v>8334</v>
      </c>
      <c r="C388" s="1" t="s">
        <v>5241</v>
      </c>
      <c r="D388" s="1" t="s">
        <v>5242</v>
      </c>
      <c r="E388" s="2">
        <v>42461</v>
      </c>
      <c r="F388" s="2">
        <v>42490</v>
      </c>
      <c r="G388" s="1" t="s">
        <v>8335</v>
      </c>
      <c r="H388" s="1">
        <f>+Temporalidad[[#This Row],[ID]]</f>
        <v>377</v>
      </c>
    </row>
    <row r="389" spans="1:8" hidden="1" x14ac:dyDescent="0.3">
      <c r="A389">
        <v>378</v>
      </c>
      <c r="B389" s="21" t="s">
        <v>8336</v>
      </c>
      <c r="C389" s="1" t="s">
        <v>5241</v>
      </c>
      <c r="D389" s="1" t="s">
        <v>5242</v>
      </c>
      <c r="E389" s="2">
        <v>42491</v>
      </c>
      <c r="F389" s="2">
        <v>42521</v>
      </c>
      <c r="G389" s="1" t="s">
        <v>8337</v>
      </c>
      <c r="H389" s="1">
        <f>+Temporalidad[[#This Row],[ID]]</f>
        <v>378</v>
      </c>
    </row>
    <row r="390" spans="1:8" hidden="1" x14ac:dyDescent="0.3">
      <c r="A390">
        <v>379</v>
      </c>
      <c r="B390" s="21" t="s">
        <v>8338</v>
      </c>
      <c r="C390" s="1" t="s">
        <v>5241</v>
      </c>
      <c r="D390" s="1" t="s">
        <v>5242</v>
      </c>
      <c r="E390" s="2">
        <v>42522</v>
      </c>
      <c r="F390" s="2">
        <v>42551</v>
      </c>
      <c r="G390" s="1" t="s">
        <v>8339</v>
      </c>
      <c r="H390" s="1">
        <f>+Temporalidad[[#This Row],[ID]]</f>
        <v>379</v>
      </c>
    </row>
    <row r="391" spans="1:8" hidden="1" x14ac:dyDescent="0.3">
      <c r="A391">
        <v>380</v>
      </c>
      <c r="B391" s="21" t="s">
        <v>8340</v>
      </c>
      <c r="C391" s="1" t="s">
        <v>5241</v>
      </c>
      <c r="D391" s="1" t="s">
        <v>5242</v>
      </c>
      <c r="E391" s="2">
        <v>42552</v>
      </c>
      <c r="F391" s="2">
        <v>42582</v>
      </c>
      <c r="G391" s="1" t="s">
        <v>8341</v>
      </c>
      <c r="H391" s="1">
        <f>+Temporalidad[[#This Row],[ID]]</f>
        <v>380</v>
      </c>
    </row>
    <row r="392" spans="1:8" hidden="1" x14ac:dyDescent="0.3">
      <c r="A392">
        <v>381</v>
      </c>
      <c r="B392" s="21" t="s">
        <v>8342</v>
      </c>
      <c r="C392" s="1" t="s">
        <v>5241</v>
      </c>
      <c r="D392" s="1" t="s">
        <v>5242</v>
      </c>
      <c r="E392" s="2">
        <v>42583</v>
      </c>
      <c r="F392" s="2">
        <v>42613</v>
      </c>
      <c r="G392" s="1" t="s">
        <v>8343</v>
      </c>
      <c r="H392" s="1">
        <f>+Temporalidad[[#This Row],[ID]]</f>
        <v>381</v>
      </c>
    </row>
    <row r="393" spans="1:8" hidden="1" x14ac:dyDescent="0.3">
      <c r="A393">
        <v>382</v>
      </c>
      <c r="B393" s="21" t="s">
        <v>8344</v>
      </c>
      <c r="C393" s="1" t="s">
        <v>5241</v>
      </c>
      <c r="D393" s="1" t="s">
        <v>5242</v>
      </c>
      <c r="E393" s="2">
        <v>42614</v>
      </c>
      <c r="F393" s="2">
        <v>42643</v>
      </c>
      <c r="G393" s="1" t="s">
        <v>8345</v>
      </c>
      <c r="H393" s="1">
        <f>+Temporalidad[[#This Row],[ID]]</f>
        <v>382</v>
      </c>
    </row>
    <row r="394" spans="1:8" hidden="1" x14ac:dyDescent="0.3">
      <c r="A394">
        <v>383</v>
      </c>
      <c r="B394" s="21" t="s">
        <v>8346</v>
      </c>
      <c r="C394" s="1" t="s">
        <v>5241</v>
      </c>
      <c r="D394" s="1" t="s">
        <v>5242</v>
      </c>
      <c r="E394" s="2">
        <v>42644</v>
      </c>
      <c r="F394" s="2">
        <v>42674</v>
      </c>
      <c r="G394" s="1" t="s">
        <v>8347</v>
      </c>
      <c r="H394" s="1">
        <f>+Temporalidad[[#This Row],[ID]]</f>
        <v>383</v>
      </c>
    </row>
    <row r="395" spans="1:8" hidden="1" x14ac:dyDescent="0.3">
      <c r="A395">
        <v>384</v>
      </c>
      <c r="B395" s="21" t="s">
        <v>8348</v>
      </c>
      <c r="C395" s="1" t="s">
        <v>5241</v>
      </c>
      <c r="D395" s="1" t="s">
        <v>5242</v>
      </c>
      <c r="E395" s="2">
        <v>42675</v>
      </c>
      <c r="F395" s="2">
        <v>42704</v>
      </c>
      <c r="G395" s="1" t="s">
        <v>8349</v>
      </c>
      <c r="H395" s="1">
        <f>+Temporalidad[[#This Row],[ID]]</f>
        <v>384</v>
      </c>
    </row>
    <row r="396" spans="1:8" hidden="1" x14ac:dyDescent="0.3">
      <c r="A396">
        <v>385</v>
      </c>
      <c r="B396" s="21" t="s">
        <v>8350</v>
      </c>
      <c r="C396" s="1" t="s">
        <v>5241</v>
      </c>
      <c r="D396" s="1" t="s">
        <v>5242</v>
      </c>
      <c r="E396" s="2">
        <v>42705</v>
      </c>
      <c r="F396" s="2">
        <v>42735</v>
      </c>
      <c r="G396" s="1" t="s">
        <v>8351</v>
      </c>
      <c r="H396" s="1">
        <f>+Temporalidad[[#This Row],[ID]]</f>
        <v>385</v>
      </c>
    </row>
    <row r="397" spans="1:8" hidden="1" x14ac:dyDescent="0.3">
      <c r="A397">
        <v>386</v>
      </c>
      <c r="B397" s="21" t="s">
        <v>8352</v>
      </c>
      <c r="C397" s="1" t="s">
        <v>5241</v>
      </c>
      <c r="D397" s="1" t="s">
        <v>5242</v>
      </c>
      <c r="E397" s="2">
        <v>42736</v>
      </c>
      <c r="F397" s="2">
        <v>42766</v>
      </c>
      <c r="G397" s="1" t="s">
        <v>8353</v>
      </c>
      <c r="H397" s="1">
        <f>+Temporalidad[[#This Row],[ID]]</f>
        <v>386</v>
      </c>
    </row>
    <row r="398" spans="1:8" hidden="1" x14ac:dyDescent="0.3">
      <c r="A398">
        <v>387</v>
      </c>
      <c r="B398" s="21" t="s">
        <v>8354</v>
      </c>
      <c r="C398" s="1" t="s">
        <v>5241</v>
      </c>
      <c r="D398" s="1" t="s">
        <v>5242</v>
      </c>
      <c r="E398" s="2">
        <v>42767</v>
      </c>
      <c r="F398" s="2">
        <v>42794</v>
      </c>
      <c r="G398" s="1" t="s">
        <v>8355</v>
      </c>
      <c r="H398" s="1">
        <f>+Temporalidad[[#This Row],[ID]]</f>
        <v>387</v>
      </c>
    </row>
    <row r="399" spans="1:8" hidden="1" x14ac:dyDescent="0.3">
      <c r="A399">
        <v>388</v>
      </c>
      <c r="B399" s="21" t="s">
        <v>8356</v>
      </c>
      <c r="C399" s="1" t="s">
        <v>5241</v>
      </c>
      <c r="D399" s="1" t="s">
        <v>5242</v>
      </c>
      <c r="E399" s="2">
        <v>42795</v>
      </c>
      <c r="F399" s="2">
        <v>42825</v>
      </c>
      <c r="G399" s="1" t="s">
        <v>8357</v>
      </c>
      <c r="H399" s="1">
        <f>+Temporalidad[[#This Row],[ID]]</f>
        <v>388</v>
      </c>
    </row>
    <row r="400" spans="1:8" hidden="1" x14ac:dyDescent="0.3">
      <c r="A400">
        <v>389</v>
      </c>
      <c r="B400" s="21" t="s">
        <v>8358</v>
      </c>
      <c r="C400" s="1" t="s">
        <v>5241</v>
      </c>
      <c r="D400" s="1" t="s">
        <v>5242</v>
      </c>
      <c r="E400" s="2">
        <v>42826</v>
      </c>
      <c r="F400" s="2">
        <v>42855</v>
      </c>
      <c r="G400" s="1" t="s">
        <v>8359</v>
      </c>
      <c r="H400" s="1">
        <f>+Temporalidad[[#This Row],[ID]]</f>
        <v>389</v>
      </c>
    </row>
    <row r="401" spans="1:8" hidden="1" x14ac:dyDescent="0.3">
      <c r="A401">
        <v>390</v>
      </c>
      <c r="B401" s="21" t="s">
        <v>8360</v>
      </c>
      <c r="C401" s="1" t="s">
        <v>5241</v>
      </c>
      <c r="D401" s="1" t="s">
        <v>5242</v>
      </c>
      <c r="E401" s="2">
        <v>42856</v>
      </c>
      <c r="F401" s="2">
        <v>42886</v>
      </c>
      <c r="G401" s="1" t="s">
        <v>8361</v>
      </c>
      <c r="H401" s="1">
        <f>+Temporalidad[[#This Row],[ID]]</f>
        <v>390</v>
      </c>
    </row>
    <row r="402" spans="1:8" hidden="1" x14ac:dyDescent="0.3">
      <c r="A402">
        <v>391</v>
      </c>
      <c r="B402" s="21" t="s">
        <v>8362</v>
      </c>
      <c r="C402" s="1" t="s">
        <v>5241</v>
      </c>
      <c r="D402" s="1" t="s">
        <v>5242</v>
      </c>
      <c r="E402" s="2">
        <v>42887</v>
      </c>
      <c r="F402" s="2">
        <v>42916</v>
      </c>
      <c r="G402" s="1" t="s">
        <v>8363</v>
      </c>
      <c r="H402" s="1">
        <f>+Temporalidad[[#This Row],[ID]]</f>
        <v>391</v>
      </c>
    </row>
    <row r="403" spans="1:8" hidden="1" x14ac:dyDescent="0.3">
      <c r="A403">
        <v>392</v>
      </c>
      <c r="B403" s="21" t="s">
        <v>8364</v>
      </c>
      <c r="C403" s="1" t="s">
        <v>5241</v>
      </c>
      <c r="D403" s="1" t="s">
        <v>5242</v>
      </c>
      <c r="E403" s="2">
        <v>42917</v>
      </c>
      <c r="F403" s="2">
        <v>42947</v>
      </c>
      <c r="G403" s="1" t="s">
        <v>8365</v>
      </c>
      <c r="H403" s="1">
        <f>+Temporalidad[[#This Row],[ID]]</f>
        <v>392</v>
      </c>
    </row>
    <row r="404" spans="1:8" hidden="1" x14ac:dyDescent="0.3">
      <c r="A404">
        <v>393</v>
      </c>
      <c r="B404" s="21" t="s">
        <v>8366</v>
      </c>
      <c r="C404" s="1" t="s">
        <v>5241</v>
      </c>
      <c r="D404" s="1" t="s">
        <v>5242</v>
      </c>
      <c r="E404" s="2">
        <v>42948</v>
      </c>
      <c r="F404" s="2">
        <v>42978</v>
      </c>
      <c r="G404" s="1" t="s">
        <v>8367</v>
      </c>
      <c r="H404" s="1">
        <f>+Temporalidad[[#This Row],[ID]]</f>
        <v>393</v>
      </c>
    </row>
    <row r="405" spans="1:8" hidden="1" x14ac:dyDescent="0.3">
      <c r="A405">
        <v>394</v>
      </c>
      <c r="B405" s="21" t="s">
        <v>8368</v>
      </c>
      <c r="C405" s="1" t="s">
        <v>5241</v>
      </c>
      <c r="D405" s="1" t="s">
        <v>5242</v>
      </c>
      <c r="E405" s="2">
        <v>42979</v>
      </c>
      <c r="F405" s="2">
        <v>43008</v>
      </c>
      <c r="G405" s="1" t="s">
        <v>8369</v>
      </c>
      <c r="H405" s="1">
        <f>+Temporalidad[[#This Row],[ID]]</f>
        <v>394</v>
      </c>
    </row>
    <row r="406" spans="1:8" hidden="1" x14ac:dyDescent="0.3">
      <c r="A406">
        <v>395</v>
      </c>
      <c r="B406" s="21" t="s">
        <v>8370</v>
      </c>
      <c r="C406" s="1" t="s">
        <v>5241</v>
      </c>
      <c r="D406" s="1" t="s">
        <v>5242</v>
      </c>
      <c r="E406" s="2">
        <v>43009</v>
      </c>
      <c r="F406" s="2">
        <v>43039</v>
      </c>
      <c r="G406" s="1" t="s">
        <v>8371</v>
      </c>
      <c r="H406" s="1">
        <f>+Temporalidad[[#This Row],[ID]]</f>
        <v>395</v>
      </c>
    </row>
    <row r="407" spans="1:8" hidden="1" x14ac:dyDescent="0.3">
      <c r="A407">
        <v>396</v>
      </c>
      <c r="B407" s="21" t="s">
        <v>8372</v>
      </c>
      <c r="C407" s="1" t="s">
        <v>5241</v>
      </c>
      <c r="D407" s="1" t="s">
        <v>5242</v>
      </c>
      <c r="E407" s="2">
        <v>43040</v>
      </c>
      <c r="F407" s="2">
        <v>43069</v>
      </c>
      <c r="G407" s="1" t="s">
        <v>8373</v>
      </c>
      <c r="H407" s="1">
        <f>+Temporalidad[[#This Row],[ID]]</f>
        <v>396</v>
      </c>
    </row>
    <row r="408" spans="1:8" hidden="1" x14ac:dyDescent="0.3">
      <c r="A408">
        <v>397</v>
      </c>
      <c r="B408" s="21" t="s">
        <v>8374</v>
      </c>
      <c r="C408" s="1" t="s">
        <v>5241</v>
      </c>
      <c r="D408" s="1" t="s">
        <v>5242</v>
      </c>
      <c r="E408" s="2">
        <v>43070</v>
      </c>
      <c r="F408" s="2">
        <v>43100</v>
      </c>
      <c r="G408" s="1" t="s">
        <v>8375</v>
      </c>
      <c r="H408" s="1">
        <f>+Temporalidad[[#This Row],[ID]]</f>
        <v>397</v>
      </c>
    </row>
    <row r="409" spans="1:8" hidden="1" x14ac:dyDescent="0.3">
      <c r="A409">
        <v>398</v>
      </c>
      <c r="B409" s="21" t="s">
        <v>8376</v>
      </c>
      <c r="C409" s="1" t="s">
        <v>5241</v>
      </c>
      <c r="D409" s="1" t="s">
        <v>5242</v>
      </c>
      <c r="E409" s="2">
        <v>43101</v>
      </c>
      <c r="F409" s="2">
        <v>43131</v>
      </c>
      <c r="G409" s="1" t="s">
        <v>8377</v>
      </c>
      <c r="H409" s="1">
        <f>+Temporalidad[[#This Row],[ID]]</f>
        <v>398</v>
      </c>
    </row>
    <row r="410" spans="1:8" hidden="1" x14ac:dyDescent="0.3">
      <c r="A410">
        <v>399</v>
      </c>
      <c r="B410" s="21" t="s">
        <v>8378</v>
      </c>
      <c r="C410" s="1" t="s">
        <v>5241</v>
      </c>
      <c r="D410" s="1" t="s">
        <v>5242</v>
      </c>
      <c r="E410" s="2">
        <v>43132</v>
      </c>
      <c r="F410" s="2">
        <v>43159</v>
      </c>
      <c r="G410" s="1" t="s">
        <v>8379</v>
      </c>
      <c r="H410" s="1">
        <f>+Temporalidad[[#This Row],[ID]]</f>
        <v>399</v>
      </c>
    </row>
    <row r="411" spans="1:8" hidden="1" x14ac:dyDescent="0.3">
      <c r="A411">
        <v>400</v>
      </c>
      <c r="B411" s="21" t="s">
        <v>8380</v>
      </c>
      <c r="C411" s="1" t="s">
        <v>5241</v>
      </c>
      <c r="D411" s="1" t="s">
        <v>5242</v>
      </c>
      <c r="E411" s="2">
        <v>43160</v>
      </c>
      <c r="F411" s="2">
        <v>43190</v>
      </c>
      <c r="G411" s="1" t="s">
        <v>8381</v>
      </c>
      <c r="H411" s="1">
        <f>+Temporalidad[[#This Row],[ID]]</f>
        <v>400</v>
      </c>
    </row>
    <row r="412" spans="1:8" hidden="1" x14ac:dyDescent="0.3">
      <c r="A412">
        <v>401</v>
      </c>
      <c r="B412" s="21" t="s">
        <v>8382</v>
      </c>
      <c r="C412" s="1" t="s">
        <v>5241</v>
      </c>
      <c r="D412" s="1" t="s">
        <v>5242</v>
      </c>
      <c r="E412" s="2">
        <v>43191</v>
      </c>
      <c r="F412" s="2">
        <v>43220</v>
      </c>
      <c r="G412" s="1" t="s">
        <v>8383</v>
      </c>
      <c r="H412" s="1">
        <f>+Temporalidad[[#This Row],[ID]]</f>
        <v>401</v>
      </c>
    </row>
    <row r="413" spans="1:8" hidden="1" x14ac:dyDescent="0.3">
      <c r="A413">
        <v>402</v>
      </c>
      <c r="B413" s="21" t="s">
        <v>8384</v>
      </c>
      <c r="C413" s="1" t="s">
        <v>5241</v>
      </c>
      <c r="D413" s="1" t="s">
        <v>5242</v>
      </c>
      <c r="E413" s="2">
        <v>43221</v>
      </c>
      <c r="F413" s="2">
        <v>43251</v>
      </c>
      <c r="G413" s="1" t="s">
        <v>8385</v>
      </c>
      <c r="H413" s="1">
        <f>+Temporalidad[[#This Row],[ID]]</f>
        <v>402</v>
      </c>
    </row>
    <row r="414" spans="1:8" hidden="1" x14ac:dyDescent="0.3">
      <c r="A414">
        <v>403</v>
      </c>
      <c r="B414" s="21" t="s">
        <v>8386</v>
      </c>
      <c r="C414" s="1" t="s">
        <v>5241</v>
      </c>
      <c r="D414" s="1" t="s">
        <v>5242</v>
      </c>
      <c r="E414" s="2">
        <v>43252</v>
      </c>
      <c r="F414" s="2">
        <v>43281</v>
      </c>
      <c r="G414" s="1" t="s">
        <v>8387</v>
      </c>
      <c r="H414" s="1">
        <f>+Temporalidad[[#This Row],[ID]]</f>
        <v>403</v>
      </c>
    </row>
    <row r="415" spans="1:8" hidden="1" x14ac:dyDescent="0.3">
      <c r="A415">
        <v>404</v>
      </c>
      <c r="B415" s="21" t="s">
        <v>8388</v>
      </c>
      <c r="C415" s="1" t="s">
        <v>5241</v>
      </c>
      <c r="D415" s="1" t="s">
        <v>5242</v>
      </c>
      <c r="E415" s="2">
        <v>43282</v>
      </c>
      <c r="F415" s="2">
        <v>43312</v>
      </c>
      <c r="G415" s="1" t="s">
        <v>8389</v>
      </c>
      <c r="H415" s="1">
        <f>+Temporalidad[[#This Row],[ID]]</f>
        <v>404</v>
      </c>
    </row>
    <row r="416" spans="1:8" hidden="1" x14ac:dyDescent="0.3">
      <c r="A416">
        <v>405</v>
      </c>
      <c r="B416" s="21" t="s">
        <v>8390</v>
      </c>
      <c r="C416" s="1" t="s">
        <v>5241</v>
      </c>
      <c r="D416" s="1" t="s">
        <v>5242</v>
      </c>
      <c r="E416" s="2">
        <v>43313</v>
      </c>
      <c r="F416" s="2">
        <v>43343</v>
      </c>
      <c r="G416" s="1" t="s">
        <v>8391</v>
      </c>
      <c r="H416" s="1">
        <f>+Temporalidad[[#This Row],[ID]]</f>
        <v>405</v>
      </c>
    </row>
    <row r="417" spans="1:8" hidden="1" x14ac:dyDescent="0.3">
      <c r="A417">
        <v>406</v>
      </c>
      <c r="B417" s="21" t="s">
        <v>8392</v>
      </c>
      <c r="C417" s="1" t="s">
        <v>5241</v>
      </c>
      <c r="D417" s="1" t="s">
        <v>5242</v>
      </c>
      <c r="E417" s="2">
        <v>43344</v>
      </c>
      <c r="F417" s="2">
        <v>43373</v>
      </c>
      <c r="G417" s="1" t="s">
        <v>8393</v>
      </c>
      <c r="H417" s="1">
        <f>+Temporalidad[[#This Row],[ID]]</f>
        <v>406</v>
      </c>
    </row>
    <row r="418" spans="1:8" hidden="1" x14ac:dyDescent="0.3">
      <c r="A418">
        <v>407</v>
      </c>
      <c r="B418" s="21" t="s">
        <v>8394</v>
      </c>
      <c r="C418" s="1" t="s">
        <v>5241</v>
      </c>
      <c r="D418" s="1" t="s">
        <v>5242</v>
      </c>
      <c r="E418" s="2">
        <v>43374</v>
      </c>
      <c r="F418" s="2">
        <v>43404</v>
      </c>
      <c r="G418" s="1" t="s">
        <v>8395</v>
      </c>
      <c r="H418" s="1">
        <f>+Temporalidad[[#This Row],[ID]]</f>
        <v>407</v>
      </c>
    </row>
    <row r="419" spans="1:8" hidden="1" x14ac:dyDescent="0.3">
      <c r="A419">
        <v>408</v>
      </c>
      <c r="B419" s="21" t="s">
        <v>8396</v>
      </c>
      <c r="C419" s="1" t="s">
        <v>5241</v>
      </c>
      <c r="D419" s="1" t="s">
        <v>5242</v>
      </c>
      <c r="E419" s="2">
        <v>43405</v>
      </c>
      <c r="F419" s="2">
        <v>43434</v>
      </c>
      <c r="G419" s="1" t="s">
        <v>8397</v>
      </c>
      <c r="H419" s="1">
        <f>+Temporalidad[[#This Row],[ID]]</f>
        <v>408</v>
      </c>
    </row>
    <row r="420" spans="1:8" hidden="1" x14ac:dyDescent="0.3">
      <c r="A420">
        <v>409</v>
      </c>
      <c r="B420" s="21" t="s">
        <v>8398</v>
      </c>
      <c r="C420" s="1" t="s">
        <v>5241</v>
      </c>
      <c r="D420" s="1" t="s">
        <v>5242</v>
      </c>
      <c r="E420" s="2">
        <v>43435</v>
      </c>
      <c r="F420" s="2">
        <v>43465</v>
      </c>
      <c r="G420" s="1" t="s">
        <v>8399</v>
      </c>
      <c r="H420" s="1">
        <f>+Temporalidad[[#This Row],[ID]]</f>
        <v>409</v>
      </c>
    </row>
    <row r="421" spans="1:8" hidden="1" x14ac:dyDescent="0.3">
      <c r="A421">
        <v>410</v>
      </c>
      <c r="B421" s="21" t="s">
        <v>8400</v>
      </c>
      <c r="C421" s="1" t="s">
        <v>5241</v>
      </c>
      <c r="D421" s="1" t="s">
        <v>5242</v>
      </c>
      <c r="E421" s="2">
        <v>43466</v>
      </c>
      <c r="F421" s="2">
        <v>43496</v>
      </c>
      <c r="G421" s="1" t="s">
        <v>8401</v>
      </c>
      <c r="H421" s="1">
        <f>+Temporalidad[[#This Row],[ID]]</f>
        <v>410</v>
      </c>
    </row>
    <row r="422" spans="1:8" hidden="1" x14ac:dyDescent="0.3">
      <c r="A422">
        <v>411</v>
      </c>
      <c r="B422" s="21" t="s">
        <v>8402</v>
      </c>
      <c r="C422" s="1" t="s">
        <v>5241</v>
      </c>
      <c r="D422" s="1" t="s">
        <v>5242</v>
      </c>
      <c r="E422" s="2">
        <v>43497</v>
      </c>
      <c r="F422" s="2">
        <v>43524</v>
      </c>
      <c r="G422" s="1" t="s">
        <v>8403</v>
      </c>
      <c r="H422" s="1">
        <f>+Temporalidad[[#This Row],[ID]]</f>
        <v>411</v>
      </c>
    </row>
    <row r="423" spans="1:8" hidden="1" x14ac:dyDescent="0.3">
      <c r="A423">
        <v>412</v>
      </c>
      <c r="B423" s="21" t="s">
        <v>8404</v>
      </c>
      <c r="C423" s="1" t="s">
        <v>5241</v>
      </c>
      <c r="D423" s="1" t="s">
        <v>5242</v>
      </c>
      <c r="E423" s="2">
        <v>43525</v>
      </c>
      <c r="F423" s="2">
        <v>43555</v>
      </c>
      <c r="G423" s="1" t="s">
        <v>8405</v>
      </c>
      <c r="H423" s="1">
        <f>+Temporalidad[[#This Row],[ID]]</f>
        <v>412</v>
      </c>
    </row>
    <row r="424" spans="1:8" hidden="1" x14ac:dyDescent="0.3">
      <c r="A424">
        <v>413</v>
      </c>
      <c r="B424" s="21" t="s">
        <v>8406</v>
      </c>
      <c r="C424" s="1" t="s">
        <v>5241</v>
      </c>
      <c r="D424" s="1" t="s">
        <v>5242</v>
      </c>
      <c r="E424" s="2">
        <v>43556</v>
      </c>
      <c r="F424" s="2">
        <v>43585</v>
      </c>
      <c r="G424" s="1" t="s">
        <v>8407</v>
      </c>
      <c r="H424" s="1">
        <f>+Temporalidad[[#This Row],[ID]]</f>
        <v>413</v>
      </c>
    </row>
    <row r="425" spans="1:8" hidden="1" x14ac:dyDescent="0.3">
      <c r="A425">
        <v>414</v>
      </c>
      <c r="B425" s="21" t="s">
        <v>8408</v>
      </c>
      <c r="C425" s="1" t="s">
        <v>5241</v>
      </c>
      <c r="D425" s="1" t="s">
        <v>5242</v>
      </c>
      <c r="E425" s="2">
        <v>43586</v>
      </c>
      <c r="F425" s="2">
        <v>43616</v>
      </c>
      <c r="G425" s="1" t="s">
        <v>8409</v>
      </c>
      <c r="H425" s="1">
        <f>+Temporalidad[[#This Row],[ID]]</f>
        <v>414</v>
      </c>
    </row>
    <row r="426" spans="1:8" hidden="1" x14ac:dyDescent="0.3">
      <c r="A426">
        <v>415</v>
      </c>
      <c r="B426" s="21" t="s">
        <v>8410</v>
      </c>
      <c r="C426" s="1" t="s">
        <v>5241</v>
      </c>
      <c r="D426" s="1" t="s">
        <v>5242</v>
      </c>
      <c r="E426" s="2">
        <v>43617</v>
      </c>
      <c r="F426" s="2">
        <v>43646</v>
      </c>
      <c r="G426" s="1" t="s">
        <v>8411</v>
      </c>
      <c r="H426" s="1">
        <f>+Temporalidad[[#This Row],[ID]]</f>
        <v>415</v>
      </c>
    </row>
    <row r="427" spans="1:8" hidden="1" x14ac:dyDescent="0.3">
      <c r="A427">
        <v>416</v>
      </c>
      <c r="B427" s="21" t="s">
        <v>8412</v>
      </c>
      <c r="C427" s="1" t="s">
        <v>5241</v>
      </c>
      <c r="D427" s="1" t="s">
        <v>5242</v>
      </c>
      <c r="E427" s="2">
        <v>43647</v>
      </c>
      <c r="F427" s="2">
        <v>43677</v>
      </c>
      <c r="G427" s="1" t="s">
        <v>8413</v>
      </c>
      <c r="H427" s="1">
        <f>+Temporalidad[[#This Row],[ID]]</f>
        <v>416</v>
      </c>
    </row>
    <row r="428" spans="1:8" hidden="1" x14ac:dyDescent="0.3">
      <c r="A428">
        <v>417</v>
      </c>
      <c r="B428" s="21" t="s">
        <v>8414</v>
      </c>
      <c r="C428" s="1" t="s">
        <v>5241</v>
      </c>
      <c r="D428" s="1" t="s">
        <v>5242</v>
      </c>
      <c r="E428" s="2">
        <v>43678</v>
      </c>
      <c r="F428" s="2">
        <v>43708</v>
      </c>
      <c r="G428" s="1" t="s">
        <v>8415</v>
      </c>
      <c r="H428" s="1">
        <f>+Temporalidad[[#This Row],[ID]]</f>
        <v>417</v>
      </c>
    </row>
    <row r="429" spans="1:8" hidden="1" x14ac:dyDescent="0.3">
      <c r="A429">
        <v>418</v>
      </c>
      <c r="B429" s="21" t="s">
        <v>8416</v>
      </c>
      <c r="C429" s="1" t="s">
        <v>5241</v>
      </c>
      <c r="D429" s="1" t="s">
        <v>5242</v>
      </c>
      <c r="E429" s="2">
        <v>43709</v>
      </c>
      <c r="F429" s="2">
        <v>43738</v>
      </c>
      <c r="G429" s="1" t="s">
        <v>8417</v>
      </c>
      <c r="H429" s="1">
        <f>+Temporalidad[[#This Row],[ID]]</f>
        <v>418</v>
      </c>
    </row>
    <row r="430" spans="1:8" hidden="1" x14ac:dyDescent="0.3">
      <c r="A430">
        <v>419</v>
      </c>
      <c r="B430" s="21" t="s">
        <v>8418</v>
      </c>
      <c r="C430" s="1" t="s">
        <v>5241</v>
      </c>
      <c r="D430" s="1" t="s">
        <v>5242</v>
      </c>
      <c r="E430" s="2">
        <v>43739</v>
      </c>
      <c r="F430" s="2">
        <v>43769</v>
      </c>
      <c r="G430" s="1" t="s">
        <v>8419</v>
      </c>
      <c r="H430" s="1">
        <f>+Temporalidad[[#This Row],[ID]]</f>
        <v>419</v>
      </c>
    </row>
    <row r="431" spans="1:8" hidden="1" x14ac:dyDescent="0.3">
      <c r="A431">
        <v>420</v>
      </c>
      <c r="B431" s="21" t="s">
        <v>8420</v>
      </c>
      <c r="C431" s="1" t="s">
        <v>5241</v>
      </c>
      <c r="D431" s="1" t="s">
        <v>5242</v>
      </c>
      <c r="E431" s="2">
        <v>43770</v>
      </c>
      <c r="F431" s="2">
        <v>43799</v>
      </c>
      <c r="G431" s="1" t="s">
        <v>8421</v>
      </c>
      <c r="H431" s="1">
        <f>+Temporalidad[[#This Row],[ID]]</f>
        <v>420</v>
      </c>
    </row>
    <row r="432" spans="1:8" hidden="1" x14ac:dyDescent="0.3">
      <c r="A432">
        <v>421</v>
      </c>
      <c r="B432" s="21" t="s">
        <v>8422</v>
      </c>
      <c r="C432" s="1" t="s">
        <v>5241</v>
      </c>
      <c r="D432" s="1" t="s">
        <v>5242</v>
      </c>
      <c r="E432" s="2">
        <v>43800</v>
      </c>
      <c r="F432" s="2">
        <v>43830</v>
      </c>
      <c r="G432" s="1" t="s">
        <v>8423</v>
      </c>
      <c r="H432" s="1">
        <f>+Temporalidad[[#This Row],[ID]]</f>
        <v>421</v>
      </c>
    </row>
    <row r="433" spans="1:8" hidden="1" x14ac:dyDescent="0.3">
      <c r="A433">
        <v>422</v>
      </c>
      <c r="B433" s="21" t="s">
        <v>8424</v>
      </c>
      <c r="C433" s="1" t="s">
        <v>5241</v>
      </c>
      <c r="D433" s="1" t="s">
        <v>5242</v>
      </c>
      <c r="E433" s="2">
        <v>43831</v>
      </c>
      <c r="F433" s="2">
        <v>43861</v>
      </c>
      <c r="G433" s="1" t="s">
        <v>8425</v>
      </c>
      <c r="H433" s="1">
        <f>+Temporalidad[[#This Row],[ID]]</f>
        <v>422</v>
      </c>
    </row>
    <row r="434" spans="1:8" hidden="1" x14ac:dyDescent="0.3">
      <c r="A434">
        <v>423</v>
      </c>
      <c r="B434" s="21" t="s">
        <v>8426</v>
      </c>
      <c r="C434" s="1" t="s">
        <v>5241</v>
      </c>
      <c r="D434" s="1" t="s">
        <v>5242</v>
      </c>
      <c r="E434" s="2">
        <v>43862</v>
      </c>
      <c r="F434" s="2">
        <v>43889</v>
      </c>
      <c r="G434" s="1" t="s">
        <v>8427</v>
      </c>
      <c r="H434" s="1">
        <f>+Temporalidad[[#This Row],[ID]]</f>
        <v>423</v>
      </c>
    </row>
    <row r="435" spans="1:8" hidden="1" x14ac:dyDescent="0.3">
      <c r="A435">
        <v>424</v>
      </c>
      <c r="B435" s="21" t="s">
        <v>8428</v>
      </c>
      <c r="C435" s="1" t="s">
        <v>5241</v>
      </c>
      <c r="D435" s="1" t="s">
        <v>5242</v>
      </c>
      <c r="E435" s="2">
        <v>43891</v>
      </c>
      <c r="F435" s="2">
        <v>43921</v>
      </c>
      <c r="G435" s="1" t="s">
        <v>8429</v>
      </c>
      <c r="H435" s="1">
        <f>+Temporalidad[[#This Row],[ID]]</f>
        <v>424</v>
      </c>
    </row>
    <row r="436" spans="1:8" hidden="1" x14ac:dyDescent="0.3">
      <c r="A436">
        <v>425</v>
      </c>
      <c r="B436" s="21" t="s">
        <v>8430</v>
      </c>
      <c r="C436" s="1" t="s">
        <v>5241</v>
      </c>
      <c r="D436" s="1" t="s">
        <v>5242</v>
      </c>
      <c r="E436" s="2">
        <v>43922</v>
      </c>
      <c r="F436" s="2">
        <v>43951</v>
      </c>
      <c r="G436" s="1" t="s">
        <v>8431</v>
      </c>
      <c r="H436" s="1">
        <f>+Temporalidad[[#This Row],[ID]]</f>
        <v>425</v>
      </c>
    </row>
    <row r="437" spans="1:8" hidden="1" x14ac:dyDescent="0.3">
      <c r="A437">
        <v>426</v>
      </c>
      <c r="B437" s="21" t="s">
        <v>8432</v>
      </c>
      <c r="C437" s="1" t="s">
        <v>5241</v>
      </c>
      <c r="D437" s="1" t="s">
        <v>5242</v>
      </c>
      <c r="E437" s="2">
        <v>43952</v>
      </c>
      <c r="F437" s="2">
        <v>43982</v>
      </c>
      <c r="G437" s="1" t="s">
        <v>8433</v>
      </c>
      <c r="H437" s="1">
        <f>+Temporalidad[[#This Row],[ID]]</f>
        <v>426</v>
      </c>
    </row>
    <row r="438" spans="1:8" hidden="1" x14ac:dyDescent="0.3">
      <c r="A438">
        <v>427</v>
      </c>
      <c r="B438" s="21" t="s">
        <v>8434</v>
      </c>
      <c r="C438" s="1" t="s">
        <v>5241</v>
      </c>
      <c r="D438" s="1" t="s">
        <v>5242</v>
      </c>
      <c r="E438" s="2">
        <v>43983</v>
      </c>
      <c r="F438" s="2">
        <v>44012</v>
      </c>
      <c r="G438" s="1" t="s">
        <v>8435</v>
      </c>
      <c r="H438" s="1">
        <f>+Temporalidad[[#This Row],[ID]]</f>
        <v>427</v>
      </c>
    </row>
    <row r="439" spans="1:8" hidden="1" x14ac:dyDescent="0.3">
      <c r="A439">
        <v>428</v>
      </c>
      <c r="B439" s="21" t="s">
        <v>8436</v>
      </c>
      <c r="C439" s="1" t="s">
        <v>5241</v>
      </c>
      <c r="D439" s="1" t="s">
        <v>5242</v>
      </c>
      <c r="E439" s="2">
        <v>44013</v>
      </c>
      <c r="F439" s="2">
        <v>44043</v>
      </c>
      <c r="G439" s="1" t="s">
        <v>8437</v>
      </c>
      <c r="H439" s="1">
        <f>+Temporalidad[[#This Row],[ID]]</f>
        <v>428</v>
      </c>
    </row>
    <row r="440" spans="1:8" hidden="1" x14ac:dyDescent="0.3">
      <c r="A440">
        <v>429</v>
      </c>
      <c r="B440" s="21" t="s">
        <v>8438</v>
      </c>
      <c r="C440" s="1" t="s">
        <v>5241</v>
      </c>
      <c r="D440" s="1" t="s">
        <v>5242</v>
      </c>
      <c r="E440" s="2">
        <v>44044</v>
      </c>
      <c r="F440" s="2">
        <v>44074</v>
      </c>
      <c r="G440" s="1" t="s">
        <v>8439</v>
      </c>
      <c r="H440" s="1">
        <f>+Temporalidad[[#This Row],[ID]]</f>
        <v>429</v>
      </c>
    </row>
    <row r="441" spans="1:8" hidden="1" x14ac:dyDescent="0.3">
      <c r="A441">
        <v>430</v>
      </c>
      <c r="B441" s="21" t="s">
        <v>8440</v>
      </c>
      <c r="C441" s="1" t="s">
        <v>5241</v>
      </c>
      <c r="D441" s="1" t="s">
        <v>5242</v>
      </c>
      <c r="E441" s="2">
        <v>44075</v>
      </c>
      <c r="F441" s="2">
        <v>44104</v>
      </c>
      <c r="G441" s="1" t="s">
        <v>8441</v>
      </c>
      <c r="H441" s="1">
        <f>+Temporalidad[[#This Row],[ID]]</f>
        <v>430</v>
      </c>
    </row>
    <row r="442" spans="1:8" hidden="1" x14ac:dyDescent="0.3">
      <c r="A442">
        <v>431</v>
      </c>
      <c r="B442" s="21" t="s">
        <v>8442</v>
      </c>
      <c r="C442" s="1" t="s">
        <v>5241</v>
      </c>
      <c r="D442" s="1" t="s">
        <v>5242</v>
      </c>
      <c r="E442" s="2">
        <v>44105</v>
      </c>
      <c r="F442" s="2">
        <v>44135</v>
      </c>
      <c r="G442" s="1" t="s">
        <v>8443</v>
      </c>
      <c r="H442" s="1">
        <f>+Temporalidad[[#This Row],[ID]]</f>
        <v>431</v>
      </c>
    </row>
    <row r="443" spans="1:8" hidden="1" x14ac:dyDescent="0.3">
      <c r="A443">
        <v>432</v>
      </c>
      <c r="B443" s="21" t="s">
        <v>8444</v>
      </c>
      <c r="C443" s="1" t="s">
        <v>5241</v>
      </c>
      <c r="D443" s="1" t="s">
        <v>5242</v>
      </c>
      <c r="E443" s="2">
        <v>44136</v>
      </c>
      <c r="F443" s="2">
        <v>44165</v>
      </c>
      <c r="G443" s="1" t="s">
        <v>8445</v>
      </c>
      <c r="H443" s="1">
        <f>+Temporalidad[[#This Row],[ID]]</f>
        <v>432</v>
      </c>
    </row>
    <row r="444" spans="1:8" hidden="1" x14ac:dyDescent="0.3">
      <c r="A444">
        <v>433</v>
      </c>
      <c r="B444" s="21" t="s">
        <v>8446</v>
      </c>
      <c r="C444" s="1" t="s">
        <v>5241</v>
      </c>
      <c r="D444" s="1" t="s">
        <v>5242</v>
      </c>
      <c r="E444" s="2">
        <v>44166</v>
      </c>
      <c r="F444" s="2">
        <v>44196</v>
      </c>
      <c r="G444" s="1" t="s">
        <v>8447</v>
      </c>
      <c r="H444" s="1">
        <f>+Temporalidad[[#This Row],[ID]]</f>
        <v>433</v>
      </c>
    </row>
    <row r="445" spans="1:8" hidden="1" x14ac:dyDescent="0.3">
      <c r="A445">
        <v>434</v>
      </c>
      <c r="B445" s="21" t="s">
        <v>8448</v>
      </c>
      <c r="C445" s="1" t="s">
        <v>5241</v>
      </c>
      <c r="D445" s="1" t="s">
        <v>5242</v>
      </c>
      <c r="E445" s="2">
        <v>44197</v>
      </c>
      <c r="F445" s="2">
        <v>44227</v>
      </c>
      <c r="G445" s="1" t="s">
        <v>8449</v>
      </c>
      <c r="H445" s="1">
        <f>+Temporalidad[[#This Row],[ID]]</f>
        <v>434</v>
      </c>
    </row>
    <row r="446" spans="1:8" hidden="1" x14ac:dyDescent="0.3">
      <c r="A446">
        <v>435</v>
      </c>
      <c r="B446" s="21" t="s">
        <v>8450</v>
      </c>
      <c r="C446" s="1" t="s">
        <v>5241</v>
      </c>
      <c r="D446" s="1" t="s">
        <v>5242</v>
      </c>
      <c r="E446" s="2">
        <v>44228</v>
      </c>
      <c r="F446" s="2">
        <v>44255</v>
      </c>
      <c r="G446" s="1" t="s">
        <v>8451</v>
      </c>
      <c r="H446" s="1">
        <f>+Temporalidad[[#This Row],[ID]]</f>
        <v>435</v>
      </c>
    </row>
    <row r="447" spans="1:8" hidden="1" x14ac:dyDescent="0.3">
      <c r="A447">
        <v>436</v>
      </c>
      <c r="B447" s="21" t="s">
        <v>8452</v>
      </c>
      <c r="C447" s="1" t="s">
        <v>5241</v>
      </c>
      <c r="D447" s="1" t="s">
        <v>5242</v>
      </c>
      <c r="E447" s="2">
        <v>44256</v>
      </c>
      <c r="F447" s="2">
        <v>44286</v>
      </c>
      <c r="G447" s="1" t="s">
        <v>8453</v>
      </c>
      <c r="H447" s="1">
        <f>+Temporalidad[[#This Row],[ID]]</f>
        <v>436</v>
      </c>
    </row>
    <row r="448" spans="1:8" hidden="1" x14ac:dyDescent="0.3">
      <c r="A448">
        <v>437</v>
      </c>
      <c r="B448" s="21" t="s">
        <v>8454</v>
      </c>
      <c r="C448" s="1" t="s">
        <v>5241</v>
      </c>
      <c r="D448" s="1" t="s">
        <v>5242</v>
      </c>
      <c r="E448" s="2">
        <v>44287</v>
      </c>
      <c r="F448" s="2">
        <v>44316</v>
      </c>
      <c r="G448" s="1" t="s">
        <v>8455</v>
      </c>
      <c r="H448" s="1">
        <f>+Temporalidad[[#This Row],[ID]]</f>
        <v>437</v>
      </c>
    </row>
    <row r="449" spans="1:8" hidden="1" x14ac:dyDescent="0.3">
      <c r="A449">
        <v>438</v>
      </c>
      <c r="B449" s="21" t="s">
        <v>8456</v>
      </c>
      <c r="C449" s="1" t="s">
        <v>5241</v>
      </c>
      <c r="D449" s="1" t="s">
        <v>5242</v>
      </c>
      <c r="E449" s="2">
        <v>44317</v>
      </c>
      <c r="F449" s="2">
        <v>44347</v>
      </c>
      <c r="G449" s="1" t="s">
        <v>8457</v>
      </c>
      <c r="H449" s="1">
        <f>+Temporalidad[[#This Row],[ID]]</f>
        <v>438</v>
      </c>
    </row>
    <row r="450" spans="1:8" hidden="1" x14ac:dyDescent="0.3">
      <c r="A450">
        <v>439</v>
      </c>
      <c r="B450" s="21" t="s">
        <v>8458</v>
      </c>
      <c r="C450" s="1" t="s">
        <v>5241</v>
      </c>
      <c r="D450" s="1" t="s">
        <v>5242</v>
      </c>
      <c r="E450" s="2">
        <v>44348</v>
      </c>
      <c r="F450" s="2">
        <v>44377</v>
      </c>
      <c r="G450" s="1" t="s">
        <v>8459</v>
      </c>
      <c r="H450" s="1">
        <f>+Temporalidad[[#This Row],[ID]]</f>
        <v>439</v>
      </c>
    </row>
    <row r="451" spans="1:8" hidden="1" x14ac:dyDescent="0.3">
      <c r="A451">
        <v>440</v>
      </c>
      <c r="B451" s="21" t="s">
        <v>8460</v>
      </c>
      <c r="C451" s="1" t="s">
        <v>5241</v>
      </c>
      <c r="D451" s="1" t="s">
        <v>5242</v>
      </c>
      <c r="E451" s="2">
        <v>44378</v>
      </c>
      <c r="F451" s="2">
        <v>44408</v>
      </c>
      <c r="G451" s="1" t="s">
        <v>8461</v>
      </c>
      <c r="H451" s="1">
        <f>+Temporalidad[[#This Row],[ID]]</f>
        <v>440</v>
      </c>
    </row>
    <row r="452" spans="1:8" hidden="1" x14ac:dyDescent="0.3">
      <c r="A452">
        <v>441</v>
      </c>
      <c r="B452" s="21" t="s">
        <v>8462</v>
      </c>
      <c r="C452" s="1" t="s">
        <v>5241</v>
      </c>
      <c r="D452" s="1" t="s">
        <v>5242</v>
      </c>
      <c r="E452" s="2">
        <v>44409</v>
      </c>
      <c r="F452" s="2">
        <v>44439</v>
      </c>
      <c r="G452" s="1" t="s">
        <v>8463</v>
      </c>
      <c r="H452" s="1">
        <f>+Temporalidad[[#This Row],[ID]]</f>
        <v>441</v>
      </c>
    </row>
    <row r="453" spans="1:8" hidden="1" x14ac:dyDescent="0.3">
      <c r="A453">
        <v>442</v>
      </c>
      <c r="B453" s="21" t="s">
        <v>8464</v>
      </c>
      <c r="C453" s="1" t="s">
        <v>5241</v>
      </c>
      <c r="D453" s="1" t="s">
        <v>5242</v>
      </c>
      <c r="E453" s="2">
        <v>44440</v>
      </c>
      <c r="F453" s="2">
        <v>44469</v>
      </c>
      <c r="G453" s="1" t="s">
        <v>8465</v>
      </c>
      <c r="H453" s="1">
        <f>+Temporalidad[[#This Row],[ID]]</f>
        <v>442</v>
      </c>
    </row>
    <row r="454" spans="1:8" hidden="1" x14ac:dyDescent="0.3">
      <c r="A454">
        <v>443</v>
      </c>
      <c r="B454" s="21" t="s">
        <v>8466</v>
      </c>
      <c r="C454" s="1" t="s">
        <v>5241</v>
      </c>
      <c r="D454" s="1" t="s">
        <v>5242</v>
      </c>
      <c r="E454" s="2">
        <v>44470</v>
      </c>
      <c r="F454" s="2">
        <v>44500</v>
      </c>
      <c r="G454" s="1" t="s">
        <v>8467</v>
      </c>
      <c r="H454" s="1">
        <f>+Temporalidad[[#This Row],[ID]]</f>
        <v>443</v>
      </c>
    </row>
    <row r="455" spans="1:8" hidden="1" x14ac:dyDescent="0.3">
      <c r="A455">
        <v>444</v>
      </c>
      <c r="B455" s="21" t="s">
        <v>8468</v>
      </c>
      <c r="C455" s="1" t="s">
        <v>5241</v>
      </c>
      <c r="D455" s="1" t="s">
        <v>5242</v>
      </c>
      <c r="E455" s="2">
        <v>44501</v>
      </c>
      <c r="F455" s="2">
        <v>44530</v>
      </c>
      <c r="G455" s="1" t="s">
        <v>8469</v>
      </c>
      <c r="H455" s="1">
        <f>+Temporalidad[[#This Row],[ID]]</f>
        <v>444</v>
      </c>
    </row>
    <row r="456" spans="1:8" hidden="1" x14ac:dyDescent="0.3">
      <c r="A456">
        <v>445</v>
      </c>
      <c r="B456" s="21" t="s">
        <v>8470</v>
      </c>
      <c r="C456" s="1" t="s">
        <v>5241</v>
      </c>
      <c r="D456" s="1" t="s">
        <v>5242</v>
      </c>
      <c r="E456" s="2">
        <v>44531</v>
      </c>
      <c r="F456" s="2">
        <v>44561</v>
      </c>
      <c r="G456" s="1" t="s">
        <v>8471</v>
      </c>
      <c r="H456" s="1">
        <f>+Temporalidad[[#This Row],[ID]]</f>
        <v>445</v>
      </c>
    </row>
    <row r="457" spans="1:8" hidden="1" x14ac:dyDescent="0.3">
      <c r="A457">
        <v>446</v>
      </c>
      <c r="B457" s="21" t="s">
        <v>8472</v>
      </c>
      <c r="C457" s="1" t="s">
        <v>5241</v>
      </c>
      <c r="D457" s="1" t="s">
        <v>5242</v>
      </c>
      <c r="E457" s="2">
        <v>44562</v>
      </c>
      <c r="F457" s="2">
        <v>44592</v>
      </c>
      <c r="G457" s="1" t="s">
        <v>8473</v>
      </c>
      <c r="H457" s="1">
        <f>+Temporalidad[[#This Row],[ID]]</f>
        <v>446</v>
      </c>
    </row>
    <row r="458" spans="1:8" hidden="1" x14ac:dyDescent="0.3">
      <c r="A458">
        <v>447</v>
      </c>
      <c r="B458" s="21" t="s">
        <v>8474</v>
      </c>
      <c r="C458" s="1" t="s">
        <v>5241</v>
      </c>
      <c r="D458" s="1" t="s">
        <v>5242</v>
      </c>
      <c r="E458" s="2">
        <v>44593</v>
      </c>
      <c r="F458" s="2">
        <v>44620</v>
      </c>
      <c r="G458" s="1" t="s">
        <v>8475</v>
      </c>
      <c r="H458" s="1">
        <f>+Temporalidad[[#This Row],[ID]]</f>
        <v>447</v>
      </c>
    </row>
    <row r="459" spans="1:8" hidden="1" x14ac:dyDescent="0.3">
      <c r="A459">
        <v>448</v>
      </c>
      <c r="B459" s="21" t="s">
        <v>8476</v>
      </c>
      <c r="C459" s="1" t="s">
        <v>5241</v>
      </c>
      <c r="D459" s="1" t="s">
        <v>5242</v>
      </c>
      <c r="E459" s="2">
        <v>44621</v>
      </c>
      <c r="F459" s="2">
        <v>44651</v>
      </c>
      <c r="G459" s="1" t="s">
        <v>8477</v>
      </c>
      <c r="H459" s="1">
        <f>+Temporalidad[[#This Row],[ID]]</f>
        <v>448</v>
      </c>
    </row>
    <row r="460" spans="1:8" hidden="1" x14ac:dyDescent="0.3">
      <c r="A460">
        <v>449</v>
      </c>
      <c r="B460" s="21" t="s">
        <v>8478</v>
      </c>
      <c r="C460" s="1" t="s">
        <v>5241</v>
      </c>
      <c r="D460" s="1" t="s">
        <v>5242</v>
      </c>
      <c r="E460" s="2">
        <v>44652</v>
      </c>
      <c r="F460" s="2">
        <v>44681</v>
      </c>
      <c r="G460" s="1" t="s">
        <v>8479</v>
      </c>
      <c r="H460" s="1">
        <f>+Temporalidad[[#This Row],[ID]]</f>
        <v>449</v>
      </c>
    </row>
    <row r="461" spans="1:8" hidden="1" x14ac:dyDescent="0.3">
      <c r="A461">
        <v>450</v>
      </c>
      <c r="B461" s="21" t="s">
        <v>8480</v>
      </c>
      <c r="C461" s="1" t="s">
        <v>5241</v>
      </c>
      <c r="D461" s="1" t="s">
        <v>5242</v>
      </c>
      <c r="E461" s="2">
        <v>44682</v>
      </c>
      <c r="F461" s="2">
        <v>44712</v>
      </c>
      <c r="G461" s="1" t="s">
        <v>8481</v>
      </c>
      <c r="H461" s="1">
        <f>+Temporalidad[[#This Row],[ID]]</f>
        <v>450</v>
      </c>
    </row>
    <row r="462" spans="1:8" hidden="1" x14ac:dyDescent="0.3">
      <c r="A462">
        <v>451</v>
      </c>
      <c r="B462" s="21" t="s">
        <v>8482</v>
      </c>
      <c r="C462" s="1" t="s">
        <v>5241</v>
      </c>
      <c r="D462" s="1" t="s">
        <v>5242</v>
      </c>
      <c r="E462" s="2">
        <v>44713</v>
      </c>
      <c r="F462" s="2">
        <v>44742</v>
      </c>
      <c r="G462" s="1" t="s">
        <v>8483</v>
      </c>
      <c r="H462" s="1">
        <f>+Temporalidad[[#This Row],[ID]]</f>
        <v>451</v>
      </c>
    </row>
    <row r="463" spans="1:8" hidden="1" x14ac:dyDescent="0.3">
      <c r="A463">
        <v>452</v>
      </c>
      <c r="B463" s="21" t="s">
        <v>8484</v>
      </c>
      <c r="C463" s="1" t="s">
        <v>5241</v>
      </c>
      <c r="D463" s="1" t="s">
        <v>5242</v>
      </c>
      <c r="E463" s="2">
        <v>44743</v>
      </c>
      <c r="F463" s="2">
        <v>44773</v>
      </c>
      <c r="G463" s="1" t="s">
        <v>8485</v>
      </c>
      <c r="H463" s="1">
        <f>+Temporalidad[[#This Row],[ID]]</f>
        <v>452</v>
      </c>
    </row>
    <row r="464" spans="1:8" hidden="1" x14ac:dyDescent="0.3">
      <c r="A464">
        <v>453</v>
      </c>
      <c r="B464" s="21" t="s">
        <v>8486</v>
      </c>
      <c r="C464" s="1" t="s">
        <v>5241</v>
      </c>
      <c r="D464" s="1" t="s">
        <v>5242</v>
      </c>
      <c r="E464" s="2">
        <v>44774</v>
      </c>
      <c r="F464" s="2">
        <v>44804</v>
      </c>
      <c r="G464" s="1" t="s">
        <v>8487</v>
      </c>
      <c r="H464" s="1">
        <f>+Temporalidad[[#This Row],[ID]]</f>
        <v>453</v>
      </c>
    </row>
    <row r="465" spans="1:8" hidden="1" x14ac:dyDescent="0.3">
      <c r="A465">
        <v>454</v>
      </c>
      <c r="B465" s="21" t="s">
        <v>8488</v>
      </c>
      <c r="C465" s="1" t="s">
        <v>5241</v>
      </c>
      <c r="D465" s="1" t="s">
        <v>5242</v>
      </c>
      <c r="E465" s="2">
        <v>44805</v>
      </c>
      <c r="F465" s="2">
        <v>44834</v>
      </c>
      <c r="G465" s="1" t="s">
        <v>8489</v>
      </c>
      <c r="H465" s="1">
        <f>+Temporalidad[[#This Row],[ID]]</f>
        <v>454</v>
      </c>
    </row>
    <row r="466" spans="1:8" hidden="1" x14ac:dyDescent="0.3">
      <c r="A466">
        <v>455</v>
      </c>
      <c r="B466" s="21" t="s">
        <v>8490</v>
      </c>
      <c r="C466" s="1" t="s">
        <v>5241</v>
      </c>
      <c r="D466" s="1" t="s">
        <v>5242</v>
      </c>
      <c r="E466" s="2">
        <v>44835</v>
      </c>
      <c r="F466" s="2">
        <v>44865</v>
      </c>
      <c r="G466" s="1" t="s">
        <v>8491</v>
      </c>
      <c r="H466" s="1">
        <f>+Temporalidad[[#This Row],[ID]]</f>
        <v>455</v>
      </c>
    </row>
    <row r="467" spans="1:8" hidden="1" x14ac:dyDescent="0.3">
      <c r="A467">
        <v>456</v>
      </c>
      <c r="B467" s="21" t="s">
        <v>8492</v>
      </c>
      <c r="C467" s="1" t="s">
        <v>5241</v>
      </c>
      <c r="D467" s="1" t="s">
        <v>5242</v>
      </c>
      <c r="E467" s="2">
        <v>44866</v>
      </c>
      <c r="F467" s="2">
        <v>44895</v>
      </c>
      <c r="G467" s="1" t="s">
        <v>8493</v>
      </c>
      <c r="H467" s="1">
        <f>+Temporalidad[[#This Row],[ID]]</f>
        <v>456</v>
      </c>
    </row>
    <row r="468" spans="1:8" hidden="1" x14ac:dyDescent="0.3">
      <c r="A468">
        <v>457</v>
      </c>
      <c r="B468" s="21" t="s">
        <v>8494</v>
      </c>
      <c r="C468" s="1" t="s">
        <v>5241</v>
      </c>
      <c r="D468" s="1" t="s">
        <v>5242</v>
      </c>
      <c r="E468" s="2">
        <v>44896</v>
      </c>
      <c r="F468" s="2">
        <v>44926</v>
      </c>
      <c r="G468" s="1" t="s">
        <v>8495</v>
      </c>
      <c r="H468" s="1">
        <f>+Temporalidad[[#This Row],[ID]]</f>
        <v>457</v>
      </c>
    </row>
    <row r="469" spans="1:8" hidden="1" x14ac:dyDescent="0.3">
      <c r="A469">
        <v>458</v>
      </c>
      <c r="B469" s="21" t="s">
        <v>8496</v>
      </c>
      <c r="C469" s="1" t="s">
        <v>5241</v>
      </c>
      <c r="D469" s="1" t="s">
        <v>5242</v>
      </c>
      <c r="E469" s="2">
        <v>44927</v>
      </c>
      <c r="F469" s="2">
        <v>44957</v>
      </c>
      <c r="G469" s="1" t="s">
        <v>8497</v>
      </c>
      <c r="H469" s="1">
        <f>+Temporalidad[[#This Row],[ID]]</f>
        <v>458</v>
      </c>
    </row>
    <row r="470" spans="1:8" hidden="1" x14ac:dyDescent="0.3">
      <c r="A470">
        <v>459</v>
      </c>
      <c r="B470" s="21" t="s">
        <v>8498</v>
      </c>
      <c r="C470" s="1" t="s">
        <v>5241</v>
      </c>
      <c r="D470" s="1" t="s">
        <v>5242</v>
      </c>
      <c r="E470" s="2">
        <v>44958</v>
      </c>
      <c r="F470" s="2">
        <v>44985</v>
      </c>
      <c r="G470" s="1" t="s">
        <v>8499</v>
      </c>
      <c r="H470" s="1">
        <f>+Temporalidad[[#This Row],[ID]]</f>
        <v>459</v>
      </c>
    </row>
    <row r="471" spans="1:8" hidden="1" x14ac:dyDescent="0.3">
      <c r="A471">
        <v>460</v>
      </c>
      <c r="B471" s="21" t="s">
        <v>8500</v>
      </c>
      <c r="C471" s="1" t="s">
        <v>5241</v>
      </c>
      <c r="D471" s="1" t="s">
        <v>5242</v>
      </c>
      <c r="E471" s="2">
        <v>44986</v>
      </c>
      <c r="F471" s="2">
        <v>45016</v>
      </c>
      <c r="G471" s="1" t="s">
        <v>8501</v>
      </c>
      <c r="H471" s="1">
        <f>+Temporalidad[[#This Row],[ID]]</f>
        <v>460</v>
      </c>
    </row>
    <row r="472" spans="1:8" hidden="1" x14ac:dyDescent="0.3">
      <c r="A472">
        <v>461</v>
      </c>
      <c r="B472" s="21" t="s">
        <v>8502</v>
      </c>
      <c r="C472" s="1" t="s">
        <v>5241</v>
      </c>
      <c r="D472" s="1" t="s">
        <v>5242</v>
      </c>
      <c r="E472" s="2">
        <v>45017</v>
      </c>
      <c r="F472" s="2">
        <v>45046</v>
      </c>
      <c r="G472" s="1" t="s">
        <v>8503</v>
      </c>
      <c r="H472" s="1">
        <f>+Temporalidad[[#This Row],[ID]]</f>
        <v>461</v>
      </c>
    </row>
    <row r="473" spans="1:8" hidden="1" x14ac:dyDescent="0.3">
      <c r="A473">
        <v>462</v>
      </c>
      <c r="B473" s="21" t="s">
        <v>8504</v>
      </c>
      <c r="C473" s="1" t="s">
        <v>5241</v>
      </c>
      <c r="D473" s="1" t="s">
        <v>5242</v>
      </c>
      <c r="E473" s="2">
        <v>45047</v>
      </c>
      <c r="F473" s="2">
        <v>45077</v>
      </c>
      <c r="G473" s="1" t="s">
        <v>8505</v>
      </c>
      <c r="H473" s="1">
        <f>+Temporalidad[[#This Row],[ID]]</f>
        <v>462</v>
      </c>
    </row>
    <row r="474" spans="1:8" hidden="1" x14ac:dyDescent="0.3">
      <c r="A474">
        <v>463</v>
      </c>
      <c r="B474" s="21" t="s">
        <v>8506</v>
      </c>
      <c r="C474" s="1" t="s">
        <v>5241</v>
      </c>
      <c r="D474" s="1" t="s">
        <v>5242</v>
      </c>
      <c r="E474" s="2">
        <v>45078</v>
      </c>
      <c r="F474" s="2">
        <v>45107</v>
      </c>
      <c r="G474" s="1" t="s">
        <v>8507</v>
      </c>
      <c r="H474" s="1">
        <f>+Temporalidad[[#This Row],[ID]]</f>
        <v>463</v>
      </c>
    </row>
    <row r="475" spans="1:8" hidden="1" x14ac:dyDescent="0.3">
      <c r="A475">
        <v>464</v>
      </c>
      <c r="B475" s="21" t="s">
        <v>8508</v>
      </c>
      <c r="C475" s="1" t="s">
        <v>5241</v>
      </c>
      <c r="D475" s="1" t="s">
        <v>5242</v>
      </c>
      <c r="E475" s="2">
        <v>45108</v>
      </c>
      <c r="F475" s="2">
        <v>45138</v>
      </c>
      <c r="G475" s="1" t="s">
        <v>8509</v>
      </c>
      <c r="H475" s="1">
        <f>+Temporalidad[[#This Row],[ID]]</f>
        <v>464</v>
      </c>
    </row>
    <row r="476" spans="1:8" hidden="1" x14ac:dyDescent="0.3">
      <c r="A476">
        <v>465</v>
      </c>
      <c r="B476" s="21" t="s">
        <v>8510</v>
      </c>
      <c r="C476" s="1" t="s">
        <v>5241</v>
      </c>
      <c r="D476" s="1" t="s">
        <v>5242</v>
      </c>
      <c r="E476" s="2">
        <v>45139</v>
      </c>
      <c r="F476" s="2">
        <v>45169</v>
      </c>
      <c r="G476" s="1" t="s">
        <v>8511</v>
      </c>
      <c r="H476" s="1">
        <f>+Temporalidad[[#This Row],[ID]]</f>
        <v>465</v>
      </c>
    </row>
    <row r="477" spans="1:8" hidden="1" x14ac:dyDescent="0.3">
      <c r="A477">
        <v>466</v>
      </c>
      <c r="B477" s="21" t="s">
        <v>8512</v>
      </c>
      <c r="C477" s="1" t="s">
        <v>5241</v>
      </c>
      <c r="D477" s="1" t="s">
        <v>5242</v>
      </c>
      <c r="E477" s="2">
        <v>45170</v>
      </c>
      <c r="F477" s="2">
        <v>45199</v>
      </c>
      <c r="G477" s="1" t="s">
        <v>8513</v>
      </c>
      <c r="H477" s="1">
        <f>+Temporalidad[[#This Row],[ID]]</f>
        <v>466</v>
      </c>
    </row>
    <row r="478" spans="1:8" hidden="1" x14ac:dyDescent="0.3">
      <c r="A478">
        <v>467</v>
      </c>
      <c r="B478" s="21" t="s">
        <v>8514</v>
      </c>
      <c r="C478" s="1" t="s">
        <v>5241</v>
      </c>
      <c r="D478" s="1" t="s">
        <v>5242</v>
      </c>
      <c r="E478" s="2">
        <v>45200</v>
      </c>
      <c r="F478" s="2">
        <v>45230</v>
      </c>
      <c r="G478" s="1" t="s">
        <v>8515</v>
      </c>
      <c r="H478" s="1">
        <f>+Temporalidad[[#This Row],[ID]]</f>
        <v>467</v>
      </c>
    </row>
    <row r="479" spans="1:8" hidden="1" x14ac:dyDescent="0.3">
      <c r="A479">
        <v>468</v>
      </c>
      <c r="B479" s="21" t="s">
        <v>8516</v>
      </c>
      <c r="C479" s="1" t="s">
        <v>5241</v>
      </c>
      <c r="D479" s="1" t="s">
        <v>5242</v>
      </c>
      <c r="E479" s="2">
        <v>45231</v>
      </c>
      <c r="F479" s="2">
        <v>45260</v>
      </c>
      <c r="G479" s="1" t="s">
        <v>8517</v>
      </c>
      <c r="H479" s="1">
        <f>+Temporalidad[[#This Row],[ID]]</f>
        <v>468</v>
      </c>
    </row>
    <row r="480" spans="1:8" hidden="1" x14ac:dyDescent="0.3">
      <c r="A480">
        <v>469</v>
      </c>
      <c r="B480" s="21" t="s">
        <v>8518</v>
      </c>
      <c r="C480" s="1" t="s">
        <v>5241</v>
      </c>
      <c r="D480" s="1" t="s">
        <v>5242</v>
      </c>
      <c r="E480" s="2">
        <v>45261</v>
      </c>
      <c r="F480" s="2">
        <v>45291</v>
      </c>
      <c r="G480" s="1" t="s">
        <v>8519</v>
      </c>
      <c r="H480" s="1">
        <f>+Temporalidad[[#This Row],[ID]]</f>
        <v>469</v>
      </c>
    </row>
    <row r="481" spans="1:8" hidden="1" x14ac:dyDescent="0.3">
      <c r="A481">
        <v>470</v>
      </c>
      <c r="B481" s="21" t="s">
        <v>8520</v>
      </c>
      <c r="C481" s="1" t="s">
        <v>5241</v>
      </c>
      <c r="D481" s="1" t="s">
        <v>5242</v>
      </c>
      <c r="E481" s="2">
        <v>45292</v>
      </c>
      <c r="F481" s="2">
        <v>45322</v>
      </c>
      <c r="G481" s="1" t="s">
        <v>8521</v>
      </c>
      <c r="H481" s="1">
        <f>+Temporalidad[[#This Row],[ID]]</f>
        <v>470</v>
      </c>
    </row>
    <row r="482" spans="1:8" hidden="1" x14ac:dyDescent="0.3">
      <c r="A482">
        <v>471</v>
      </c>
      <c r="B482" s="21" t="s">
        <v>8522</v>
      </c>
      <c r="C482" s="1" t="s">
        <v>5241</v>
      </c>
      <c r="D482" s="1" t="s">
        <v>5242</v>
      </c>
      <c r="E482" s="2">
        <v>45323</v>
      </c>
      <c r="F482" s="2">
        <v>45350</v>
      </c>
      <c r="G482" s="1" t="s">
        <v>8523</v>
      </c>
      <c r="H482" s="1">
        <f>+Temporalidad[[#This Row],[ID]]</f>
        <v>471</v>
      </c>
    </row>
    <row r="483" spans="1:8" hidden="1" x14ac:dyDescent="0.3">
      <c r="A483">
        <v>472</v>
      </c>
      <c r="B483" s="21" t="s">
        <v>8524</v>
      </c>
      <c r="C483" s="1" t="s">
        <v>5241</v>
      </c>
      <c r="D483" s="1" t="s">
        <v>5242</v>
      </c>
      <c r="E483" s="2">
        <v>45352</v>
      </c>
      <c r="F483" s="2">
        <v>45382</v>
      </c>
      <c r="G483" s="1" t="s">
        <v>8525</v>
      </c>
      <c r="H483" s="1">
        <f>+Temporalidad[[#This Row],[ID]]</f>
        <v>472</v>
      </c>
    </row>
    <row r="484" spans="1:8" hidden="1" x14ac:dyDescent="0.3">
      <c r="A484">
        <v>473</v>
      </c>
      <c r="B484" s="21" t="s">
        <v>8526</v>
      </c>
      <c r="C484" s="1" t="s">
        <v>5241</v>
      </c>
      <c r="D484" s="1" t="s">
        <v>5242</v>
      </c>
      <c r="E484" s="2">
        <v>45383</v>
      </c>
      <c r="F484" s="2">
        <v>45412</v>
      </c>
      <c r="G484" s="1" t="s">
        <v>8527</v>
      </c>
      <c r="H484" s="1">
        <f>+Temporalidad[[#This Row],[ID]]</f>
        <v>473</v>
      </c>
    </row>
    <row r="485" spans="1:8" hidden="1" x14ac:dyDescent="0.3">
      <c r="A485">
        <v>474</v>
      </c>
      <c r="B485" s="21" t="s">
        <v>8528</v>
      </c>
      <c r="C485" s="1" t="s">
        <v>5241</v>
      </c>
      <c r="D485" s="1" t="s">
        <v>5242</v>
      </c>
      <c r="E485" s="2">
        <v>45413</v>
      </c>
      <c r="F485" s="2">
        <v>45443</v>
      </c>
      <c r="G485" s="1" t="s">
        <v>8529</v>
      </c>
      <c r="H485" s="1">
        <f>+Temporalidad[[#This Row],[ID]]</f>
        <v>474</v>
      </c>
    </row>
    <row r="486" spans="1:8" hidden="1" x14ac:dyDescent="0.3">
      <c r="A486">
        <v>475</v>
      </c>
      <c r="B486" s="21" t="s">
        <v>8530</v>
      </c>
      <c r="C486" s="1" t="s">
        <v>5241</v>
      </c>
      <c r="D486" s="1" t="s">
        <v>5242</v>
      </c>
      <c r="E486" s="2">
        <v>45444</v>
      </c>
      <c r="F486" s="2">
        <v>45473</v>
      </c>
      <c r="G486" s="1" t="s">
        <v>8531</v>
      </c>
      <c r="H486" s="1">
        <f>+Temporalidad[[#This Row],[ID]]</f>
        <v>475</v>
      </c>
    </row>
    <row r="487" spans="1:8" hidden="1" x14ac:dyDescent="0.3">
      <c r="A487">
        <v>476</v>
      </c>
      <c r="B487" s="21" t="s">
        <v>8532</v>
      </c>
      <c r="C487" s="1" t="s">
        <v>5241</v>
      </c>
      <c r="D487" s="1" t="s">
        <v>5242</v>
      </c>
      <c r="E487" s="2">
        <v>45474</v>
      </c>
      <c r="F487" s="2">
        <v>45504</v>
      </c>
      <c r="G487" s="1" t="s">
        <v>8533</v>
      </c>
      <c r="H487" s="1">
        <f>+Temporalidad[[#This Row],[ID]]</f>
        <v>476</v>
      </c>
    </row>
    <row r="488" spans="1:8" hidden="1" x14ac:dyDescent="0.3">
      <c r="A488">
        <v>477</v>
      </c>
      <c r="B488" s="21" t="s">
        <v>8534</v>
      </c>
      <c r="C488" s="1" t="s">
        <v>5241</v>
      </c>
      <c r="D488" s="1" t="s">
        <v>5242</v>
      </c>
      <c r="E488" s="2">
        <v>45505</v>
      </c>
      <c r="F488" s="2">
        <v>45535</v>
      </c>
      <c r="G488" s="1" t="s">
        <v>8535</v>
      </c>
      <c r="H488" s="1">
        <f>+Temporalidad[[#This Row],[ID]]</f>
        <v>477</v>
      </c>
    </row>
    <row r="489" spans="1:8" hidden="1" x14ac:dyDescent="0.3">
      <c r="A489">
        <v>478</v>
      </c>
      <c r="B489" s="21" t="s">
        <v>8536</v>
      </c>
      <c r="C489" s="1" t="s">
        <v>5241</v>
      </c>
      <c r="D489" s="1" t="s">
        <v>5242</v>
      </c>
      <c r="E489" s="2">
        <v>45536</v>
      </c>
      <c r="F489" s="2">
        <v>45565</v>
      </c>
      <c r="G489" s="1" t="s">
        <v>8537</v>
      </c>
      <c r="H489" s="1">
        <f>+Temporalidad[[#This Row],[ID]]</f>
        <v>478</v>
      </c>
    </row>
    <row r="490" spans="1:8" hidden="1" x14ac:dyDescent="0.3">
      <c r="A490">
        <v>479</v>
      </c>
      <c r="B490" s="21" t="s">
        <v>8538</v>
      </c>
      <c r="C490" s="1" t="s">
        <v>5241</v>
      </c>
      <c r="D490" s="1" t="s">
        <v>5242</v>
      </c>
      <c r="E490" s="2">
        <v>45566</v>
      </c>
      <c r="F490" s="2">
        <v>45596</v>
      </c>
      <c r="G490" s="1" t="s">
        <v>8539</v>
      </c>
      <c r="H490" s="1">
        <f>+Temporalidad[[#This Row],[ID]]</f>
        <v>479</v>
      </c>
    </row>
    <row r="491" spans="1:8" hidden="1" x14ac:dyDescent="0.3">
      <c r="A491">
        <v>480</v>
      </c>
      <c r="B491" s="21" t="s">
        <v>8540</v>
      </c>
      <c r="C491" s="1" t="s">
        <v>5241</v>
      </c>
      <c r="D491" s="1" t="s">
        <v>5242</v>
      </c>
      <c r="E491" s="2">
        <v>45597</v>
      </c>
      <c r="F491" s="2">
        <v>45626</v>
      </c>
      <c r="G491" s="1" t="s">
        <v>8541</v>
      </c>
      <c r="H491" s="1">
        <f>+Temporalidad[[#This Row],[ID]]</f>
        <v>480</v>
      </c>
    </row>
    <row r="492" spans="1:8" hidden="1" x14ac:dyDescent="0.3">
      <c r="A492">
        <v>481</v>
      </c>
      <c r="B492" s="21" t="s">
        <v>8542</v>
      </c>
      <c r="C492" s="1" t="s">
        <v>5241</v>
      </c>
      <c r="D492" s="1" t="s">
        <v>5242</v>
      </c>
      <c r="E492" s="2">
        <v>45627</v>
      </c>
      <c r="F492" s="2">
        <v>45657</v>
      </c>
      <c r="G492" s="1" t="s">
        <v>8543</v>
      </c>
      <c r="H492" s="1">
        <f>+Temporalidad[[#This Row],[ID]]</f>
        <v>481</v>
      </c>
    </row>
    <row r="493" spans="1:8" hidden="1" x14ac:dyDescent="0.3">
      <c r="A493">
        <v>482</v>
      </c>
      <c r="B493" s="21" t="s">
        <v>8544</v>
      </c>
      <c r="C493" s="1" t="s">
        <v>5241</v>
      </c>
      <c r="D493" s="1" t="s">
        <v>5242</v>
      </c>
      <c r="E493" s="2">
        <v>45658</v>
      </c>
      <c r="F493" s="2">
        <v>45688</v>
      </c>
      <c r="G493" s="1" t="s">
        <v>8545</v>
      </c>
      <c r="H493" s="1">
        <f>+Temporalidad[[#This Row],[ID]]</f>
        <v>482</v>
      </c>
    </row>
    <row r="494" spans="1:8" hidden="1" x14ac:dyDescent="0.3">
      <c r="A494">
        <v>483</v>
      </c>
      <c r="B494" s="21" t="s">
        <v>8546</v>
      </c>
      <c r="C494" s="1" t="s">
        <v>5241</v>
      </c>
      <c r="D494" s="1" t="s">
        <v>5242</v>
      </c>
      <c r="E494" s="2">
        <v>45689</v>
      </c>
      <c r="F494" s="2">
        <v>45716</v>
      </c>
      <c r="G494" s="1" t="s">
        <v>8547</v>
      </c>
      <c r="H494" s="1">
        <f>+Temporalidad[[#This Row],[ID]]</f>
        <v>483</v>
      </c>
    </row>
    <row r="495" spans="1:8" hidden="1" x14ac:dyDescent="0.3">
      <c r="A495">
        <v>484</v>
      </c>
      <c r="B495" s="21" t="s">
        <v>8548</v>
      </c>
      <c r="C495" s="1" t="s">
        <v>5241</v>
      </c>
      <c r="D495" s="1" t="s">
        <v>5242</v>
      </c>
      <c r="E495" s="2">
        <v>45717</v>
      </c>
      <c r="F495" s="2">
        <v>45747</v>
      </c>
      <c r="G495" s="1" t="s">
        <v>8549</v>
      </c>
      <c r="H495" s="1">
        <f>+Temporalidad[[#This Row],[ID]]</f>
        <v>484</v>
      </c>
    </row>
    <row r="496" spans="1:8" hidden="1" x14ac:dyDescent="0.3">
      <c r="A496">
        <v>485</v>
      </c>
      <c r="B496" s="21" t="s">
        <v>8550</v>
      </c>
      <c r="C496" s="1" t="s">
        <v>5241</v>
      </c>
      <c r="D496" s="1" t="s">
        <v>5242</v>
      </c>
      <c r="E496" s="2">
        <v>45748</v>
      </c>
      <c r="F496" s="2">
        <v>45777</v>
      </c>
      <c r="G496" s="1" t="s">
        <v>8551</v>
      </c>
      <c r="H496" s="1">
        <f>+Temporalidad[[#This Row],[ID]]</f>
        <v>485</v>
      </c>
    </row>
    <row r="497" spans="1:8" hidden="1" x14ac:dyDescent="0.3">
      <c r="A497">
        <v>486</v>
      </c>
      <c r="B497" s="21" t="s">
        <v>8552</v>
      </c>
      <c r="C497" s="1" t="s">
        <v>5241</v>
      </c>
      <c r="D497" s="1" t="s">
        <v>5242</v>
      </c>
      <c r="E497" s="2">
        <v>45778</v>
      </c>
      <c r="F497" s="2">
        <v>45808</v>
      </c>
      <c r="G497" s="1" t="s">
        <v>8553</v>
      </c>
      <c r="H497" s="1">
        <f>+Temporalidad[[#This Row],[ID]]</f>
        <v>486</v>
      </c>
    </row>
    <row r="498" spans="1:8" hidden="1" x14ac:dyDescent="0.3">
      <c r="A498">
        <v>487</v>
      </c>
      <c r="B498" s="21" t="s">
        <v>8554</v>
      </c>
      <c r="C498" s="1" t="s">
        <v>5241</v>
      </c>
      <c r="D498" s="1" t="s">
        <v>5242</v>
      </c>
      <c r="E498" s="2">
        <v>45809</v>
      </c>
      <c r="F498" s="2">
        <v>45838</v>
      </c>
      <c r="G498" s="1" t="s">
        <v>8555</v>
      </c>
      <c r="H498" s="1">
        <f>+Temporalidad[[#This Row],[ID]]</f>
        <v>487</v>
      </c>
    </row>
    <row r="499" spans="1:8" hidden="1" x14ac:dyDescent="0.3">
      <c r="A499">
        <v>488</v>
      </c>
      <c r="B499" s="21" t="s">
        <v>8556</v>
      </c>
      <c r="C499" s="1" t="s">
        <v>5241</v>
      </c>
      <c r="D499" s="1" t="s">
        <v>5242</v>
      </c>
      <c r="E499" s="2">
        <v>45839</v>
      </c>
      <c r="F499" s="2">
        <v>45869</v>
      </c>
      <c r="G499" s="1" t="s">
        <v>8557</v>
      </c>
      <c r="H499" s="1">
        <f>+Temporalidad[[#This Row],[ID]]</f>
        <v>488</v>
      </c>
    </row>
    <row r="500" spans="1:8" hidden="1" x14ac:dyDescent="0.3">
      <c r="A500">
        <v>489</v>
      </c>
      <c r="B500" s="21" t="s">
        <v>8558</v>
      </c>
      <c r="C500" s="1" t="s">
        <v>5241</v>
      </c>
      <c r="D500" s="1" t="s">
        <v>5242</v>
      </c>
      <c r="E500" s="2">
        <v>45870</v>
      </c>
      <c r="F500" s="2">
        <v>45900</v>
      </c>
      <c r="G500" s="1" t="s">
        <v>8559</v>
      </c>
      <c r="H500" s="1">
        <f>+Temporalidad[[#This Row],[ID]]</f>
        <v>489</v>
      </c>
    </row>
    <row r="501" spans="1:8" hidden="1" x14ac:dyDescent="0.3">
      <c r="A501">
        <v>490</v>
      </c>
      <c r="B501" s="21" t="s">
        <v>8560</v>
      </c>
      <c r="C501" s="1" t="s">
        <v>5241</v>
      </c>
      <c r="D501" s="1" t="s">
        <v>5242</v>
      </c>
      <c r="E501" s="2">
        <v>45901</v>
      </c>
      <c r="F501" s="2">
        <v>45930</v>
      </c>
      <c r="G501" s="1" t="s">
        <v>8561</v>
      </c>
      <c r="H501" s="1">
        <f>+Temporalidad[[#This Row],[ID]]</f>
        <v>490</v>
      </c>
    </row>
    <row r="502" spans="1:8" hidden="1" x14ac:dyDescent="0.3">
      <c r="A502">
        <v>491</v>
      </c>
      <c r="B502" s="21" t="s">
        <v>8562</v>
      </c>
      <c r="C502" s="1" t="s">
        <v>5241</v>
      </c>
      <c r="D502" s="1" t="s">
        <v>5242</v>
      </c>
      <c r="E502" s="2">
        <v>45931</v>
      </c>
      <c r="F502" s="2">
        <v>45961</v>
      </c>
      <c r="G502" s="1" t="s">
        <v>8563</v>
      </c>
      <c r="H502" s="1">
        <f>+Temporalidad[[#This Row],[ID]]</f>
        <v>491</v>
      </c>
    </row>
    <row r="503" spans="1:8" hidden="1" x14ac:dyDescent="0.3">
      <c r="A503">
        <v>492</v>
      </c>
      <c r="B503" s="21" t="s">
        <v>8564</v>
      </c>
      <c r="C503" s="1" t="s">
        <v>5241</v>
      </c>
      <c r="D503" s="1" t="s">
        <v>5242</v>
      </c>
      <c r="E503" s="2">
        <v>45962</v>
      </c>
      <c r="F503" s="2">
        <v>45991</v>
      </c>
      <c r="G503" s="1" t="s">
        <v>8565</v>
      </c>
      <c r="H503" s="1">
        <f>+Temporalidad[[#This Row],[ID]]</f>
        <v>492</v>
      </c>
    </row>
    <row r="504" spans="1:8" hidden="1" x14ac:dyDescent="0.3">
      <c r="A504">
        <v>493</v>
      </c>
      <c r="B504" s="21" t="s">
        <v>8566</v>
      </c>
      <c r="C504" s="1" t="s">
        <v>5241</v>
      </c>
      <c r="D504" s="1" t="s">
        <v>5242</v>
      </c>
      <c r="E504" s="2">
        <v>45992</v>
      </c>
      <c r="F504" s="2">
        <v>46022</v>
      </c>
      <c r="G504" s="1" t="s">
        <v>8567</v>
      </c>
      <c r="H504" s="1">
        <f>+Temporalidad[[#This Row],[ID]]</f>
        <v>493</v>
      </c>
    </row>
    <row r="505" spans="1:8" hidden="1" x14ac:dyDescent="0.3">
      <c r="A505">
        <v>494</v>
      </c>
      <c r="B505" s="21" t="s">
        <v>8568</v>
      </c>
      <c r="C505" s="1" t="s">
        <v>5241</v>
      </c>
      <c r="D505" s="1" t="s">
        <v>5242</v>
      </c>
      <c r="E505" s="2">
        <v>46023</v>
      </c>
      <c r="F505" s="2">
        <v>46053</v>
      </c>
      <c r="G505" s="1" t="s">
        <v>8569</v>
      </c>
      <c r="H505" s="1">
        <f>+Temporalidad[[#This Row],[ID]]</f>
        <v>494</v>
      </c>
    </row>
    <row r="506" spans="1:8" hidden="1" x14ac:dyDescent="0.3">
      <c r="A506">
        <v>495</v>
      </c>
      <c r="B506" s="21" t="s">
        <v>8570</v>
      </c>
      <c r="C506" s="1" t="s">
        <v>5241</v>
      </c>
      <c r="D506" s="1" t="s">
        <v>5242</v>
      </c>
      <c r="E506" s="2">
        <v>46054</v>
      </c>
      <c r="F506" s="2">
        <v>46081</v>
      </c>
      <c r="G506" s="1" t="s">
        <v>8571</v>
      </c>
      <c r="H506" s="1">
        <f>+Temporalidad[[#This Row],[ID]]</f>
        <v>495</v>
      </c>
    </row>
    <row r="507" spans="1:8" hidden="1" x14ac:dyDescent="0.3">
      <c r="A507">
        <v>496</v>
      </c>
      <c r="B507" s="21" t="s">
        <v>8572</v>
      </c>
      <c r="C507" s="1" t="s">
        <v>5241</v>
      </c>
      <c r="D507" s="1" t="s">
        <v>5242</v>
      </c>
      <c r="E507" s="2">
        <v>46082</v>
      </c>
      <c r="F507" s="2">
        <v>46112</v>
      </c>
      <c r="G507" s="1" t="s">
        <v>8573</v>
      </c>
      <c r="H507" s="1">
        <f>+Temporalidad[[#This Row],[ID]]</f>
        <v>496</v>
      </c>
    </row>
    <row r="508" spans="1:8" hidden="1" x14ac:dyDescent="0.3">
      <c r="A508">
        <v>497</v>
      </c>
      <c r="B508" s="21" t="s">
        <v>8574</v>
      </c>
      <c r="C508" s="1" t="s">
        <v>5241</v>
      </c>
      <c r="D508" s="1" t="s">
        <v>5242</v>
      </c>
      <c r="E508" s="2">
        <v>46113</v>
      </c>
      <c r="F508" s="2">
        <v>46142</v>
      </c>
      <c r="G508" s="1" t="s">
        <v>8575</v>
      </c>
      <c r="H508" s="1">
        <f>+Temporalidad[[#This Row],[ID]]</f>
        <v>497</v>
      </c>
    </row>
    <row r="509" spans="1:8" hidden="1" x14ac:dyDescent="0.3">
      <c r="A509">
        <v>498</v>
      </c>
      <c r="B509" s="21" t="s">
        <v>8576</v>
      </c>
      <c r="C509" s="1" t="s">
        <v>5241</v>
      </c>
      <c r="D509" s="1" t="s">
        <v>5242</v>
      </c>
      <c r="E509" s="2">
        <v>46143</v>
      </c>
      <c r="F509" s="2">
        <v>46173</v>
      </c>
      <c r="G509" s="1" t="s">
        <v>8577</v>
      </c>
      <c r="H509" s="1">
        <f>+Temporalidad[[#This Row],[ID]]</f>
        <v>498</v>
      </c>
    </row>
    <row r="510" spans="1:8" hidden="1" x14ac:dyDescent="0.3">
      <c r="A510">
        <v>499</v>
      </c>
      <c r="B510" s="21" t="s">
        <v>8578</v>
      </c>
      <c r="C510" s="1" t="s">
        <v>5241</v>
      </c>
      <c r="D510" s="1" t="s">
        <v>5242</v>
      </c>
      <c r="E510" s="2">
        <v>46174</v>
      </c>
      <c r="F510" s="2">
        <v>46203</v>
      </c>
      <c r="G510" s="1" t="s">
        <v>8579</v>
      </c>
      <c r="H510" s="1">
        <f>+Temporalidad[[#This Row],[ID]]</f>
        <v>499</v>
      </c>
    </row>
    <row r="511" spans="1:8" hidden="1" x14ac:dyDescent="0.3">
      <c r="A511">
        <v>500</v>
      </c>
      <c r="B511" s="21" t="s">
        <v>8580</v>
      </c>
      <c r="C511" s="1" t="s">
        <v>5241</v>
      </c>
      <c r="D511" s="1" t="s">
        <v>5242</v>
      </c>
      <c r="E511" s="2">
        <v>46204</v>
      </c>
      <c r="F511" s="2">
        <v>46234</v>
      </c>
      <c r="G511" s="1" t="s">
        <v>8581</v>
      </c>
      <c r="H511" s="1">
        <f>+Temporalidad[[#This Row],[ID]]</f>
        <v>500</v>
      </c>
    </row>
    <row r="512" spans="1:8" hidden="1" x14ac:dyDescent="0.3">
      <c r="A512">
        <v>501</v>
      </c>
      <c r="B512" s="21" t="s">
        <v>8582</v>
      </c>
      <c r="C512" s="1" t="s">
        <v>5241</v>
      </c>
      <c r="D512" s="1" t="s">
        <v>5242</v>
      </c>
      <c r="E512" s="2">
        <v>46235</v>
      </c>
      <c r="F512" s="2">
        <v>46265</v>
      </c>
      <c r="G512" s="1" t="s">
        <v>8583</v>
      </c>
      <c r="H512" s="1">
        <f>+Temporalidad[[#This Row],[ID]]</f>
        <v>501</v>
      </c>
    </row>
    <row r="513" spans="1:8" hidden="1" x14ac:dyDescent="0.3">
      <c r="A513">
        <v>502</v>
      </c>
      <c r="B513" s="21" t="s">
        <v>8584</v>
      </c>
      <c r="C513" s="1" t="s">
        <v>5241</v>
      </c>
      <c r="D513" s="1" t="s">
        <v>5242</v>
      </c>
      <c r="E513" s="2">
        <v>46266</v>
      </c>
      <c r="F513" s="2">
        <v>46295</v>
      </c>
      <c r="G513" s="1" t="s">
        <v>8585</v>
      </c>
      <c r="H513" s="1">
        <f>+Temporalidad[[#This Row],[ID]]</f>
        <v>502</v>
      </c>
    </row>
    <row r="514" spans="1:8" hidden="1" x14ac:dyDescent="0.3">
      <c r="A514">
        <v>503</v>
      </c>
      <c r="B514" s="21" t="s">
        <v>8586</v>
      </c>
      <c r="C514" s="1" t="s">
        <v>5241</v>
      </c>
      <c r="D514" s="1" t="s">
        <v>5242</v>
      </c>
      <c r="E514" s="2">
        <v>46296</v>
      </c>
      <c r="F514" s="2">
        <v>46326</v>
      </c>
      <c r="G514" s="1" t="s">
        <v>8587</v>
      </c>
      <c r="H514" s="1">
        <f>+Temporalidad[[#This Row],[ID]]</f>
        <v>503</v>
      </c>
    </row>
    <row r="515" spans="1:8" hidden="1" x14ac:dyDescent="0.3">
      <c r="A515">
        <v>504</v>
      </c>
      <c r="B515" s="21" t="s">
        <v>8588</v>
      </c>
      <c r="C515" s="1" t="s">
        <v>5241</v>
      </c>
      <c r="D515" s="1" t="s">
        <v>5242</v>
      </c>
      <c r="E515" s="2">
        <v>46327</v>
      </c>
      <c r="F515" s="2">
        <v>46356</v>
      </c>
      <c r="G515" s="1" t="s">
        <v>8589</v>
      </c>
      <c r="H515" s="1">
        <f>+Temporalidad[[#This Row],[ID]]</f>
        <v>504</v>
      </c>
    </row>
    <row r="516" spans="1:8" hidden="1" x14ac:dyDescent="0.3">
      <c r="A516">
        <v>505</v>
      </c>
      <c r="B516" s="21" t="s">
        <v>8590</v>
      </c>
      <c r="C516" s="1" t="s">
        <v>5241</v>
      </c>
      <c r="D516" s="1" t="s">
        <v>5242</v>
      </c>
      <c r="E516" s="2">
        <v>46357</v>
      </c>
      <c r="F516" s="2">
        <v>46387</v>
      </c>
      <c r="G516" s="1" t="s">
        <v>8591</v>
      </c>
      <c r="H516" s="1">
        <f>+Temporalidad[[#This Row],[ID]]</f>
        <v>505</v>
      </c>
    </row>
    <row r="517" spans="1:8" hidden="1" x14ac:dyDescent="0.3">
      <c r="A517">
        <v>506</v>
      </c>
      <c r="B517" s="21" t="s">
        <v>8592</v>
      </c>
      <c r="C517" s="1" t="s">
        <v>5241</v>
      </c>
      <c r="D517" s="1" t="s">
        <v>5242</v>
      </c>
      <c r="E517" s="2">
        <v>46388</v>
      </c>
      <c r="F517" s="2">
        <v>46418</v>
      </c>
      <c r="G517" s="1" t="s">
        <v>8593</v>
      </c>
      <c r="H517" s="1">
        <f>+Temporalidad[[#This Row],[ID]]</f>
        <v>506</v>
      </c>
    </row>
    <row r="518" spans="1:8" hidden="1" x14ac:dyDescent="0.3">
      <c r="A518">
        <v>507</v>
      </c>
      <c r="B518" s="21" t="s">
        <v>8594</v>
      </c>
      <c r="C518" s="1" t="s">
        <v>5241</v>
      </c>
      <c r="D518" s="1" t="s">
        <v>5242</v>
      </c>
      <c r="E518" s="2">
        <v>46419</v>
      </c>
      <c r="F518" s="2">
        <v>46446</v>
      </c>
      <c r="G518" s="1" t="s">
        <v>8595</v>
      </c>
      <c r="H518" s="1">
        <f>+Temporalidad[[#This Row],[ID]]</f>
        <v>507</v>
      </c>
    </row>
    <row r="519" spans="1:8" hidden="1" x14ac:dyDescent="0.3">
      <c r="A519">
        <v>508</v>
      </c>
      <c r="B519" s="21" t="s">
        <v>8596</v>
      </c>
      <c r="C519" s="1" t="s">
        <v>5241</v>
      </c>
      <c r="D519" s="1" t="s">
        <v>5242</v>
      </c>
      <c r="E519" s="2">
        <v>46447</v>
      </c>
      <c r="F519" s="2">
        <v>46477</v>
      </c>
      <c r="G519" s="1" t="s">
        <v>8597</v>
      </c>
      <c r="H519" s="1">
        <f>+Temporalidad[[#This Row],[ID]]</f>
        <v>508</v>
      </c>
    </row>
    <row r="520" spans="1:8" hidden="1" x14ac:dyDescent="0.3">
      <c r="A520">
        <v>509</v>
      </c>
      <c r="B520" s="21" t="s">
        <v>8598</v>
      </c>
      <c r="C520" s="1" t="s">
        <v>5241</v>
      </c>
      <c r="D520" s="1" t="s">
        <v>5242</v>
      </c>
      <c r="E520" s="2">
        <v>46478</v>
      </c>
      <c r="F520" s="2">
        <v>46507</v>
      </c>
      <c r="G520" s="1" t="s">
        <v>8599</v>
      </c>
      <c r="H520" s="1">
        <f>+Temporalidad[[#This Row],[ID]]</f>
        <v>509</v>
      </c>
    </row>
    <row r="521" spans="1:8" hidden="1" x14ac:dyDescent="0.3">
      <c r="A521">
        <v>510</v>
      </c>
      <c r="B521" s="21" t="s">
        <v>8600</v>
      </c>
      <c r="C521" s="1" t="s">
        <v>5241</v>
      </c>
      <c r="D521" s="1" t="s">
        <v>5242</v>
      </c>
      <c r="E521" s="2">
        <v>46508</v>
      </c>
      <c r="F521" s="2">
        <v>46538</v>
      </c>
      <c r="G521" s="1" t="s">
        <v>8601</v>
      </c>
      <c r="H521" s="1">
        <f>+Temporalidad[[#This Row],[ID]]</f>
        <v>510</v>
      </c>
    </row>
    <row r="522" spans="1:8" hidden="1" x14ac:dyDescent="0.3">
      <c r="A522">
        <v>511</v>
      </c>
      <c r="B522" s="21" t="s">
        <v>8602</v>
      </c>
      <c r="C522" s="1" t="s">
        <v>5241</v>
      </c>
      <c r="D522" s="1" t="s">
        <v>5242</v>
      </c>
      <c r="E522" s="2">
        <v>46539</v>
      </c>
      <c r="F522" s="2">
        <v>46568</v>
      </c>
      <c r="G522" s="1" t="s">
        <v>8603</v>
      </c>
      <c r="H522" s="1">
        <f>+Temporalidad[[#This Row],[ID]]</f>
        <v>511</v>
      </c>
    </row>
    <row r="523" spans="1:8" hidden="1" x14ac:dyDescent="0.3">
      <c r="A523">
        <v>512</v>
      </c>
      <c r="B523" s="21" t="s">
        <v>8604</v>
      </c>
      <c r="C523" s="1" t="s">
        <v>5241</v>
      </c>
      <c r="D523" s="1" t="s">
        <v>5242</v>
      </c>
      <c r="E523" s="2">
        <v>46569</v>
      </c>
      <c r="F523" s="2">
        <v>46599</v>
      </c>
      <c r="G523" s="1" t="s">
        <v>8605</v>
      </c>
      <c r="H523" s="1">
        <f>+Temporalidad[[#This Row],[ID]]</f>
        <v>512</v>
      </c>
    </row>
    <row r="524" spans="1:8" hidden="1" x14ac:dyDescent="0.3">
      <c r="A524">
        <v>513</v>
      </c>
      <c r="B524" s="21" t="s">
        <v>8606</v>
      </c>
      <c r="C524" s="1" t="s">
        <v>5241</v>
      </c>
      <c r="D524" s="1" t="s">
        <v>5242</v>
      </c>
      <c r="E524" s="2">
        <v>46600</v>
      </c>
      <c r="F524" s="2">
        <v>46630</v>
      </c>
      <c r="G524" s="1" t="s">
        <v>8607</v>
      </c>
      <c r="H524" s="1">
        <f>+Temporalidad[[#This Row],[ID]]</f>
        <v>513</v>
      </c>
    </row>
    <row r="525" spans="1:8" hidden="1" x14ac:dyDescent="0.3">
      <c r="A525">
        <v>514</v>
      </c>
      <c r="B525" s="21" t="s">
        <v>8608</v>
      </c>
      <c r="C525" s="1" t="s">
        <v>5241</v>
      </c>
      <c r="D525" s="1" t="s">
        <v>5242</v>
      </c>
      <c r="E525" s="2">
        <v>46631</v>
      </c>
      <c r="F525" s="2">
        <v>46660</v>
      </c>
      <c r="G525" s="1" t="s">
        <v>8609</v>
      </c>
      <c r="H525" s="1">
        <f>+Temporalidad[[#This Row],[ID]]</f>
        <v>514</v>
      </c>
    </row>
    <row r="526" spans="1:8" hidden="1" x14ac:dyDescent="0.3">
      <c r="A526">
        <v>515</v>
      </c>
      <c r="B526" s="21" t="s">
        <v>8610</v>
      </c>
      <c r="C526" s="1" t="s">
        <v>5241</v>
      </c>
      <c r="D526" s="1" t="s">
        <v>5242</v>
      </c>
      <c r="E526" s="2">
        <v>46661</v>
      </c>
      <c r="F526" s="2">
        <v>46691</v>
      </c>
      <c r="G526" s="1" t="s">
        <v>8611</v>
      </c>
      <c r="H526" s="1">
        <f>+Temporalidad[[#This Row],[ID]]</f>
        <v>515</v>
      </c>
    </row>
    <row r="527" spans="1:8" hidden="1" x14ac:dyDescent="0.3">
      <c r="A527">
        <v>516</v>
      </c>
      <c r="B527" s="21" t="s">
        <v>8612</v>
      </c>
      <c r="C527" s="1" t="s">
        <v>5241</v>
      </c>
      <c r="D527" s="1" t="s">
        <v>5242</v>
      </c>
      <c r="E527" s="2">
        <v>46692</v>
      </c>
      <c r="F527" s="2">
        <v>46721</v>
      </c>
      <c r="G527" s="1" t="s">
        <v>8613</v>
      </c>
      <c r="H527" s="1">
        <f>+Temporalidad[[#This Row],[ID]]</f>
        <v>516</v>
      </c>
    </row>
    <row r="528" spans="1:8" hidden="1" x14ac:dyDescent="0.3">
      <c r="A528">
        <v>517</v>
      </c>
      <c r="B528" s="21" t="s">
        <v>8614</v>
      </c>
      <c r="C528" s="1" t="s">
        <v>5241</v>
      </c>
      <c r="D528" s="1" t="s">
        <v>5242</v>
      </c>
      <c r="E528" s="2">
        <v>46722</v>
      </c>
      <c r="F528" s="2">
        <v>46752</v>
      </c>
      <c r="G528" s="1" t="s">
        <v>8615</v>
      </c>
      <c r="H528" s="1">
        <f>+Temporalidad[[#This Row],[ID]]</f>
        <v>517</v>
      </c>
    </row>
    <row r="529" spans="1:8" hidden="1" x14ac:dyDescent="0.3">
      <c r="A529">
        <v>518</v>
      </c>
      <c r="B529" s="21" t="s">
        <v>8616</v>
      </c>
      <c r="C529" s="1" t="s">
        <v>5241</v>
      </c>
      <c r="D529" s="1" t="s">
        <v>5242</v>
      </c>
      <c r="E529" s="2">
        <v>46753</v>
      </c>
      <c r="F529" s="2">
        <v>46783</v>
      </c>
      <c r="G529" s="1" t="s">
        <v>8617</v>
      </c>
      <c r="H529" s="1">
        <f>+Temporalidad[[#This Row],[ID]]</f>
        <v>518</v>
      </c>
    </row>
    <row r="530" spans="1:8" hidden="1" x14ac:dyDescent="0.3">
      <c r="A530">
        <v>519</v>
      </c>
      <c r="B530" s="21" t="s">
        <v>8618</v>
      </c>
      <c r="C530" s="1" t="s">
        <v>5241</v>
      </c>
      <c r="D530" s="1" t="s">
        <v>5242</v>
      </c>
      <c r="E530" s="2">
        <v>46784</v>
      </c>
      <c r="F530" s="2">
        <v>46811</v>
      </c>
      <c r="G530" s="1" t="s">
        <v>8619</v>
      </c>
      <c r="H530" s="1">
        <f>+Temporalidad[[#This Row],[ID]]</f>
        <v>519</v>
      </c>
    </row>
    <row r="531" spans="1:8" hidden="1" x14ac:dyDescent="0.3">
      <c r="A531">
        <v>520</v>
      </c>
      <c r="B531" s="21" t="s">
        <v>8620</v>
      </c>
      <c r="C531" s="1" t="s">
        <v>5241</v>
      </c>
      <c r="D531" s="1" t="s">
        <v>5242</v>
      </c>
      <c r="E531" s="2">
        <v>46813</v>
      </c>
      <c r="F531" s="2">
        <v>46843</v>
      </c>
      <c r="G531" s="1" t="s">
        <v>8621</v>
      </c>
      <c r="H531" s="1">
        <f>+Temporalidad[[#This Row],[ID]]</f>
        <v>520</v>
      </c>
    </row>
    <row r="532" spans="1:8" hidden="1" x14ac:dyDescent="0.3">
      <c r="A532">
        <v>521</v>
      </c>
      <c r="B532" s="21" t="s">
        <v>8622</v>
      </c>
      <c r="C532" s="1" t="s">
        <v>5241</v>
      </c>
      <c r="D532" s="1" t="s">
        <v>5242</v>
      </c>
      <c r="E532" s="2">
        <v>46844</v>
      </c>
      <c r="F532" s="2">
        <v>46873</v>
      </c>
      <c r="G532" s="1" t="s">
        <v>8623</v>
      </c>
      <c r="H532" s="1">
        <f>+Temporalidad[[#This Row],[ID]]</f>
        <v>521</v>
      </c>
    </row>
    <row r="533" spans="1:8" hidden="1" x14ac:dyDescent="0.3">
      <c r="A533">
        <v>522</v>
      </c>
      <c r="B533" s="21" t="s">
        <v>8624</v>
      </c>
      <c r="C533" s="1" t="s">
        <v>5241</v>
      </c>
      <c r="D533" s="1" t="s">
        <v>5242</v>
      </c>
      <c r="E533" s="2">
        <v>46874</v>
      </c>
      <c r="F533" s="2">
        <v>46904</v>
      </c>
      <c r="G533" s="1" t="s">
        <v>8625</v>
      </c>
      <c r="H533" s="1">
        <f>+Temporalidad[[#This Row],[ID]]</f>
        <v>522</v>
      </c>
    </row>
    <row r="534" spans="1:8" hidden="1" x14ac:dyDescent="0.3">
      <c r="A534">
        <v>523</v>
      </c>
      <c r="B534" s="21" t="s">
        <v>8626</v>
      </c>
      <c r="C534" s="1" t="s">
        <v>5241</v>
      </c>
      <c r="D534" s="1" t="s">
        <v>5242</v>
      </c>
      <c r="E534" s="2">
        <v>46905</v>
      </c>
      <c r="F534" s="2">
        <v>46934</v>
      </c>
      <c r="G534" s="1" t="s">
        <v>8627</v>
      </c>
      <c r="H534" s="1">
        <f>+Temporalidad[[#This Row],[ID]]</f>
        <v>523</v>
      </c>
    </row>
    <row r="535" spans="1:8" hidden="1" x14ac:dyDescent="0.3">
      <c r="A535">
        <v>524</v>
      </c>
      <c r="B535" s="21" t="s">
        <v>8628</v>
      </c>
      <c r="C535" s="1" t="s">
        <v>5241</v>
      </c>
      <c r="D535" s="1" t="s">
        <v>5242</v>
      </c>
      <c r="E535" s="2">
        <v>46935</v>
      </c>
      <c r="F535" s="2">
        <v>46965</v>
      </c>
      <c r="G535" s="1" t="s">
        <v>8629</v>
      </c>
      <c r="H535" s="1">
        <f>+Temporalidad[[#This Row],[ID]]</f>
        <v>524</v>
      </c>
    </row>
    <row r="536" spans="1:8" hidden="1" x14ac:dyDescent="0.3">
      <c r="A536">
        <v>525</v>
      </c>
      <c r="B536" s="21" t="s">
        <v>8630</v>
      </c>
      <c r="C536" s="1" t="s">
        <v>5241</v>
      </c>
      <c r="D536" s="1" t="s">
        <v>5242</v>
      </c>
      <c r="E536" s="2">
        <v>46966</v>
      </c>
      <c r="F536" s="2">
        <v>46996</v>
      </c>
      <c r="G536" s="1" t="s">
        <v>8631</v>
      </c>
      <c r="H536" s="1">
        <f>+Temporalidad[[#This Row],[ID]]</f>
        <v>525</v>
      </c>
    </row>
    <row r="537" spans="1:8" hidden="1" x14ac:dyDescent="0.3">
      <c r="A537">
        <v>526</v>
      </c>
      <c r="B537" s="21" t="s">
        <v>8632</v>
      </c>
      <c r="C537" s="1" t="s">
        <v>5241</v>
      </c>
      <c r="D537" s="1" t="s">
        <v>5242</v>
      </c>
      <c r="E537" s="2">
        <v>46997</v>
      </c>
      <c r="F537" s="2">
        <v>47026</v>
      </c>
      <c r="G537" s="1" t="s">
        <v>8633</v>
      </c>
      <c r="H537" s="1">
        <f>+Temporalidad[[#This Row],[ID]]</f>
        <v>526</v>
      </c>
    </row>
    <row r="538" spans="1:8" hidden="1" x14ac:dyDescent="0.3">
      <c r="A538">
        <v>527</v>
      </c>
      <c r="B538" s="21" t="s">
        <v>8634</v>
      </c>
      <c r="C538" s="1" t="s">
        <v>5241</v>
      </c>
      <c r="D538" s="1" t="s">
        <v>5242</v>
      </c>
      <c r="E538" s="2">
        <v>47027</v>
      </c>
      <c r="F538" s="2">
        <v>47057</v>
      </c>
      <c r="G538" s="1" t="s">
        <v>8635</v>
      </c>
      <c r="H538" s="1">
        <f>+Temporalidad[[#This Row],[ID]]</f>
        <v>527</v>
      </c>
    </row>
    <row r="539" spans="1:8" hidden="1" x14ac:dyDescent="0.3">
      <c r="A539">
        <v>528</v>
      </c>
      <c r="B539" s="21" t="s">
        <v>8636</v>
      </c>
      <c r="C539" s="1" t="s">
        <v>5241</v>
      </c>
      <c r="D539" s="1" t="s">
        <v>5242</v>
      </c>
      <c r="E539" s="2">
        <v>47058</v>
      </c>
      <c r="F539" s="2">
        <v>47087</v>
      </c>
      <c r="G539" s="1" t="s">
        <v>8637</v>
      </c>
      <c r="H539" s="1">
        <f>+Temporalidad[[#This Row],[ID]]</f>
        <v>528</v>
      </c>
    </row>
    <row r="540" spans="1:8" hidden="1" x14ac:dyDescent="0.3">
      <c r="A540">
        <v>529</v>
      </c>
      <c r="B540" s="21" t="s">
        <v>8638</v>
      </c>
      <c r="C540" s="1" t="s">
        <v>5241</v>
      </c>
      <c r="D540" s="1" t="s">
        <v>5242</v>
      </c>
      <c r="E540" s="2">
        <v>47088</v>
      </c>
      <c r="F540" s="2">
        <v>47118</v>
      </c>
      <c r="G540" s="1" t="s">
        <v>8639</v>
      </c>
      <c r="H540" s="1">
        <f>+Temporalidad[[#This Row],[ID]]</f>
        <v>529</v>
      </c>
    </row>
    <row r="541" spans="1:8" hidden="1" x14ac:dyDescent="0.3">
      <c r="A541">
        <v>530</v>
      </c>
      <c r="B541" s="21" t="s">
        <v>8640</v>
      </c>
      <c r="C541" s="1" t="s">
        <v>5241</v>
      </c>
      <c r="D541" s="1" t="s">
        <v>5242</v>
      </c>
      <c r="E541" s="2">
        <v>47119</v>
      </c>
      <c r="F541" s="2">
        <v>47149</v>
      </c>
      <c r="G541" s="1" t="s">
        <v>8641</v>
      </c>
      <c r="H541" s="1">
        <f>+Temporalidad[[#This Row],[ID]]</f>
        <v>530</v>
      </c>
    </row>
    <row r="542" spans="1:8" hidden="1" x14ac:dyDescent="0.3">
      <c r="A542">
        <v>531</v>
      </c>
      <c r="B542" s="21" t="s">
        <v>8642</v>
      </c>
      <c r="C542" s="1" t="s">
        <v>5241</v>
      </c>
      <c r="D542" s="1" t="s">
        <v>5242</v>
      </c>
      <c r="E542" s="2">
        <v>47150</v>
      </c>
      <c r="F542" s="2">
        <v>47177</v>
      </c>
      <c r="G542" s="1" t="s">
        <v>8643</v>
      </c>
      <c r="H542" s="1">
        <f>+Temporalidad[[#This Row],[ID]]</f>
        <v>531</v>
      </c>
    </row>
    <row r="543" spans="1:8" hidden="1" x14ac:dyDescent="0.3">
      <c r="A543">
        <v>532</v>
      </c>
      <c r="B543" s="21" t="s">
        <v>8644</v>
      </c>
      <c r="C543" s="1" t="s">
        <v>5241</v>
      </c>
      <c r="D543" s="1" t="s">
        <v>5242</v>
      </c>
      <c r="E543" s="2">
        <v>47178</v>
      </c>
      <c r="F543" s="2">
        <v>47208</v>
      </c>
      <c r="G543" s="1" t="s">
        <v>8645</v>
      </c>
      <c r="H543" s="1">
        <f>+Temporalidad[[#This Row],[ID]]</f>
        <v>532</v>
      </c>
    </row>
    <row r="544" spans="1:8" hidden="1" x14ac:dyDescent="0.3">
      <c r="A544">
        <v>533</v>
      </c>
      <c r="B544" s="21" t="s">
        <v>8646</v>
      </c>
      <c r="C544" s="1" t="s">
        <v>5241</v>
      </c>
      <c r="D544" s="1" t="s">
        <v>5242</v>
      </c>
      <c r="E544" s="2">
        <v>47209</v>
      </c>
      <c r="F544" s="2">
        <v>47238</v>
      </c>
      <c r="G544" s="1" t="s">
        <v>8647</v>
      </c>
      <c r="H544" s="1">
        <f>+Temporalidad[[#This Row],[ID]]</f>
        <v>533</v>
      </c>
    </row>
    <row r="545" spans="1:8" hidden="1" x14ac:dyDescent="0.3">
      <c r="A545">
        <v>534</v>
      </c>
      <c r="B545" s="21" t="s">
        <v>8648</v>
      </c>
      <c r="C545" s="1" t="s">
        <v>5241</v>
      </c>
      <c r="D545" s="1" t="s">
        <v>5242</v>
      </c>
      <c r="E545" s="2">
        <v>47239</v>
      </c>
      <c r="F545" s="2">
        <v>47269</v>
      </c>
      <c r="G545" s="1" t="s">
        <v>8649</v>
      </c>
      <c r="H545" s="1">
        <f>+Temporalidad[[#This Row],[ID]]</f>
        <v>534</v>
      </c>
    </row>
    <row r="546" spans="1:8" hidden="1" x14ac:dyDescent="0.3">
      <c r="A546">
        <v>535</v>
      </c>
      <c r="B546" s="21" t="s">
        <v>8650</v>
      </c>
      <c r="C546" s="1" t="s">
        <v>5241</v>
      </c>
      <c r="D546" s="1" t="s">
        <v>5242</v>
      </c>
      <c r="E546" s="2">
        <v>47270</v>
      </c>
      <c r="F546" s="2">
        <v>47299</v>
      </c>
      <c r="G546" s="1" t="s">
        <v>8651</v>
      </c>
      <c r="H546" s="1">
        <f>+Temporalidad[[#This Row],[ID]]</f>
        <v>535</v>
      </c>
    </row>
    <row r="547" spans="1:8" hidden="1" x14ac:dyDescent="0.3">
      <c r="A547">
        <v>536</v>
      </c>
      <c r="B547" s="21" t="s">
        <v>8652</v>
      </c>
      <c r="C547" s="1" t="s">
        <v>5241</v>
      </c>
      <c r="D547" s="1" t="s">
        <v>5242</v>
      </c>
      <c r="E547" s="2">
        <v>47300</v>
      </c>
      <c r="F547" s="2">
        <v>47330</v>
      </c>
      <c r="G547" s="1" t="s">
        <v>8653</v>
      </c>
      <c r="H547" s="1">
        <f>+Temporalidad[[#This Row],[ID]]</f>
        <v>536</v>
      </c>
    </row>
    <row r="548" spans="1:8" hidden="1" x14ac:dyDescent="0.3">
      <c r="A548">
        <v>537</v>
      </c>
      <c r="B548" s="21" t="s">
        <v>8654</v>
      </c>
      <c r="C548" s="1" t="s">
        <v>5241</v>
      </c>
      <c r="D548" s="1" t="s">
        <v>5242</v>
      </c>
      <c r="E548" s="2">
        <v>47331</v>
      </c>
      <c r="F548" s="2">
        <v>47361</v>
      </c>
      <c r="G548" s="1" t="s">
        <v>8655</v>
      </c>
      <c r="H548" s="1">
        <f>+Temporalidad[[#This Row],[ID]]</f>
        <v>537</v>
      </c>
    </row>
    <row r="549" spans="1:8" hidden="1" x14ac:dyDescent="0.3">
      <c r="A549">
        <v>538</v>
      </c>
      <c r="B549" s="21" t="s">
        <v>8656</v>
      </c>
      <c r="C549" s="1" t="s">
        <v>5241</v>
      </c>
      <c r="D549" s="1" t="s">
        <v>5242</v>
      </c>
      <c r="E549" s="2">
        <v>47362</v>
      </c>
      <c r="F549" s="2">
        <v>47391</v>
      </c>
      <c r="G549" s="1" t="s">
        <v>8657</v>
      </c>
      <c r="H549" s="1">
        <f>+Temporalidad[[#This Row],[ID]]</f>
        <v>538</v>
      </c>
    </row>
    <row r="550" spans="1:8" hidden="1" x14ac:dyDescent="0.3">
      <c r="A550">
        <v>539</v>
      </c>
      <c r="B550" s="21" t="s">
        <v>8658</v>
      </c>
      <c r="C550" s="1" t="s">
        <v>5241</v>
      </c>
      <c r="D550" s="1" t="s">
        <v>5242</v>
      </c>
      <c r="E550" s="2">
        <v>47392</v>
      </c>
      <c r="F550" s="2">
        <v>47422</v>
      </c>
      <c r="G550" s="1" t="s">
        <v>8659</v>
      </c>
      <c r="H550" s="1">
        <f>+Temporalidad[[#This Row],[ID]]</f>
        <v>539</v>
      </c>
    </row>
    <row r="551" spans="1:8" hidden="1" x14ac:dyDescent="0.3">
      <c r="A551">
        <v>540</v>
      </c>
      <c r="B551" s="21" t="s">
        <v>8660</v>
      </c>
      <c r="C551" s="1" t="s">
        <v>5241</v>
      </c>
      <c r="D551" s="1" t="s">
        <v>5242</v>
      </c>
      <c r="E551" s="2">
        <v>47423</v>
      </c>
      <c r="F551" s="2">
        <v>47452</v>
      </c>
      <c r="G551" s="1" t="s">
        <v>8661</v>
      </c>
      <c r="H551" s="1">
        <f>+Temporalidad[[#This Row],[ID]]</f>
        <v>540</v>
      </c>
    </row>
    <row r="552" spans="1:8" hidden="1" x14ac:dyDescent="0.3">
      <c r="A552">
        <v>541</v>
      </c>
      <c r="B552" s="21" t="s">
        <v>8662</v>
      </c>
      <c r="C552" s="1" t="s">
        <v>5241</v>
      </c>
      <c r="D552" s="1" t="s">
        <v>5242</v>
      </c>
      <c r="E552" s="2">
        <v>47453</v>
      </c>
      <c r="F552" s="2">
        <v>47483</v>
      </c>
      <c r="G552" s="1" t="s">
        <v>8663</v>
      </c>
      <c r="H552" s="1">
        <f>+Temporalidad[[#This Row],[ID]]</f>
        <v>541</v>
      </c>
    </row>
    <row r="553" spans="1:8" hidden="1" x14ac:dyDescent="0.3">
      <c r="A553">
        <v>542</v>
      </c>
      <c r="B553" s="21" t="s">
        <v>8664</v>
      </c>
      <c r="C553" s="1" t="s">
        <v>5241</v>
      </c>
      <c r="D553" s="1" t="s">
        <v>5242</v>
      </c>
      <c r="E553" s="2">
        <v>47484</v>
      </c>
      <c r="F553" s="2">
        <v>47514</v>
      </c>
      <c r="G553" s="1" t="s">
        <v>8665</v>
      </c>
      <c r="H553" s="1">
        <f>+Temporalidad[[#This Row],[ID]]</f>
        <v>542</v>
      </c>
    </row>
    <row r="554" spans="1:8" hidden="1" x14ac:dyDescent="0.3">
      <c r="A554">
        <v>543</v>
      </c>
      <c r="B554" s="21" t="s">
        <v>8666</v>
      </c>
      <c r="C554" s="1" t="s">
        <v>5241</v>
      </c>
      <c r="D554" s="1" t="s">
        <v>5242</v>
      </c>
      <c r="E554" s="2">
        <v>47515</v>
      </c>
      <c r="F554" s="2">
        <v>47542</v>
      </c>
      <c r="G554" s="1" t="s">
        <v>8667</v>
      </c>
      <c r="H554" s="1">
        <f>+Temporalidad[[#This Row],[ID]]</f>
        <v>543</v>
      </c>
    </row>
    <row r="555" spans="1:8" hidden="1" x14ac:dyDescent="0.3">
      <c r="A555">
        <v>544</v>
      </c>
      <c r="B555" s="21" t="s">
        <v>8668</v>
      </c>
      <c r="C555" s="1" t="s">
        <v>5241</v>
      </c>
      <c r="D555" s="1" t="s">
        <v>5242</v>
      </c>
      <c r="E555" s="2">
        <v>47543</v>
      </c>
      <c r="F555" s="2">
        <v>47573</v>
      </c>
      <c r="G555" s="1" t="s">
        <v>8669</v>
      </c>
      <c r="H555" s="1">
        <f>+Temporalidad[[#This Row],[ID]]</f>
        <v>544</v>
      </c>
    </row>
    <row r="556" spans="1:8" hidden="1" x14ac:dyDescent="0.3">
      <c r="A556">
        <v>545</v>
      </c>
      <c r="B556" s="21" t="s">
        <v>8670</v>
      </c>
      <c r="C556" s="1" t="s">
        <v>5241</v>
      </c>
      <c r="D556" s="1" t="s">
        <v>5242</v>
      </c>
      <c r="E556" s="2">
        <v>47574</v>
      </c>
      <c r="F556" s="2">
        <v>47603</v>
      </c>
      <c r="G556" s="1" t="s">
        <v>8671</v>
      </c>
      <c r="H556" s="1">
        <f>+Temporalidad[[#This Row],[ID]]</f>
        <v>545</v>
      </c>
    </row>
    <row r="557" spans="1:8" hidden="1" x14ac:dyDescent="0.3">
      <c r="A557">
        <v>546</v>
      </c>
      <c r="B557" s="21" t="s">
        <v>8672</v>
      </c>
      <c r="C557" s="1" t="s">
        <v>5241</v>
      </c>
      <c r="D557" s="1" t="s">
        <v>5242</v>
      </c>
      <c r="E557" s="2">
        <v>47604</v>
      </c>
      <c r="F557" s="2">
        <v>47634</v>
      </c>
      <c r="G557" s="1" t="s">
        <v>8673</v>
      </c>
      <c r="H557" s="1">
        <f>+Temporalidad[[#This Row],[ID]]</f>
        <v>546</v>
      </c>
    </row>
    <row r="558" spans="1:8" hidden="1" x14ac:dyDescent="0.3">
      <c r="A558">
        <v>547</v>
      </c>
      <c r="B558" s="21" t="s">
        <v>8674</v>
      </c>
      <c r="C558" s="1" t="s">
        <v>5241</v>
      </c>
      <c r="D558" s="1" t="s">
        <v>5242</v>
      </c>
      <c r="E558" s="2">
        <v>47635</v>
      </c>
      <c r="F558" s="2">
        <v>47664</v>
      </c>
      <c r="G558" s="1" t="s">
        <v>8675</v>
      </c>
      <c r="H558" s="1">
        <f>+Temporalidad[[#This Row],[ID]]</f>
        <v>547</v>
      </c>
    </row>
    <row r="559" spans="1:8" hidden="1" x14ac:dyDescent="0.3">
      <c r="A559">
        <v>548</v>
      </c>
      <c r="B559" s="21" t="s">
        <v>8676</v>
      </c>
      <c r="C559" s="1" t="s">
        <v>5241</v>
      </c>
      <c r="D559" s="1" t="s">
        <v>5242</v>
      </c>
      <c r="E559" s="2">
        <v>47665</v>
      </c>
      <c r="F559" s="2">
        <v>47695</v>
      </c>
      <c r="G559" s="1" t="s">
        <v>8677</v>
      </c>
      <c r="H559" s="1">
        <f>+Temporalidad[[#This Row],[ID]]</f>
        <v>548</v>
      </c>
    </row>
    <row r="560" spans="1:8" hidden="1" x14ac:dyDescent="0.3">
      <c r="A560">
        <v>549</v>
      </c>
      <c r="B560" s="21" t="s">
        <v>8678</v>
      </c>
      <c r="C560" s="1" t="s">
        <v>5241</v>
      </c>
      <c r="D560" s="1" t="s">
        <v>5242</v>
      </c>
      <c r="E560" s="2">
        <v>47696</v>
      </c>
      <c r="F560" s="2">
        <v>47726</v>
      </c>
      <c r="G560" s="1" t="s">
        <v>8679</v>
      </c>
      <c r="H560" s="1">
        <f>+Temporalidad[[#This Row],[ID]]</f>
        <v>549</v>
      </c>
    </row>
    <row r="561" spans="1:8" hidden="1" x14ac:dyDescent="0.3">
      <c r="A561">
        <v>550</v>
      </c>
      <c r="B561" s="21" t="s">
        <v>8680</v>
      </c>
      <c r="C561" s="1" t="s">
        <v>5241</v>
      </c>
      <c r="D561" s="1" t="s">
        <v>5242</v>
      </c>
      <c r="E561" s="2">
        <v>47727</v>
      </c>
      <c r="F561" s="2">
        <v>47756</v>
      </c>
      <c r="G561" s="1" t="s">
        <v>8681</v>
      </c>
      <c r="H561" s="1">
        <f>+Temporalidad[[#This Row],[ID]]</f>
        <v>550</v>
      </c>
    </row>
    <row r="562" spans="1:8" hidden="1" x14ac:dyDescent="0.3">
      <c r="A562">
        <v>551</v>
      </c>
      <c r="B562" s="21" t="s">
        <v>8682</v>
      </c>
      <c r="C562" s="1" t="s">
        <v>5241</v>
      </c>
      <c r="D562" s="1" t="s">
        <v>5242</v>
      </c>
      <c r="E562" s="2">
        <v>47757</v>
      </c>
      <c r="F562" s="2">
        <v>47787</v>
      </c>
      <c r="G562" s="1" t="s">
        <v>8683</v>
      </c>
      <c r="H562" s="1">
        <f>+Temporalidad[[#This Row],[ID]]</f>
        <v>551</v>
      </c>
    </row>
    <row r="563" spans="1:8" hidden="1" x14ac:dyDescent="0.3">
      <c r="A563">
        <v>552</v>
      </c>
      <c r="B563" s="21" t="s">
        <v>8684</v>
      </c>
      <c r="C563" s="1" t="s">
        <v>5241</v>
      </c>
      <c r="D563" s="1" t="s">
        <v>5242</v>
      </c>
      <c r="E563" s="2">
        <v>47788</v>
      </c>
      <c r="F563" s="2">
        <v>47817</v>
      </c>
      <c r="G563" s="1" t="s">
        <v>8685</v>
      </c>
      <c r="H563" s="1">
        <f>+Temporalidad[[#This Row],[ID]]</f>
        <v>552</v>
      </c>
    </row>
    <row r="564" spans="1:8" hidden="1" x14ac:dyDescent="0.3">
      <c r="A564">
        <v>553</v>
      </c>
      <c r="B564" s="21" t="s">
        <v>8686</v>
      </c>
      <c r="C564" s="1" t="s">
        <v>5241</v>
      </c>
      <c r="D564" s="1" t="s">
        <v>5242</v>
      </c>
      <c r="E564" s="2">
        <v>47818</v>
      </c>
      <c r="F564" s="2">
        <v>47848</v>
      </c>
      <c r="G564" s="1" t="s">
        <v>8687</v>
      </c>
      <c r="H564" s="1">
        <f>+Temporalidad[[#This Row],[ID]]</f>
        <v>553</v>
      </c>
    </row>
    <row r="565" spans="1:8" hidden="1" x14ac:dyDescent="0.3">
      <c r="A565">
        <v>554</v>
      </c>
      <c r="B565" s="21" t="s">
        <v>8688</v>
      </c>
      <c r="C565" s="1" t="s">
        <v>5241</v>
      </c>
      <c r="D565" s="1" t="s">
        <v>5242</v>
      </c>
      <c r="E565" s="2">
        <v>47849</v>
      </c>
      <c r="F565" s="2">
        <v>47879</v>
      </c>
      <c r="G565" s="1" t="s">
        <v>8689</v>
      </c>
      <c r="H565" s="1">
        <f>+Temporalidad[[#This Row],[ID]]</f>
        <v>554</v>
      </c>
    </row>
    <row r="566" spans="1:8" hidden="1" x14ac:dyDescent="0.3">
      <c r="A566">
        <v>555</v>
      </c>
      <c r="B566" s="21" t="s">
        <v>8690</v>
      </c>
      <c r="C566" s="1" t="s">
        <v>5241</v>
      </c>
      <c r="D566" s="1" t="s">
        <v>5242</v>
      </c>
      <c r="E566" s="2">
        <v>47880</v>
      </c>
      <c r="F566" s="2">
        <v>47907</v>
      </c>
      <c r="G566" s="1" t="s">
        <v>8691</v>
      </c>
      <c r="H566" s="1">
        <f>+Temporalidad[[#This Row],[ID]]</f>
        <v>555</v>
      </c>
    </row>
    <row r="567" spans="1:8" hidden="1" x14ac:dyDescent="0.3">
      <c r="A567">
        <v>556</v>
      </c>
      <c r="B567" s="21" t="s">
        <v>8692</v>
      </c>
      <c r="C567" s="1" t="s">
        <v>5241</v>
      </c>
      <c r="D567" s="1" t="s">
        <v>5242</v>
      </c>
      <c r="E567" s="2">
        <v>47908</v>
      </c>
      <c r="F567" s="2">
        <v>47938</v>
      </c>
      <c r="G567" s="1" t="s">
        <v>8693</v>
      </c>
      <c r="H567" s="1">
        <f>+Temporalidad[[#This Row],[ID]]</f>
        <v>556</v>
      </c>
    </row>
    <row r="568" spans="1:8" hidden="1" x14ac:dyDescent="0.3">
      <c r="A568">
        <v>557</v>
      </c>
      <c r="B568" s="21" t="s">
        <v>8694</v>
      </c>
      <c r="C568" s="1" t="s">
        <v>5241</v>
      </c>
      <c r="D568" s="1" t="s">
        <v>5242</v>
      </c>
      <c r="E568" s="2">
        <v>47939</v>
      </c>
      <c r="F568" s="2">
        <v>47968</v>
      </c>
      <c r="G568" s="1" t="s">
        <v>8695</v>
      </c>
      <c r="H568" s="1">
        <f>+Temporalidad[[#This Row],[ID]]</f>
        <v>557</v>
      </c>
    </row>
    <row r="569" spans="1:8" hidden="1" x14ac:dyDescent="0.3">
      <c r="A569">
        <v>558</v>
      </c>
      <c r="B569" s="21" t="s">
        <v>8696</v>
      </c>
      <c r="C569" s="1" t="s">
        <v>5241</v>
      </c>
      <c r="D569" s="1" t="s">
        <v>5242</v>
      </c>
      <c r="E569" s="2">
        <v>47969</v>
      </c>
      <c r="F569" s="2">
        <v>47999</v>
      </c>
      <c r="G569" s="1" t="s">
        <v>8697</v>
      </c>
      <c r="H569" s="1">
        <f>+Temporalidad[[#This Row],[ID]]</f>
        <v>558</v>
      </c>
    </row>
    <row r="570" spans="1:8" hidden="1" x14ac:dyDescent="0.3">
      <c r="A570">
        <v>559</v>
      </c>
      <c r="B570" s="21" t="s">
        <v>8698</v>
      </c>
      <c r="C570" s="1" t="s">
        <v>5241</v>
      </c>
      <c r="D570" s="1" t="s">
        <v>5242</v>
      </c>
      <c r="E570" s="2">
        <v>48000</v>
      </c>
      <c r="F570" s="2">
        <v>48029</v>
      </c>
      <c r="G570" s="1" t="s">
        <v>8699</v>
      </c>
      <c r="H570" s="1">
        <f>+Temporalidad[[#This Row],[ID]]</f>
        <v>559</v>
      </c>
    </row>
    <row r="571" spans="1:8" hidden="1" x14ac:dyDescent="0.3">
      <c r="A571">
        <v>560</v>
      </c>
      <c r="B571" s="21" t="s">
        <v>8700</v>
      </c>
      <c r="C571" s="1" t="s">
        <v>5241</v>
      </c>
      <c r="D571" s="1" t="s">
        <v>5242</v>
      </c>
      <c r="E571" s="2">
        <v>48030</v>
      </c>
      <c r="F571" s="2">
        <v>48060</v>
      </c>
      <c r="G571" s="1" t="s">
        <v>8701</v>
      </c>
      <c r="H571" s="1">
        <f>+Temporalidad[[#This Row],[ID]]</f>
        <v>560</v>
      </c>
    </row>
    <row r="572" spans="1:8" hidden="1" x14ac:dyDescent="0.3">
      <c r="A572">
        <v>561</v>
      </c>
      <c r="B572" s="21" t="s">
        <v>8702</v>
      </c>
      <c r="C572" s="1" t="s">
        <v>5241</v>
      </c>
      <c r="D572" s="1" t="s">
        <v>5242</v>
      </c>
      <c r="E572" s="2">
        <v>48061</v>
      </c>
      <c r="F572" s="2">
        <v>48091</v>
      </c>
      <c r="G572" s="1" t="s">
        <v>8703</v>
      </c>
      <c r="H572" s="1">
        <f>+Temporalidad[[#This Row],[ID]]</f>
        <v>561</v>
      </c>
    </row>
    <row r="573" spans="1:8" hidden="1" x14ac:dyDescent="0.3">
      <c r="A573">
        <v>562</v>
      </c>
      <c r="B573" s="21" t="s">
        <v>8704</v>
      </c>
      <c r="C573" s="1" t="s">
        <v>5241</v>
      </c>
      <c r="D573" s="1" t="s">
        <v>5242</v>
      </c>
      <c r="E573" s="2">
        <v>48092</v>
      </c>
      <c r="F573" s="2">
        <v>48121</v>
      </c>
      <c r="G573" s="1" t="s">
        <v>8705</v>
      </c>
      <c r="H573" s="1">
        <f>+Temporalidad[[#This Row],[ID]]</f>
        <v>562</v>
      </c>
    </row>
    <row r="574" spans="1:8" hidden="1" x14ac:dyDescent="0.3">
      <c r="A574">
        <v>563</v>
      </c>
      <c r="B574" s="21" t="s">
        <v>8706</v>
      </c>
      <c r="C574" s="1" t="s">
        <v>5241</v>
      </c>
      <c r="D574" s="1" t="s">
        <v>5242</v>
      </c>
      <c r="E574" s="2">
        <v>48122</v>
      </c>
      <c r="F574" s="2">
        <v>48152</v>
      </c>
      <c r="G574" s="1" t="s">
        <v>8707</v>
      </c>
      <c r="H574" s="1">
        <f>+Temporalidad[[#This Row],[ID]]</f>
        <v>563</v>
      </c>
    </row>
    <row r="575" spans="1:8" hidden="1" x14ac:dyDescent="0.3">
      <c r="A575">
        <v>564</v>
      </c>
      <c r="B575" s="21" t="s">
        <v>8708</v>
      </c>
      <c r="C575" s="1" t="s">
        <v>5241</v>
      </c>
      <c r="D575" s="1" t="s">
        <v>5242</v>
      </c>
      <c r="E575" s="2">
        <v>48153</v>
      </c>
      <c r="F575" s="2">
        <v>48182</v>
      </c>
      <c r="G575" s="1" t="s">
        <v>8709</v>
      </c>
      <c r="H575" s="1">
        <f>+Temporalidad[[#This Row],[ID]]</f>
        <v>564</v>
      </c>
    </row>
    <row r="576" spans="1:8" hidden="1" x14ac:dyDescent="0.3">
      <c r="A576">
        <v>565</v>
      </c>
      <c r="B576" s="21" t="s">
        <v>8710</v>
      </c>
      <c r="C576" s="1" t="s">
        <v>5241</v>
      </c>
      <c r="D576" s="1" t="s">
        <v>5242</v>
      </c>
      <c r="E576" s="2">
        <v>48183</v>
      </c>
      <c r="F576" s="2">
        <v>48213</v>
      </c>
      <c r="G576" s="1" t="s">
        <v>8711</v>
      </c>
      <c r="H576" s="1">
        <f>+Temporalidad[[#This Row],[ID]]</f>
        <v>565</v>
      </c>
    </row>
    <row r="577" spans="1:8" hidden="1" x14ac:dyDescent="0.3">
      <c r="A577">
        <v>566</v>
      </c>
      <c r="B577" s="21" t="s">
        <v>8712</v>
      </c>
      <c r="C577" s="1" t="s">
        <v>5241</v>
      </c>
      <c r="D577" s="1" t="s">
        <v>5242</v>
      </c>
      <c r="E577" s="2">
        <v>48214</v>
      </c>
      <c r="F577" s="2">
        <v>48244</v>
      </c>
      <c r="G577" s="1" t="s">
        <v>8713</v>
      </c>
      <c r="H577" s="1">
        <f>+Temporalidad[[#This Row],[ID]]</f>
        <v>566</v>
      </c>
    </row>
    <row r="578" spans="1:8" hidden="1" x14ac:dyDescent="0.3">
      <c r="A578">
        <v>567</v>
      </c>
      <c r="B578" s="21" t="s">
        <v>8714</v>
      </c>
      <c r="C578" s="1" t="s">
        <v>5241</v>
      </c>
      <c r="D578" s="1" t="s">
        <v>5242</v>
      </c>
      <c r="E578" s="2">
        <v>48245</v>
      </c>
      <c r="F578" s="2">
        <v>48272</v>
      </c>
      <c r="G578" s="1" t="s">
        <v>8715</v>
      </c>
      <c r="H578" s="1">
        <f>+Temporalidad[[#This Row],[ID]]</f>
        <v>567</v>
      </c>
    </row>
    <row r="579" spans="1:8" hidden="1" x14ac:dyDescent="0.3">
      <c r="A579">
        <v>568</v>
      </c>
      <c r="B579" s="21" t="s">
        <v>8716</v>
      </c>
      <c r="C579" s="1" t="s">
        <v>5241</v>
      </c>
      <c r="D579" s="1" t="s">
        <v>5242</v>
      </c>
      <c r="E579" s="2">
        <v>48274</v>
      </c>
      <c r="F579" s="2">
        <v>48304</v>
      </c>
      <c r="G579" s="1" t="s">
        <v>8717</v>
      </c>
      <c r="H579" s="1">
        <f>+Temporalidad[[#This Row],[ID]]</f>
        <v>568</v>
      </c>
    </row>
    <row r="580" spans="1:8" hidden="1" x14ac:dyDescent="0.3">
      <c r="A580">
        <v>569</v>
      </c>
      <c r="B580" s="21" t="s">
        <v>8718</v>
      </c>
      <c r="C580" s="1" t="s">
        <v>5241</v>
      </c>
      <c r="D580" s="1" t="s">
        <v>5242</v>
      </c>
      <c r="E580" s="2">
        <v>48305</v>
      </c>
      <c r="F580" s="2">
        <v>48334</v>
      </c>
      <c r="G580" s="1" t="s">
        <v>8719</v>
      </c>
      <c r="H580" s="1">
        <f>+Temporalidad[[#This Row],[ID]]</f>
        <v>569</v>
      </c>
    </row>
    <row r="581" spans="1:8" hidden="1" x14ac:dyDescent="0.3">
      <c r="A581">
        <v>570</v>
      </c>
      <c r="B581" s="21" t="s">
        <v>8720</v>
      </c>
      <c r="C581" s="1" t="s">
        <v>5241</v>
      </c>
      <c r="D581" s="1" t="s">
        <v>5242</v>
      </c>
      <c r="E581" s="2">
        <v>48335</v>
      </c>
      <c r="F581" s="2">
        <v>48365</v>
      </c>
      <c r="G581" s="1" t="s">
        <v>8721</v>
      </c>
      <c r="H581" s="1">
        <f>+Temporalidad[[#This Row],[ID]]</f>
        <v>570</v>
      </c>
    </row>
    <row r="582" spans="1:8" hidden="1" x14ac:dyDescent="0.3">
      <c r="A582">
        <v>571</v>
      </c>
      <c r="B582" s="21" t="s">
        <v>8722</v>
      </c>
      <c r="C582" s="1" t="s">
        <v>5241</v>
      </c>
      <c r="D582" s="1" t="s">
        <v>5242</v>
      </c>
      <c r="E582" s="2">
        <v>48366</v>
      </c>
      <c r="F582" s="2">
        <v>48395</v>
      </c>
      <c r="G582" s="1" t="s">
        <v>8723</v>
      </c>
      <c r="H582" s="1">
        <f>+Temporalidad[[#This Row],[ID]]</f>
        <v>571</v>
      </c>
    </row>
    <row r="583" spans="1:8" hidden="1" x14ac:dyDescent="0.3">
      <c r="A583">
        <v>572</v>
      </c>
      <c r="B583" s="21" t="s">
        <v>8724</v>
      </c>
      <c r="C583" s="1" t="s">
        <v>5241</v>
      </c>
      <c r="D583" s="1" t="s">
        <v>5242</v>
      </c>
      <c r="E583" s="2">
        <v>48396</v>
      </c>
      <c r="F583" s="2">
        <v>48426</v>
      </c>
      <c r="G583" s="1" t="s">
        <v>8725</v>
      </c>
      <c r="H583" s="1">
        <f>+Temporalidad[[#This Row],[ID]]</f>
        <v>572</v>
      </c>
    </row>
    <row r="584" spans="1:8" hidden="1" x14ac:dyDescent="0.3">
      <c r="A584">
        <v>573</v>
      </c>
      <c r="B584" s="21" t="s">
        <v>8726</v>
      </c>
      <c r="C584" s="1" t="s">
        <v>5241</v>
      </c>
      <c r="D584" s="1" t="s">
        <v>5242</v>
      </c>
      <c r="E584" s="2">
        <v>48427</v>
      </c>
      <c r="F584" s="2">
        <v>48457</v>
      </c>
      <c r="G584" s="1" t="s">
        <v>8727</v>
      </c>
      <c r="H584" s="1">
        <f>+Temporalidad[[#This Row],[ID]]</f>
        <v>573</v>
      </c>
    </row>
    <row r="585" spans="1:8" hidden="1" x14ac:dyDescent="0.3">
      <c r="A585">
        <v>574</v>
      </c>
      <c r="B585" s="21" t="s">
        <v>8728</v>
      </c>
      <c r="C585" s="1" t="s">
        <v>5241</v>
      </c>
      <c r="D585" s="1" t="s">
        <v>5242</v>
      </c>
      <c r="E585" s="2">
        <v>48458</v>
      </c>
      <c r="F585" s="2">
        <v>48487</v>
      </c>
      <c r="G585" s="1" t="s">
        <v>8729</v>
      </c>
      <c r="H585" s="1">
        <f>+Temporalidad[[#This Row],[ID]]</f>
        <v>574</v>
      </c>
    </row>
    <row r="586" spans="1:8" hidden="1" x14ac:dyDescent="0.3">
      <c r="A586">
        <v>575</v>
      </c>
      <c r="B586" s="21" t="s">
        <v>8730</v>
      </c>
      <c r="C586" s="1" t="s">
        <v>5241</v>
      </c>
      <c r="D586" s="1" t="s">
        <v>5242</v>
      </c>
      <c r="E586" s="2">
        <v>48488</v>
      </c>
      <c r="F586" s="2">
        <v>48518</v>
      </c>
      <c r="G586" s="1" t="s">
        <v>8731</v>
      </c>
      <c r="H586" s="1">
        <f>+Temporalidad[[#This Row],[ID]]</f>
        <v>575</v>
      </c>
    </row>
    <row r="587" spans="1:8" hidden="1" x14ac:dyDescent="0.3">
      <c r="A587">
        <v>576</v>
      </c>
      <c r="B587" s="21" t="s">
        <v>8732</v>
      </c>
      <c r="C587" s="1" t="s">
        <v>5241</v>
      </c>
      <c r="D587" s="1" t="s">
        <v>5242</v>
      </c>
      <c r="E587" s="2">
        <v>48519</v>
      </c>
      <c r="F587" s="2">
        <v>48548</v>
      </c>
      <c r="G587" s="1" t="s">
        <v>8733</v>
      </c>
      <c r="H587" s="1">
        <f>+Temporalidad[[#This Row],[ID]]</f>
        <v>576</v>
      </c>
    </row>
    <row r="588" spans="1:8" hidden="1" x14ac:dyDescent="0.3">
      <c r="A588">
        <v>577</v>
      </c>
      <c r="B588" s="21" t="s">
        <v>8734</v>
      </c>
      <c r="C588" s="1" t="s">
        <v>5241</v>
      </c>
      <c r="D588" s="1" t="s">
        <v>5242</v>
      </c>
      <c r="E588" s="2">
        <v>48549</v>
      </c>
      <c r="F588" s="2">
        <v>48579</v>
      </c>
      <c r="G588" s="1" t="s">
        <v>8735</v>
      </c>
      <c r="H588" s="1">
        <f>+Temporalidad[[#This Row],[ID]]</f>
        <v>577</v>
      </c>
    </row>
    <row r="589" spans="1:8" hidden="1" x14ac:dyDescent="0.3">
      <c r="A589">
        <v>578</v>
      </c>
      <c r="B589" s="21" t="s">
        <v>8736</v>
      </c>
      <c r="C589" s="1" t="s">
        <v>5241</v>
      </c>
      <c r="D589" s="1" t="s">
        <v>5242</v>
      </c>
      <c r="E589" s="2">
        <v>48580</v>
      </c>
      <c r="F589" s="2">
        <v>48610</v>
      </c>
      <c r="G589" s="1" t="s">
        <v>8737</v>
      </c>
      <c r="H589" s="1">
        <f>+Temporalidad[[#This Row],[ID]]</f>
        <v>578</v>
      </c>
    </row>
    <row r="590" spans="1:8" hidden="1" x14ac:dyDescent="0.3">
      <c r="A590">
        <v>579</v>
      </c>
      <c r="B590" s="21" t="s">
        <v>8738</v>
      </c>
      <c r="C590" s="1" t="s">
        <v>5241</v>
      </c>
      <c r="D590" s="1" t="s">
        <v>5242</v>
      </c>
      <c r="E590" s="2">
        <v>48611</v>
      </c>
      <c r="F590" s="2">
        <v>48638</v>
      </c>
      <c r="G590" s="1" t="s">
        <v>8739</v>
      </c>
      <c r="H590" s="1">
        <f>+Temporalidad[[#This Row],[ID]]</f>
        <v>579</v>
      </c>
    </row>
    <row r="591" spans="1:8" hidden="1" x14ac:dyDescent="0.3">
      <c r="A591">
        <v>580</v>
      </c>
      <c r="B591" s="21" t="s">
        <v>8740</v>
      </c>
      <c r="C591" s="1" t="s">
        <v>5241</v>
      </c>
      <c r="D591" s="1" t="s">
        <v>5242</v>
      </c>
      <c r="E591" s="2">
        <v>48639</v>
      </c>
      <c r="F591" s="2">
        <v>48669</v>
      </c>
      <c r="G591" s="1" t="s">
        <v>8741</v>
      </c>
      <c r="H591" s="1">
        <f>+Temporalidad[[#This Row],[ID]]</f>
        <v>580</v>
      </c>
    </row>
    <row r="592" spans="1:8" hidden="1" x14ac:dyDescent="0.3">
      <c r="A592">
        <v>581</v>
      </c>
      <c r="B592" s="21" t="s">
        <v>8742</v>
      </c>
      <c r="C592" s="1" t="s">
        <v>5241</v>
      </c>
      <c r="D592" s="1" t="s">
        <v>5242</v>
      </c>
      <c r="E592" s="2">
        <v>48670</v>
      </c>
      <c r="F592" s="2">
        <v>48699</v>
      </c>
      <c r="G592" s="1" t="s">
        <v>8743</v>
      </c>
      <c r="H592" s="1">
        <f>+Temporalidad[[#This Row],[ID]]</f>
        <v>581</v>
      </c>
    </row>
    <row r="593" spans="1:8" hidden="1" x14ac:dyDescent="0.3">
      <c r="A593">
        <v>582</v>
      </c>
      <c r="B593" s="21" t="s">
        <v>8744</v>
      </c>
      <c r="C593" s="1" t="s">
        <v>5241</v>
      </c>
      <c r="D593" s="1" t="s">
        <v>5242</v>
      </c>
      <c r="E593" s="2">
        <v>48700</v>
      </c>
      <c r="F593" s="2">
        <v>48730</v>
      </c>
      <c r="G593" s="1" t="s">
        <v>8745</v>
      </c>
      <c r="H593" s="1">
        <f>+Temporalidad[[#This Row],[ID]]</f>
        <v>582</v>
      </c>
    </row>
    <row r="594" spans="1:8" hidden="1" x14ac:dyDescent="0.3">
      <c r="A594">
        <v>583</v>
      </c>
      <c r="B594" s="21" t="s">
        <v>8746</v>
      </c>
      <c r="C594" s="1" t="s">
        <v>5241</v>
      </c>
      <c r="D594" s="1" t="s">
        <v>5242</v>
      </c>
      <c r="E594" s="2">
        <v>48731</v>
      </c>
      <c r="F594" s="2">
        <v>48760</v>
      </c>
      <c r="G594" s="1" t="s">
        <v>8747</v>
      </c>
      <c r="H594" s="1">
        <f>+Temporalidad[[#This Row],[ID]]</f>
        <v>583</v>
      </c>
    </row>
    <row r="595" spans="1:8" hidden="1" x14ac:dyDescent="0.3">
      <c r="A595">
        <v>584</v>
      </c>
      <c r="B595" s="21" t="s">
        <v>8748</v>
      </c>
      <c r="C595" s="1" t="s">
        <v>5241</v>
      </c>
      <c r="D595" s="1" t="s">
        <v>5242</v>
      </c>
      <c r="E595" s="2">
        <v>48761</v>
      </c>
      <c r="F595" s="2">
        <v>48791</v>
      </c>
      <c r="G595" s="1" t="s">
        <v>8749</v>
      </c>
      <c r="H595" s="1">
        <f>+Temporalidad[[#This Row],[ID]]</f>
        <v>584</v>
      </c>
    </row>
    <row r="596" spans="1:8" hidden="1" x14ac:dyDescent="0.3">
      <c r="A596">
        <v>585</v>
      </c>
      <c r="B596" s="21" t="s">
        <v>8750</v>
      </c>
      <c r="C596" s="1" t="s">
        <v>5241</v>
      </c>
      <c r="D596" s="1" t="s">
        <v>5242</v>
      </c>
      <c r="E596" s="2">
        <v>48792</v>
      </c>
      <c r="F596" s="2">
        <v>48822</v>
      </c>
      <c r="G596" s="1" t="s">
        <v>8751</v>
      </c>
      <c r="H596" s="1">
        <f>+Temporalidad[[#This Row],[ID]]</f>
        <v>585</v>
      </c>
    </row>
    <row r="597" spans="1:8" hidden="1" x14ac:dyDescent="0.3">
      <c r="A597">
        <v>586</v>
      </c>
      <c r="B597" s="21" t="s">
        <v>8752</v>
      </c>
      <c r="C597" s="1" t="s">
        <v>5241</v>
      </c>
      <c r="D597" s="1" t="s">
        <v>5242</v>
      </c>
      <c r="E597" s="2">
        <v>48823</v>
      </c>
      <c r="F597" s="2">
        <v>48852</v>
      </c>
      <c r="G597" s="1" t="s">
        <v>8753</v>
      </c>
      <c r="H597" s="1">
        <f>+Temporalidad[[#This Row],[ID]]</f>
        <v>586</v>
      </c>
    </row>
    <row r="598" spans="1:8" hidden="1" x14ac:dyDescent="0.3">
      <c r="A598">
        <v>587</v>
      </c>
      <c r="B598" s="21" t="s">
        <v>8754</v>
      </c>
      <c r="C598" s="1" t="s">
        <v>5241</v>
      </c>
      <c r="D598" s="1" t="s">
        <v>5242</v>
      </c>
      <c r="E598" s="2">
        <v>48853</v>
      </c>
      <c r="F598" s="2">
        <v>48883</v>
      </c>
      <c r="G598" s="1" t="s">
        <v>8755</v>
      </c>
      <c r="H598" s="1">
        <f>+Temporalidad[[#This Row],[ID]]</f>
        <v>587</v>
      </c>
    </row>
    <row r="599" spans="1:8" hidden="1" x14ac:dyDescent="0.3">
      <c r="A599">
        <v>588</v>
      </c>
      <c r="B599" s="21" t="s">
        <v>8756</v>
      </c>
      <c r="C599" s="1" t="s">
        <v>5241</v>
      </c>
      <c r="D599" s="1" t="s">
        <v>5242</v>
      </c>
      <c r="E599" s="2">
        <v>48884</v>
      </c>
      <c r="F599" s="2">
        <v>48913</v>
      </c>
      <c r="G599" s="1" t="s">
        <v>8757</v>
      </c>
      <c r="H599" s="1">
        <f>+Temporalidad[[#This Row],[ID]]</f>
        <v>588</v>
      </c>
    </row>
    <row r="600" spans="1:8" hidden="1" x14ac:dyDescent="0.3">
      <c r="A600">
        <v>589</v>
      </c>
      <c r="B600" s="21" t="s">
        <v>8758</v>
      </c>
      <c r="C600" s="1" t="s">
        <v>5241</v>
      </c>
      <c r="D600" s="1" t="s">
        <v>5242</v>
      </c>
      <c r="E600" s="2">
        <v>48914</v>
      </c>
      <c r="F600" s="2">
        <v>48944</v>
      </c>
      <c r="G600" s="1" t="s">
        <v>8759</v>
      </c>
      <c r="H600" s="1">
        <f>+Temporalidad[[#This Row],[ID]]</f>
        <v>589</v>
      </c>
    </row>
    <row r="601" spans="1:8" hidden="1" x14ac:dyDescent="0.3">
      <c r="A601">
        <v>590</v>
      </c>
      <c r="B601" s="21" t="s">
        <v>8760</v>
      </c>
      <c r="C601" s="1" t="s">
        <v>5241</v>
      </c>
      <c r="D601" s="1" t="s">
        <v>5242</v>
      </c>
      <c r="E601" s="2">
        <v>48945</v>
      </c>
      <c r="F601" s="2">
        <v>48975</v>
      </c>
      <c r="G601" s="1" t="s">
        <v>8761</v>
      </c>
      <c r="H601" s="1">
        <f>+Temporalidad[[#This Row],[ID]]</f>
        <v>590</v>
      </c>
    </row>
    <row r="602" spans="1:8" hidden="1" x14ac:dyDescent="0.3">
      <c r="A602">
        <v>591</v>
      </c>
      <c r="B602" s="21" t="s">
        <v>8762</v>
      </c>
      <c r="C602" s="1" t="s">
        <v>5241</v>
      </c>
      <c r="D602" s="1" t="s">
        <v>5242</v>
      </c>
      <c r="E602" s="2">
        <v>48976</v>
      </c>
      <c r="F602" s="2">
        <v>49003</v>
      </c>
      <c r="G602" s="1" t="s">
        <v>8763</v>
      </c>
      <c r="H602" s="1">
        <f>+Temporalidad[[#This Row],[ID]]</f>
        <v>591</v>
      </c>
    </row>
    <row r="603" spans="1:8" hidden="1" x14ac:dyDescent="0.3">
      <c r="A603">
        <v>592</v>
      </c>
      <c r="B603" s="21" t="s">
        <v>8764</v>
      </c>
      <c r="C603" s="1" t="s">
        <v>5241</v>
      </c>
      <c r="D603" s="1" t="s">
        <v>5242</v>
      </c>
      <c r="E603" s="2">
        <v>49004</v>
      </c>
      <c r="F603" s="2">
        <v>49034</v>
      </c>
      <c r="G603" s="1" t="s">
        <v>8765</v>
      </c>
      <c r="H603" s="1">
        <f>+Temporalidad[[#This Row],[ID]]</f>
        <v>592</v>
      </c>
    </row>
    <row r="604" spans="1:8" hidden="1" x14ac:dyDescent="0.3">
      <c r="A604">
        <v>593</v>
      </c>
      <c r="B604" s="21" t="s">
        <v>8766</v>
      </c>
      <c r="C604" s="1" t="s">
        <v>5241</v>
      </c>
      <c r="D604" s="1" t="s">
        <v>5242</v>
      </c>
      <c r="E604" s="2">
        <v>49035</v>
      </c>
      <c r="F604" s="2">
        <v>49064</v>
      </c>
      <c r="G604" s="1" t="s">
        <v>8767</v>
      </c>
      <c r="H604" s="1">
        <f>+Temporalidad[[#This Row],[ID]]</f>
        <v>593</v>
      </c>
    </row>
    <row r="605" spans="1:8" hidden="1" x14ac:dyDescent="0.3">
      <c r="A605">
        <v>594</v>
      </c>
      <c r="B605" s="21" t="s">
        <v>8768</v>
      </c>
      <c r="C605" s="1" t="s">
        <v>5241</v>
      </c>
      <c r="D605" s="1" t="s">
        <v>5242</v>
      </c>
      <c r="E605" s="2">
        <v>49065</v>
      </c>
      <c r="F605" s="2">
        <v>49095</v>
      </c>
      <c r="G605" s="1" t="s">
        <v>8769</v>
      </c>
      <c r="H605" s="1">
        <f>+Temporalidad[[#This Row],[ID]]</f>
        <v>594</v>
      </c>
    </row>
    <row r="606" spans="1:8" hidden="1" x14ac:dyDescent="0.3">
      <c r="A606">
        <v>595</v>
      </c>
      <c r="B606" s="21" t="s">
        <v>8770</v>
      </c>
      <c r="C606" s="1" t="s">
        <v>5241</v>
      </c>
      <c r="D606" s="1" t="s">
        <v>5242</v>
      </c>
      <c r="E606" s="2">
        <v>49096</v>
      </c>
      <c r="F606" s="2">
        <v>49125</v>
      </c>
      <c r="G606" s="1" t="s">
        <v>8771</v>
      </c>
      <c r="H606" s="1">
        <f>+Temporalidad[[#This Row],[ID]]</f>
        <v>595</v>
      </c>
    </row>
    <row r="607" spans="1:8" hidden="1" x14ac:dyDescent="0.3">
      <c r="A607">
        <v>596</v>
      </c>
      <c r="B607" s="21" t="s">
        <v>8772</v>
      </c>
      <c r="C607" s="1" t="s">
        <v>5241</v>
      </c>
      <c r="D607" s="1" t="s">
        <v>5242</v>
      </c>
      <c r="E607" s="2">
        <v>49126</v>
      </c>
      <c r="F607" s="2">
        <v>49156</v>
      </c>
      <c r="G607" s="1" t="s">
        <v>8773</v>
      </c>
      <c r="H607" s="1">
        <f>+Temporalidad[[#This Row],[ID]]</f>
        <v>596</v>
      </c>
    </row>
    <row r="608" spans="1:8" hidden="1" x14ac:dyDescent="0.3">
      <c r="A608">
        <v>597</v>
      </c>
      <c r="B608" s="21" t="s">
        <v>8774</v>
      </c>
      <c r="C608" s="1" t="s">
        <v>5241</v>
      </c>
      <c r="D608" s="1" t="s">
        <v>5242</v>
      </c>
      <c r="E608" s="2">
        <v>49157</v>
      </c>
      <c r="F608" s="2">
        <v>49187</v>
      </c>
      <c r="G608" s="1" t="s">
        <v>8775</v>
      </c>
      <c r="H608" s="1">
        <f>+Temporalidad[[#This Row],[ID]]</f>
        <v>597</v>
      </c>
    </row>
    <row r="609" spans="1:8" hidden="1" x14ac:dyDescent="0.3">
      <c r="A609">
        <v>598</v>
      </c>
      <c r="B609" s="21" t="s">
        <v>8776</v>
      </c>
      <c r="C609" s="1" t="s">
        <v>5241</v>
      </c>
      <c r="D609" s="1" t="s">
        <v>5242</v>
      </c>
      <c r="E609" s="2">
        <v>49188</v>
      </c>
      <c r="F609" s="2">
        <v>49217</v>
      </c>
      <c r="G609" s="1" t="s">
        <v>8777</v>
      </c>
      <c r="H609" s="1">
        <f>+Temporalidad[[#This Row],[ID]]</f>
        <v>598</v>
      </c>
    </row>
    <row r="610" spans="1:8" hidden="1" x14ac:dyDescent="0.3">
      <c r="A610">
        <v>599</v>
      </c>
      <c r="B610" s="21" t="s">
        <v>8778</v>
      </c>
      <c r="C610" s="1" t="s">
        <v>5241</v>
      </c>
      <c r="D610" s="1" t="s">
        <v>5242</v>
      </c>
      <c r="E610" s="2">
        <v>49218</v>
      </c>
      <c r="F610" s="2">
        <v>49248</v>
      </c>
      <c r="G610" s="1" t="s">
        <v>8779</v>
      </c>
      <c r="H610" s="1">
        <f>+Temporalidad[[#This Row],[ID]]</f>
        <v>599</v>
      </c>
    </row>
    <row r="611" spans="1:8" hidden="1" x14ac:dyDescent="0.3">
      <c r="A611">
        <v>600</v>
      </c>
      <c r="B611" s="21" t="s">
        <v>8780</v>
      </c>
      <c r="C611" s="1" t="s">
        <v>5241</v>
      </c>
      <c r="D611" s="1" t="s">
        <v>5242</v>
      </c>
      <c r="E611" s="2">
        <v>49249</v>
      </c>
      <c r="F611" s="2">
        <v>49278</v>
      </c>
      <c r="G611" s="1" t="s">
        <v>8781</v>
      </c>
      <c r="H611" s="1">
        <f>+Temporalidad[[#This Row],[ID]]</f>
        <v>600</v>
      </c>
    </row>
    <row r="612" spans="1:8" hidden="1" x14ac:dyDescent="0.3">
      <c r="A612">
        <v>601</v>
      </c>
      <c r="B612" s="21" t="s">
        <v>8782</v>
      </c>
      <c r="C612" s="1" t="s">
        <v>5241</v>
      </c>
      <c r="D612" s="1" t="s">
        <v>5242</v>
      </c>
      <c r="E612" s="2">
        <v>49279</v>
      </c>
      <c r="F612" s="2">
        <v>49309</v>
      </c>
      <c r="G612" s="1" t="s">
        <v>8783</v>
      </c>
      <c r="H612" s="1">
        <f>+Temporalidad[[#This Row],[ID]]</f>
        <v>601</v>
      </c>
    </row>
    <row r="613" spans="1:8" hidden="1" x14ac:dyDescent="0.3">
      <c r="A613">
        <v>602</v>
      </c>
      <c r="B613" s="21" t="s">
        <v>8784</v>
      </c>
      <c r="C613" s="1" t="s">
        <v>5241</v>
      </c>
      <c r="D613" s="1" t="s">
        <v>5242</v>
      </c>
      <c r="E613" s="2">
        <v>49310</v>
      </c>
      <c r="F613" s="2">
        <v>49340</v>
      </c>
      <c r="G613" s="1" t="s">
        <v>8785</v>
      </c>
      <c r="H613" s="1">
        <f>+Temporalidad[[#This Row],[ID]]</f>
        <v>602</v>
      </c>
    </row>
    <row r="614" spans="1:8" hidden="1" x14ac:dyDescent="0.3">
      <c r="A614">
        <v>603</v>
      </c>
      <c r="B614" s="21" t="s">
        <v>8786</v>
      </c>
      <c r="C614" s="1" t="s">
        <v>5241</v>
      </c>
      <c r="D614" s="1" t="s">
        <v>5242</v>
      </c>
      <c r="E614" s="2">
        <v>49341</v>
      </c>
      <c r="F614" s="2">
        <v>49368</v>
      </c>
      <c r="G614" s="1" t="s">
        <v>8787</v>
      </c>
      <c r="H614" s="1">
        <f>+Temporalidad[[#This Row],[ID]]</f>
        <v>603</v>
      </c>
    </row>
    <row r="615" spans="1:8" hidden="1" x14ac:dyDescent="0.3">
      <c r="A615">
        <v>604</v>
      </c>
      <c r="B615" s="21" t="s">
        <v>8788</v>
      </c>
      <c r="C615" s="1" t="s">
        <v>5241</v>
      </c>
      <c r="D615" s="1" t="s">
        <v>5242</v>
      </c>
      <c r="E615" s="2">
        <v>49369</v>
      </c>
      <c r="F615" s="2">
        <v>49399</v>
      </c>
      <c r="G615" s="1" t="s">
        <v>8789</v>
      </c>
      <c r="H615" s="1">
        <f>+Temporalidad[[#This Row],[ID]]</f>
        <v>604</v>
      </c>
    </row>
    <row r="616" spans="1:8" hidden="1" x14ac:dyDescent="0.3">
      <c r="A616">
        <v>605</v>
      </c>
      <c r="B616" s="21" t="s">
        <v>8790</v>
      </c>
      <c r="C616" s="1" t="s">
        <v>5241</v>
      </c>
      <c r="D616" s="1" t="s">
        <v>5242</v>
      </c>
      <c r="E616" s="2">
        <v>49400</v>
      </c>
      <c r="F616" s="2">
        <v>49429</v>
      </c>
      <c r="G616" s="1" t="s">
        <v>8791</v>
      </c>
      <c r="H616" s="1">
        <f>+Temporalidad[[#This Row],[ID]]</f>
        <v>605</v>
      </c>
    </row>
    <row r="617" spans="1:8" hidden="1" x14ac:dyDescent="0.3">
      <c r="A617">
        <v>606</v>
      </c>
      <c r="B617" s="21" t="s">
        <v>8792</v>
      </c>
      <c r="C617" s="1" t="s">
        <v>5241</v>
      </c>
      <c r="D617" s="1" t="s">
        <v>5242</v>
      </c>
      <c r="E617" s="2">
        <v>49430</v>
      </c>
      <c r="F617" s="2">
        <v>49460</v>
      </c>
      <c r="G617" s="1" t="s">
        <v>8793</v>
      </c>
      <c r="H617" s="1">
        <f>+Temporalidad[[#This Row],[ID]]</f>
        <v>606</v>
      </c>
    </row>
    <row r="618" spans="1:8" hidden="1" x14ac:dyDescent="0.3">
      <c r="A618">
        <v>607</v>
      </c>
      <c r="B618" s="21" t="s">
        <v>8794</v>
      </c>
      <c r="C618" s="1" t="s">
        <v>5241</v>
      </c>
      <c r="D618" s="1" t="s">
        <v>5242</v>
      </c>
      <c r="E618" s="2">
        <v>49461</v>
      </c>
      <c r="F618" s="2">
        <v>49490</v>
      </c>
      <c r="G618" s="1" t="s">
        <v>8795</v>
      </c>
      <c r="H618" s="1">
        <f>+Temporalidad[[#This Row],[ID]]</f>
        <v>607</v>
      </c>
    </row>
    <row r="619" spans="1:8" hidden="1" x14ac:dyDescent="0.3">
      <c r="A619">
        <v>608</v>
      </c>
      <c r="B619" s="21" t="s">
        <v>8796</v>
      </c>
      <c r="C619" s="1" t="s">
        <v>5241</v>
      </c>
      <c r="D619" s="1" t="s">
        <v>5242</v>
      </c>
      <c r="E619" s="2">
        <v>49491</v>
      </c>
      <c r="F619" s="2">
        <v>49521</v>
      </c>
      <c r="G619" s="1" t="s">
        <v>8797</v>
      </c>
      <c r="H619" s="1">
        <f>+Temporalidad[[#This Row],[ID]]</f>
        <v>608</v>
      </c>
    </row>
    <row r="620" spans="1:8" hidden="1" x14ac:dyDescent="0.3">
      <c r="A620">
        <v>609</v>
      </c>
      <c r="B620" s="21" t="s">
        <v>8798</v>
      </c>
      <c r="C620" s="1" t="s">
        <v>5241</v>
      </c>
      <c r="D620" s="1" t="s">
        <v>5242</v>
      </c>
      <c r="E620" s="2">
        <v>49522</v>
      </c>
      <c r="F620" s="2">
        <v>49552</v>
      </c>
      <c r="G620" s="1" t="s">
        <v>8799</v>
      </c>
      <c r="H620" s="1">
        <f>+Temporalidad[[#This Row],[ID]]</f>
        <v>609</v>
      </c>
    </row>
    <row r="621" spans="1:8" hidden="1" x14ac:dyDescent="0.3">
      <c r="A621">
        <v>610</v>
      </c>
      <c r="B621" s="21" t="s">
        <v>8800</v>
      </c>
      <c r="C621" s="1" t="s">
        <v>5241</v>
      </c>
      <c r="D621" s="1" t="s">
        <v>5242</v>
      </c>
      <c r="E621" s="2">
        <v>49553</v>
      </c>
      <c r="F621" s="2">
        <v>49582</v>
      </c>
      <c r="G621" s="1" t="s">
        <v>8801</v>
      </c>
      <c r="H621" s="1">
        <f>+Temporalidad[[#This Row],[ID]]</f>
        <v>610</v>
      </c>
    </row>
    <row r="622" spans="1:8" hidden="1" x14ac:dyDescent="0.3">
      <c r="A622">
        <v>611</v>
      </c>
      <c r="B622" s="21" t="s">
        <v>8802</v>
      </c>
      <c r="C622" s="1" t="s">
        <v>5241</v>
      </c>
      <c r="D622" s="1" t="s">
        <v>5242</v>
      </c>
      <c r="E622" s="2">
        <v>49583</v>
      </c>
      <c r="F622" s="2">
        <v>49613</v>
      </c>
      <c r="G622" s="1" t="s">
        <v>8803</v>
      </c>
      <c r="H622" s="1">
        <f>+Temporalidad[[#This Row],[ID]]</f>
        <v>611</v>
      </c>
    </row>
    <row r="623" spans="1:8" hidden="1" x14ac:dyDescent="0.3">
      <c r="A623">
        <v>612</v>
      </c>
      <c r="B623" s="21" t="s">
        <v>8804</v>
      </c>
      <c r="C623" s="1" t="s">
        <v>5241</v>
      </c>
      <c r="D623" s="1" t="s">
        <v>5242</v>
      </c>
      <c r="E623" s="2">
        <v>49614</v>
      </c>
      <c r="F623" s="2">
        <v>49643</v>
      </c>
      <c r="G623" s="1" t="s">
        <v>8805</v>
      </c>
      <c r="H623" s="1">
        <f>+Temporalidad[[#This Row],[ID]]</f>
        <v>612</v>
      </c>
    </row>
    <row r="624" spans="1:8" hidden="1" x14ac:dyDescent="0.3">
      <c r="A624">
        <v>613</v>
      </c>
      <c r="B624" s="21" t="s">
        <v>8806</v>
      </c>
      <c r="C624" s="1" t="s">
        <v>5241</v>
      </c>
      <c r="D624" s="1" t="s">
        <v>5242</v>
      </c>
      <c r="E624" s="2">
        <v>49644</v>
      </c>
      <c r="F624" s="2">
        <v>49674</v>
      </c>
      <c r="G624" s="1" t="s">
        <v>8807</v>
      </c>
      <c r="H624" s="1">
        <f>+Temporalidad[[#This Row],[ID]]</f>
        <v>613</v>
      </c>
    </row>
    <row r="625" spans="1:8" hidden="1" x14ac:dyDescent="0.3">
      <c r="A625">
        <v>614</v>
      </c>
      <c r="B625" s="21" t="s">
        <v>8808</v>
      </c>
      <c r="C625" s="1" t="s">
        <v>5241</v>
      </c>
      <c r="D625" s="1" t="s">
        <v>5242</v>
      </c>
      <c r="E625" s="2">
        <v>49675</v>
      </c>
      <c r="F625" s="2">
        <v>49705</v>
      </c>
      <c r="G625" s="1" t="s">
        <v>8809</v>
      </c>
      <c r="H625" s="1">
        <f>+Temporalidad[[#This Row],[ID]]</f>
        <v>614</v>
      </c>
    </row>
    <row r="626" spans="1:8" hidden="1" x14ac:dyDescent="0.3">
      <c r="A626">
        <v>615</v>
      </c>
      <c r="B626" s="21" t="s">
        <v>8810</v>
      </c>
      <c r="C626" s="1" t="s">
        <v>5241</v>
      </c>
      <c r="D626" s="1" t="s">
        <v>5242</v>
      </c>
      <c r="E626" s="2">
        <v>49706</v>
      </c>
      <c r="F626" s="2">
        <v>49733</v>
      </c>
      <c r="G626" s="1" t="s">
        <v>8811</v>
      </c>
      <c r="H626" s="1">
        <f>+Temporalidad[[#This Row],[ID]]</f>
        <v>615</v>
      </c>
    </row>
    <row r="627" spans="1:8" hidden="1" x14ac:dyDescent="0.3">
      <c r="A627">
        <v>616</v>
      </c>
      <c r="B627" s="21" t="s">
        <v>8812</v>
      </c>
      <c r="C627" s="1" t="s">
        <v>5241</v>
      </c>
      <c r="D627" s="1" t="s">
        <v>5242</v>
      </c>
      <c r="E627" s="2">
        <v>49735</v>
      </c>
      <c r="F627" s="2">
        <v>49765</v>
      </c>
      <c r="G627" s="1" t="s">
        <v>8813</v>
      </c>
      <c r="H627" s="1">
        <f>+Temporalidad[[#This Row],[ID]]</f>
        <v>616</v>
      </c>
    </row>
    <row r="628" spans="1:8" hidden="1" x14ac:dyDescent="0.3">
      <c r="A628">
        <v>617</v>
      </c>
      <c r="B628" s="21" t="s">
        <v>8814</v>
      </c>
      <c r="C628" s="1" t="s">
        <v>5241</v>
      </c>
      <c r="D628" s="1" t="s">
        <v>5242</v>
      </c>
      <c r="E628" s="2">
        <v>49766</v>
      </c>
      <c r="F628" s="2">
        <v>49795</v>
      </c>
      <c r="G628" s="1" t="s">
        <v>8815</v>
      </c>
      <c r="H628" s="1">
        <f>+Temporalidad[[#This Row],[ID]]</f>
        <v>617</v>
      </c>
    </row>
    <row r="629" spans="1:8" hidden="1" x14ac:dyDescent="0.3">
      <c r="A629">
        <v>618</v>
      </c>
      <c r="B629" s="21" t="s">
        <v>8816</v>
      </c>
      <c r="C629" s="1" t="s">
        <v>5241</v>
      </c>
      <c r="D629" s="1" t="s">
        <v>5242</v>
      </c>
      <c r="E629" s="2">
        <v>49796</v>
      </c>
      <c r="F629" s="2">
        <v>49826</v>
      </c>
      <c r="G629" s="1" t="s">
        <v>8817</v>
      </c>
      <c r="H629" s="1">
        <f>+Temporalidad[[#This Row],[ID]]</f>
        <v>618</v>
      </c>
    </row>
    <row r="630" spans="1:8" hidden="1" x14ac:dyDescent="0.3">
      <c r="A630">
        <v>619</v>
      </c>
      <c r="B630" s="21" t="s">
        <v>8818</v>
      </c>
      <c r="C630" s="1" t="s">
        <v>5241</v>
      </c>
      <c r="D630" s="1" t="s">
        <v>5242</v>
      </c>
      <c r="E630" s="2">
        <v>49827</v>
      </c>
      <c r="F630" s="2">
        <v>49856</v>
      </c>
      <c r="G630" s="1" t="s">
        <v>8819</v>
      </c>
      <c r="H630" s="1">
        <f>+Temporalidad[[#This Row],[ID]]</f>
        <v>619</v>
      </c>
    </row>
    <row r="631" spans="1:8" hidden="1" x14ac:dyDescent="0.3">
      <c r="A631">
        <v>620</v>
      </c>
      <c r="B631" s="21" t="s">
        <v>8820</v>
      </c>
      <c r="C631" s="1" t="s">
        <v>5241</v>
      </c>
      <c r="D631" s="1" t="s">
        <v>5242</v>
      </c>
      <c r="E631" s="2">
        <v>49857</v>
      </c>
      <c r="F631" s="2">
        <v>49887</v>
      </c>
      <c r="G631" s="1" t="s">
        <v>8821</v>
      </c>
      <c r="H631" s="1">
        <f>+Temporalidad[[#This Row],[ID]]</f>
        <v>620</v>
      </c>
    </row>
    <row r="632" spans="1:8" hidden="1" x14ac:dyDescent="0.3">
      <c r="A632">
        <v>621</v>
      </c>
      <c r="B632" s="21" t="s">
        <v>8822</v>
      </c>
      <c r="C632" s="1" t="s">
        <v>5241</v>
      </c>
      <c r="D632" s="1" t="s">
        <v>5242</v>
      </c>
      <c r="E632" s="2">
        <v>49888</v>
      </c>
      <c r="F632" s="2">
        <v>49918</v>
      </c>
      <c r="G632" s="1" t="s">
        <v>8823</v>
      </c>
      <c r="H632" s="1">
        <f>+Temporalidad[[#This Row],[ID]]</f>
        <v>621</v>
      </c>
    </row>
    <row r="633" spans="1:8" hidden="1" x14ac:dyDescent="0.3">
      <c r="A633">
        <v>622</v>
      </c>
      <c r="B633" s="21" t="s">
        <v>8824</v>
      </c>
      <c r="C633" s="1" t="s">
        <v>5241</v>
      </c>
      <c r="D633" s="1" t="s">
        <v>5242</v>
      </c>
      <c r="E633" s="2">
        <v>49919</v>
      </c>
      <c r="F633" s="2">
        <v>49948</v>
      </c>
      <c r="G633" s="1" t="s">
        <v>8825</v>
      </c>
      <c r="H633" s="1">
        <f>+Temporalidad[[#This Row],[ID]]</f>
        <v>622</v>
      </c>
    </row>
    <row r="634" spans="1:8" hidden="1" x14ac:dyDescent="0.3">
      <c r="A634">
        <v>623</v>
      </c>
      <c r="B634" s="21" t="s">
        <v>8826</v>
      </c>
      <c r="C634" s="1" t="s">
        <v>5241</v>
      </c>
      <c r="D634" s="1" t="s">
        <v>5242</v>
      </c>
      <c r="E634" s="2">
        <v>49949</v>
      </c>
      <c r="F634" s="2">
        <v>49979</v>
      </c>
      <c r="G634" s="1" t="s">
        <v>8827</v>
      </c>
      <c r="H634" s="1">
        <f>+Temporalidad[[#This Row],[ID]]</f>
        <v>623</v>
      </c>
    </row>
    <row r="635" spans="1:8" hidden="1" x14ac:dyDescent="0.3">
      <c r="A635">
        <v>624</v>
      </c>
      <c r="B635" s="21" t="s">
        <v>8828</v>
      </c>
      <c r="C635" s="1" t="s">
        <v>5241</v>
      </c>
      <c r="D635" s="1" t="s">
        <v>5242</v>
      </c>
      <c r="E635" s="2">
        <v>49980</v>
      </c>
      <c r="F635" s="2">
        <v>50009</v>
      </c>
      <c r="G635" s="1" t="s">
        <v>8829</v>
      </c>
      <c r="H635" s="1">
        <f>+Temporalidad[[#This Row],[ID]]</f>
        <v>624</v>
      </c>
    </row>
    <row r="636" spans="1:8" hidden="1" x14ac:dyDescent="0.3">
      <c r="A636">
        <v>625</v>
      </c>
      <c r="B636" s="21" t="s">
        <v>8830</v>
      </c>
      <c r="C636" s="1" t="s">
        <v>5241</v>
      </c>
      <c r="D636" s="1" t="s">
        <v>5242</v>
      </c>
      <c r="E636" s="2">
        <v>50010</v>
      </c>
      <c r="F636" s="2">
        <v>50040</v>
      </c>
      <c r="G636" s="1" t="s">
        <v>8831</v>
      </c>
      <c r="H636" s="1">
        <f>+Temporalidad[[#This Row],[ID]]</f>
        <v>625</v>
      </c>
    </row>
    <row r="637" spans="1:8" hidden="1" x14ac:dyDescent="0.3">
      <c r="A637">
        <v>626</v>
      </c>
      <c r="B637" s="21" t="s">
        <v>8832</v>
      </c>
      <c r="C637" s="1" t="s">
        <v>5241</v>
      </c>
      <c r="D637" s="1" t="s">
        <v>5242</v>
      </c>
      <c r="E637" s="2">
        <v>50041</v>
      </c>
      <c r="F637" s="2">
        <v>50071</v>
      </c>
      <c r="G637" s="1" t="s">
        <v>8833</v>
      </c>
      <c r="H637" s="1">
        <f>+Temporalidad[[#This Row],[ID]]</f>
        <v>626</v>
      </c>
    </row>
    <row r="638" spans="1:8" hidden="1" x14ac:dyDescent="0.3">
      <c r="A638">
        <v>627</v>
      </c>
      <c r="B638" s="21" t="s">
        <v>8834</v>
      </c>
      <c r="C638" s="1" t="s">
        <v>5241</v>
      </c>
      <c r="D638" s="1" t="s">
        <v>5242</v>
      </c>
      <c r="E638" s="2">
        <v>50072</v>
      </c>
      <c r="F638" s="2">
        <v>50099</v>
      </c>
      <c r="G638" s="1" t="s">
        <v>8835</v>
      </c>
      <c r="H638" s="1">
        <f>+Temporalidad[[#This Row],[ID]]</f>
        <v>627</v>
      </c>
    </row>
    <row r="639" spans="1:8" hidden="1" x14ac:dyDescent="0.3">
      <c r="A639">
        <v>628</v>
      </c>
      <c r="B639" s="21" t="s">
        <v>8836</v>
      </c>
      <c r="C639" s="1" t="s">
        <v>5241</v>
      </c>
      <c r="D639" s="1" t="s">
        <v>5242</v>
      </c>
      <c r="E639" s="2">
        <v>50100</v>
      </c>
      <c r="F639" s="2">
        <v>50130</v>
      </c>
      <c r="G639" s="1" t="s">
        <v>8837</v>
      </c>
      <c r="H639" s="1">
        <f>+Temporalidad[[#This Row],[ID]]</f>
        <v>628</v>
      </c>
    </row>
    <row r="640" spans="1:8" hidden="1" x14ac:dyDescent="0.3">
      <c r="A640">
        <v>629</v>
      </c>
      <c r="B640" s="21" t="s">
        <v>8838</v>
      </c>
      <c r="C640" s="1" t="s">
        <v>5241</v>
      </c>
      <c r="D640" s="1" t="s">
        <v>5242</v>
      </c>
      <c r="E640" s="2">
        <v>50131</v>
      </c>
      <c r="F640" s="2">
        <v>50160</v>
      </c>
      <c r="G640" s="1" t="s">
        <v>8839</v>
      </c>
      <c r="H640" s="1">
        <f>+Temporalidad[[#This Row],[ID]]</f>
        <v>629</v>
      </c>
    </row>
    <row r="641" spans="1:8" hidden="1" x14ac:dyDescent="0.3">
      <c r="A641">
        <v>630</v>
      </c>
      <c r="B641" s="21" t="s">
        <v>8840</v>
      </c>
      <c r="C641" s="1" t="s">
        <v>5241</v>
      </c>
      <c r="D641" s="1" t="s">
        <v>5242</v>
      </c>
      <c r="E641" s="2">
        <v>50161</v>
      </c>
      <c r="F641" s="2">
        <v>50191</v>
      </c>
      <c r="G641" s="1" t="s">
        <v>8841</v>
      </c>
      <c r="H641" s="1">
        <f>+Temporalidad[[#This Row],[ID]]</f>
        <v>630</v>
      </c>
    </row>
    <row r="642" spans="1:8" hidden="1" x14ac:dyDescent="0.3">
      <c r="A642">
        <v>631</v>
      </c>
      <c r="B642" s="21" t="s">
        <v>8842</v>
      </c>
      <c r="C642" s="1" t="s">
        <v>5241</v>
      </c>
      <c r="D642" s="1" t="s">
        <v>5242</v>
      </c>
      <c r="E642" s="2">
        <v>50192</v>
      </c>
      <c r="F642" s="2">
        <v>50221</v>
      </c>
      <c r="G642" s="1" t="s">
        <v>8843</v>
      </c>
      <c r="H642" s="1">
        <f>+Temporalidad[[#This Row],[ID]]</f>
        <v>631</v>
      </c>
    </row>
    <row r="643" spans="1:8" hidden="1" x14ac:dyDescent="0.3">
      <c r="A643">
        <v>632</v>
      </c>
      <c r="B643" s="21" t="s">
        <v>8844</v>
      </c>
      <c r="C643" s="1" t="s">
        <v>5241</v>
      </c>
      <c r="D643" s="1" t="s">
        <v>5242</v>
      </c>
      <c r="E643" s="2">
        <v>50222</v>
      </c>
      <c r="F643" s="2">
        <v>50252</v>
      </c>
      <c r="G643" s="1" t="s">
        <v>8845</v>
      </c>
      <c r="H643" s="1">
        <f>+Temporalidad[[#This Row],[ID]]</f>
        <v>632</v>
      </c>
    </row>
    <row r="644" spans="1:8" hidden="1" x14ac:dyDescent="0.3">
      <c r="A644">
        <v>633</v>
      </c>
      <c r="B644" s="21" t="s">
        <v>8846</v>
      </c>
      <c r="C644" s="1" t="s">
        <v>5241</v>
      </c>
      <c r="D644" s="1" t="s">
        <v>5242</v>
      </c>
      <c r="E644" s="2">
        <v>50253</v>
      </c>
      <c r="F644" s="2">
        <v>50283</v>
      </c>
      <c r="G644" s="1" t="s">
        <v>8847</v>
      </c>
      <c r="H644" s="1">
        <f>+Temporalidad[[#This Row],[ID]]</f>
        <v>633</v>
      </c>
    </row>
    <row r="645" spans="1:8" hidden="1" x14ac:dyDescent="0.3">
      <c r="A645">
        <v>634</v>
      </c>
      <c r="B645" s="21" t="s">
        <v>8848</v>
      </c>
      <c r="C645" s="1" t="s">
        <v>5241</v>
      </c>
      <c r="D645" s="1" t="s">
        <v>5242</v>
      </c>
      <c r="E645" s="2">
        <v>50284</v>
      </c>
      <c r="F645" s="2">
        <v>50313</v>
      </c>
      <c r="G645" s="1" t="s">
        <v>8849</v>
      </c>
      <c r="H645" s="1">
        <f>+Temporalidad[[#This Row],[ID]]</f>
        <v>634</v>
      </c>
    </row>
    <row r="646" spans="1:8" hidden="1" x14ac:dyDescent="0.3">
      <c r="A646">
        <v>635</v>
      </c>
      <c r="B646" s="21" t="s">
        <v>8850</v>
      </c>
      <c r="C646" s="1" t="s">
        <v>5241</v>
      </c>
      <c r="D646" s="1" t="s">
        <v>5242</v>
      </c>
      <c r="E646" s="2">
        <v>50314</v>
      </c>
      <c r="F646" s="2">
        <v>50344</v>
      </c>
      <c r="G646" s="1" t="s">
        <v>8851</v>
      </c>
      <c r="H646" s="1">
        <f>+Temporalidad[[#This Row],[ID]]</f>
        <v>635</v>
      </c>
    </row>
    <row r="647" spans="1:8" hidden="1" x14ac:dyDescent="0.3">
      <c r="A647">
        <v>636</v>
      </c>
      <c r="B647" s="21" t="s">
        <v>8852</v>
      </c>
      <c r="C647" s="1" t="s">
        <v>5241</v>
      </c>
      <c r="D647" s="1" t="s">
        <v>5242</v>
      </c>
      <c r="E647" s="2">
        <v>50345</v>
      </c>
      <c r="F647" s="2">
        <v>50374</v>
      </c>
      <c r="G647" s="1" t="s">
        <v>8853</v>
      </c>
      <c r="H647" s="1">
        <f>+Temporalidad[[#This Row],[ID]]</f>
        <v>636</v>
      </c>
    </row>
    <row r="648" spans="1:8" hidden="1" x14ac:dyDescent="0.3">
      <c r="A648">
        <v>637</v>
      </c>
      <c r="B648" s="21" t="s">
        <v>8854</v>
      </c>
      <c r="C648" s="1" t="s">
        <v>5241</v>
      </c>
      <c r="D648" s="1" t="s">
        <v>5242</v>
      </c>
      <c r="E648" s="2">
        <v>50375</v>
      </c>
      <c r="F648" s="2">
        <v>50405</v>
      </c>
      <c r="G648" s="1" t="s">
        <v>8855</v>
      </c>
      <c r="H648" s="1">
        <f>+Temporalidad[[#This Row],[ID]]</f>
        <v>637</v>
      </c>
    </row>
    <row r="649" spans="1:8" hidden="1" x14ac:dyDescent="0.3">
      <c r="A649">
        <v>638</v>
      </c>
      <c r="B649" s="21" t="s">
        <v>8856</v>
      </c>
      <c r="C649" s="1" t="s">
        <v>5241</v>
      </c>
      <c r="D649" s="1" t="s">
        <v>5242</v>
      </c>
      <c r="E649" s="2">
        <v>50406</v>
      </c>
      <c r="F649" s="2">
        <v>50436</v>
      </c>
      <c r="G649" s="1" t="s">
        <v>8857</v>
      </c>
      <c r="H649" s="1">
        <f>+Temporalidad[[#This Row],[ID]]</f>
        <v>638</v>
      </c>
    </row>
    <row r="650" spans="1:8" hidden="1" x14ac:dyDescent="0.3">
      <c r="A650">
        <v>639</v>
      </c>
      <c r="B650" s="21" t="s">
        <v>8858</v>
      </c>
      <c r="C650" s="1" t="s">
        <v>5241</v>
      </c>
      <c r="D650" s="1" t="s">
        <v>5242</v>
      </c>
      <c r="E650" s="2">
        <v>50437</v>
      </c>
      <c r="F650" s="2">
        <v>50464</v>
      </c>
      <c r="G650" s="1" t="s">
        <v>8859</v>
      </c>
      <c r="H650" s="1">
        <f>+Temporalidad[[#This Row],[ID]]</f>
        <v>639</v>
      </c>
    </row>
    <row r="651" spans="1:8" hidden="1" x14ac:dyDescent="0.3">
      <c r="A651">
        <v>640</v>
      </c>
      <c r="B651" s="21" t="s">
        <v>8860</v>
      </c>
      <c r="C651" s="1" t="s">
        <v>5241</v>
      </c>
      <c r="D651" s="1" t="s">
        <v>5242</v>
      </c>
      <c r="E651" s="2">
        <v>50465</v>
      </c>
      <c r="F651" s="2">
        <v>50495</v>
      </c>
      <c r="G651" s="1" t="s">
        <v>8861</v>
      </c>
      <c r="H651" s="1">
        <f>+Temporalidad[[#This Row],[ID]]</f>
        <v>640</v>
      </c>
    </row>
    <row r="652" spans="1:8" hidden="1" x14ac:dyDescent="0.3">
      <c r="A652">
        <v>641</v>
      </c>
      <c r="B652" s="21" t="s">
        <v>8862</v>
      </c>
      <c r="C652" s="1" t="s">
        <v>5241</v>
      </c>
      <c r="D652" s="1" t="s">
        <v>5242</v>
      </c>
      <c r="E652" s="2">
        <v>50496</v>
      </c>
      <c r="F652" s="2">
        <v>50525</v>
      </c>
      <c r="G652" s="1" t="s">
        <v>8863</v>
      </c>
      <c r="H652" s="1">
        <f>+Temporalidad[[#This Row],[ID]]</f>
        <v>641</v>
      </c>
    </row>
    <row r="653" spans="1:8" hidden="1" x14ac:dyDescent="0.3">
      <c r="A653">
        <v>642</v>
      </c>
      <c r="B653" s="21" t="s">
        <v>8864</v>
      </c>
      <c r="C653" s="1" t="s">
        <v>5241</v>
      </c>
      <c r="D653" s="1" t="s">
        <v>5242</v>
      </c>
      <c r="E653" s="2">
        <v>50526</v>
      </c>
      <c r="F653" s="2">
        <v>50556</v>
      </c>
      <c r="G653" s="1" t="s">
        <v>8865</v>
      </c>
      <c r="H653" s="1">
        <f>+Temporalidad[[#This Row],[ID]]</f>
        <v>642</v>
      </c>
    </row>
    <row r="654" spans="1:8" hidden="1" x14ac:dyDescent="0.3">
      <c r="A654">
        <v>643</v>
      </c>
      <c r="B654" s="21" t="s">
        <v>8866</v>
      </c>
      <c r="C654" s="1" t="s">
        <v>5241</v>
      </c>
      <c r="D654" s="1" t="s">
        <v>5242</v>
      </c>
      <c r="E654" s="2">
        <v>50557</v>
      </c>
      <c r="F654" s="2">
        <v>50586</v>
      </c>
      <c r="G654" s="1" t="s">
        <v>8867</v>
      </c>
      <c r="H654" s="1">
        <f>+Temporalidad[[#This Row],[ID]]</f>
        <v>643</v>
      </c>
    </row>
    <row r="655" spans="1:8" hidden="1" x14ac:dyDescent="0.3">
      <c r="A655">
        <v>644</v>
      </c>
      <c r="B655" s="21" t="s">
        <v>8868</v>
      </c>
      <c r="C655" s="1" t="s">
        <v>5241</v>
      </c>
      <c r="D655" s="1" t="s">
        <v>5242</v>
      </c>
      <c r="E655" s="2">
        <v>50587</v>
      </c>
      <c r="F655" s="2">
        <v>50617</v>
      </c>
      <c r="G655" s="1" t="s">
        <v>8869</v>
      </c>
      <c r="H655" s="1">
        <f>+Temporalidad[[#This Row],[ID]]</f>
        <v>644</v>
      </c>
    </row>
    <row r="656" spans="1:8" hidden="1" x14ac:dyDescent="0.3">
      <c r="A656">
        <v>645</v>
      </c>
      <c r="B656" s="21" t="s">
        <v>8870</v>
      </c>
      <c r="C656" s="1" t="s">
        <v>5241</v>
      </c>
      <c r="D656" s="1" t="s">
        <v>5242</v>
      </c>
      <c r="E656" s="2">
        <v>50618</v>
      </c>
      <c r="F656" s="2">
        <v>50648</v>
      </c>
      <c r="G656" s="1" t="s">
        <v>8871</v>
      </c>
      <c r="H656" s="1">
        <f>+Temporalidad[[#This Row],[ID]]</f>
        <v>645</v>
      </c>
    </row>
    <row r="657" spans="1:8" hidden="1" x14ac:dyDescent="0.3">
      <c r="A657">
        <v>646</v>
      </c>
      <c r="B657" s="21" t="s">
        <v>8872</v>
      </c>
      <c r="C657" s="1" t="s">
        <v>5241</v>
      </c>
      <c r="D657" s="1" t="s">
        <v>5242</v>
      </c>
      <c r="E657" s="2">
        <v>50649</v>
      </c>
      <c r="F657" s="2">
        <v>50678</v>
      </c>
      <c r="G657" s="1" t="s">
        <v>8873</v>
      </c>
      <c r="H657" s="1">
        <f>+Temporalidad[[#This Row],[ID]]</f>
        <v>646</v>
      </c>
    </row>
    <row r="658" spans="1:8" hidden="1" x14ac:dyDescent="0.3">
      <c r="A658">
        <v>647</v>
      </c>
      <c r="B658" s="21" t="s">
        <v>8874</v>
      </c>
      <c r="C658" s="1" t="s">
        <v>5241</v>
      </c>
      <c r="D658" s="1" t="s">
        <v>5242</v>
      </c>
      <c r="E658" s="2">
        <v>50679</v>
      </c>
      <c r="F658" s="2">
        <v>50709</v>
      </c>
      <c r="G658" s="1" t="s">
        <v>8875</v>
      </c>
      <c r="H658" s="1">
        <f>+Temporalidad[[#This Row],[ID]]</f>
        <v>647</v>
      </c>
    </row>
    <row r="659" spans="1:8" hidden="1" x14ac:dyDescent="0.3">
      <c r="A659">
        <v>648</v>
      </c>
      <c r="B659" s="21" t="s">
        <v>8876</v>
      </c>
      <c r="C659" s="1" t="s">
        <v>5241</v>
      </c>
      <c r="D659" s="1" t="s">
        <v>5242</v>
      </c>
      <c r="E659" s="2">
        <v>50710</v>
      </c>
      <c r="F659" s="2">
        <v>50739</v>
      </c>
      <c r="G659" s="1" t="s">
        <v>8877</v>
      </c>
      <c r="H659" s="1">
        <f>+Temporalidad[[#This Row],[ID]]</f>
        <v>648</v>
      </c>
    </row>
    <row r="660" spans="1:8" hidden="1" x14ac:dyDescent="0.3">
      <c r="A660">
        <v>649</v>
      </c>
      <c r="B660" s="21" t="s">
        <v>8878</v>
      </c>
      <c r="C660" s="1" t="s">
        <v>5241</v>
      </c>
      <c r="D660" s="1" t="s">
        <v>5242</v>
      </c>
      <c r="E660" s="2">
        <v>50740</v>
      </c>
      <c r="F660" s="2">
        <v>50770</v>
      </c>
      <c r="G660" s="1" t="s">
        <v>8879</v>
      </c>
      <c r="H660" s="1">
        <f>+Temporalidad[[#This Row],[ID]]</f>
        <v>649</v>
      </c>
    </row>
    <row r="661" spans="1:8" hidden="1" x14ac:dyDescent="0.3">
      <c r="A661">
        <v>650</v>
      </c>
      <c r="B661" s="21" t="s">
        <v>8880</v>
      </c>
      <c r="C661" s="1" t="s">
        <v>5241</v>
      </c>
      <c r="D661" s="1" t="s">
        <v>5242</v>
      </c>
      <c r="E661" s="2">
        <v>50771</v>
      </c>
      <c r="F661" s="2">
        <v>50801</v>
      </c>
      <c r="G661" s="1" t="s">
        <v>8881</v>
      </c>
      <c r="H661" s="1">
        <f>+Temporalidad[[#This Row],[ID]]</f>
        <v>650</v>
      </c>
    </row>
    <row r="662" spans="1:8" hidden="1" x14ac:dyDescent="0.3">
      <c r="A662">
        <v>651</v>
      </c>
      <c r="B662" s="21" t="s">
        <v>8882</v>
      </c>
      <c r="C662" s="1" t="s">
        <v>5241</v>
      </c>
      <c r="D662" s="1" t="s">
        <v>5242</v>
      </c>
      <c r="E662" s="2">
        <v>50802</v>
      </c>
      <c r="F662" s="2">
        <v>50829</v>
      </c>
      <c r="G662" s="1" t="s">
        <v>8883</v>
      </c>
      <c r="H662" s="1">
        <f>+Temporalidad[[#This Row],[ID]]</f>
        <v>651</v>
      </c>
    </row>
    <row r="663" spans="1:8" hidden="1" x14ac:dyDescent="0.3">
      <c r="A663">
        <v>652</v>
      </c>
      <c r="B663" s="21" t="s">
        <v>8884</v>
      </c>
      <c r="C663" s="1" t="s">
        <v>5241</v>
      </c>
      <c r="D663" s="1" t="s">
        <v>5242</v>
      </c>
      <c r="E663" s="2">
        <v>50830</v>
      </c>
      <c r="F663" s="2">
        <v>50860</v>
      </c>
      <c r="G663" s="1" t="s">
        <v>8885</v>
      </c>
      <c r="H663" s="1">
        <f>+Temporalidad[[#This Row],[ID]]</f>
        <v>652</v>
      </c>
    </row>
    <row r="664" spans="1:8" hidden="1" x14ac:dyDescent="0.3">
      <c r="A664">
        <v>653</v>
      </c>
      <c r="B664" s="21" t="s">
        <v>8886</v>
      </c>
      <c r="C664" s="1" t="s">
        <v>5241</v>
      </c>
      <c r="D664" s="1" t="s">
        <v>5242</v>
      </c>
      <c r="E664" s="2">
        <v>50861</v>
      </c>
      <c r="F664" s="2">
        <v>50890</v>
      </c>
      <c r="G664" s="1" t="s">
        <v>8887</v>
      </c>
      <c r="H664" s="1">
        <f>+Temporalidad[[#This Row],[ID]]</f>
        <v>653</v>
      </c>
    </row>
    <row r="665" spans="1:8" hidden="1" x14ac:dyDescent="0.3">
      <c r="A665">
        <v>654</v>
      </c>
      <c r="B665" s="21" t="s">
        <v>8888</v>
      </c>
      <c r="C665" s="1" t="s">
        <v>5241</v>
      </c>
      <c r="D665" s="1" t="s">
        <v>5242</v>
      </c>
      <c r="E665" s="2">
        <v>50891</v>
      </c>
      <c r="F665" s="2">
        <v>50921</v>
      </c>
      <c r="G665" s="1" t="s">
        <v>8889</v>
      </c>
      <c r="H665" s="1">
        <f>+Temporalidad[[#This Row],[ID]]</f>
        <v>654</v>
      </c>
    </row>
    <row r="666" spans="1:8" hidden="1" x14ac:dyDescent="0.3">
      <c r="A666">
        <v>655</v>
      </c>
      <c r="B666" s="21" t="s">
        <v>8890</v>
      </c>
      <c r="C666" s="1" t="s">
        <v>5241</v>
      </c>
      <c r="D666" s="1" t="s">
        <v>5242</v>
      </c>
      <c r="E666" s="2">
        <v>50922</v>
      </c>
      <c r="F666" s="2">
        <v>50951</v>
      </c>
      <c r="G666" s="1" t="s">
        <v>8891</v>
      </c>
      <c r="H666" s="1">
        <f>+Temporalidad[[#This Row],[ID]]</f>
        <v>655</v>
      </c>
    </row>
    <row r="667" spans="1:8" hidden="1" x14ac:dyDescent="0.3">
      <c r="A667">
        <v>656</v>
      </c>
      <c r="B667" s="21" t="s">
        <v>8892</v>
      </c>
      <c r="C667" s="1" t="s">
        <v>5241</v>
      </c>
      <c r="D667" s="1" t="s">
        <v>5242</v>
      </c>
      <c r="E667" s="2">
        <v>50952</v>
      </c>
      <c r="F667" s="2">
        <v>50982</v>
      </c>
      <c r="G667" s="1" t="s">
        <v>8893</v>
      </c>
      <c r="H667" s="1">
        <f>+Temporalidad[[#This Row],[ID]]</f>
        <v>656</v>
      </c>
    </row>
    <row r="668" spans="1:8" hidden="1" x14ac:dyDescent="0.3">
      <c r="A668">
        <v>657</v>
      </c>
      <c r="B668" s="21" t="s">
        <v>8894</v>
      </c>
      <c r="C668" s="1" t="s">
        <v>5241</v>
      </c>
      <c r="D668" s="1" t="s">
        <v>5242</v>
      </c>
      <c r="E668" s="2">
        <v>50983</v>
      </c>
      <c r="F668" s="2">
        <v>51013</v>
      </c>
      <c r="G668" s="1" t="s">
        <v>8895</v>
      </c>
      <c r="H668" s="1">
        <f>+Temporalidad[[#This Row],[ID]]</f>
        <v>657</v>
      </c>
    </row>
    <row r="669" spans="1:8" hidden="1" x14ac:dyDescent="0.3">
      <c r="A669">
        <v>658</v>
      </c>
      <c r="B669" s="21" t="s">
        <v>8896</v>
      </c>
      <c r="C669" s="1" t="s">
        <v>5241</v>
      </c>
      <c r="D669" s="1" t="s">
        <v>5242</v>
      </c>
      <c r="E669" s="2">
        <v>51014</v>
      </c>
      <c r="F669" s="2">
        <v>51043</v>
      </c>
      <c r="G669" s="1" t="s">
        <v>8897</v>
      </c>
      <c r="H669" s="1">
        <f>+Temporalidad[[#This Row],[ID]]</f>
        <v>658</v>
      </c>
    </row>
    <row r="670" spans="1:8" hidden="1" x14ac:dyDescent="0.3">
      <c r="A670">
        <v>659</v>
      </c>
      <c r="B670" s="21" t="s">
        <v>8898</v>
      </c>
      <c r="C670" s="1" t="s">
        <v>5241</v>
      </c>
      <c r="D670" s="1" t="s">
        <v>5242</v>
      </c>
      <c r="E670" s="2">
        <v>51044</v>
      </c>
      <c r="F670" s="2">
        <v>51074</v>
      </c>
      <c r="G670" s="1" t="s">
        <v>8899</v>
      </c>
      <c r="H670" s="1">
        <f>+Temporalidad[[#This Row],[ID]]</f>
        <v>659</v>
      </c>
    </row>
    <row r="671" spans="1:8" hidden="1" x14ac:dyDescent="0.3">
      <c r="A671">
        <v>660</v>
      </c>
      <c r="B671" s="21" t="s">
        <v>8900</v>
      </c>
      <c r="C671" s="1" t="s">
        <v>5241</v>
      </c>
      <c r="D671" s="1" t="s">
        <v>5242</v>
      </c>
      <c r="E671" s="2">
        <v>51075</v>
      </c>
      <c r="F671" s="2">
        <v>51104</v>
      </c>
      <c r="G671" s="1" t="s">
        <v>8901</v>
      </c>
      <c r="H671" s="1">
        <f>+Temporalidad[[#This Row],[ID]]</f>
        <v>660</v>
      </c>
    </row>
    <row r="672" spans="1:8" hidden="1" x14ac:dyDescent="0.3">
      <c r="A672">
        <v>661</v>
      </c>
      <c r="B672" s="21" t="s">
        <v>8902</v>
      </c>
      <c r="C672" s="1" t="s">
        <v>5241</v>
      </c>
      <c r="D672" s="1" t="s">
        <v>5242</v>
      </c>
      <c r="E672" s="2">
        <v>51105</v>
      </c>
      <c r="F672" s="2">
        <v>51135</v>
      </c>
      <c r="G672" s="1" t="s">
        <v>8903</v>
      </c>
      <c r="H672" s="1">
        <f>+Temporalidad[[#This Row],[ID]]</f>
        <v>661</v>
      </c>
    </row>
    <row r="673" spans="1:8" hidden="1" x14ac:dyDescent="0.3">
      <c r="A673">
        <v>662</v>
      </c>
      <c r="B673" s="21" t="s">
        <v>8904</v>
      </c>
      <c r="C673" s="1" t="s">
        <v>5241</v>
      </c>
      <c r="D673" s="1" t="s">
        <v>5242</v>
      </c>
      <c r="E673" s="2">
        <v>51136</v>
      </c>
      <c r="F673" s="2">
        <v>51166</v>
      </c>
      <c r="G673" s="1" t="s">
        <v>8905</v>
      </c>
      <c r="H673" s="1">
        <f>+Temporalidad[[#This Row],[ID]]</f>
        <v>662</v>
      </c>
    </row>
    <row r="674" spans="1:8" hidden="1" x14ac:dyDescent="0.3">
      <c r="A674">
        <v>663</v>
      </c>
      <c r="B674" s="21" t="s">
        <v>8906</v>
      </c>
      <c r="C674" s="1" t="s">
        <v>5241</v>
      </c>
      <c r="D674" s="1" t="s">
        <v>5242</v>
      </c>
      <c r="E674" s="2">
        <v>51167</v>
      </c>
      <c r="F674" s="2">
        <v>51194</v>
      </c>
      <c r="G674" s="1" t="s">
        <v>8907</v>
      </c>
      <c r="H674" s="1">
        <f>+Temporalidad[[#This Row],[ID]]</f>
        <v>663</v>
      </c>
    </row>
    <row r="675" spans="1:8" hidden="1" x14ac:dyDescent="0.3">
      <c r="A675">
        <v>664</v>
      </c>
      <c r="B675" s="21" t="s">
        <v>8908</v>
      </c>
      <c r="C675" s="1" t="s">
        <v>5241</v>
      </c>
      <c r="D675" s="1" t="s">
        <v>5242</v>
      </c>
      <c r="E675" s="2">
        <v>51196</v>
      </c>
      <c r="F675" s="2">
        <v>51226</v>
      </c>
      <c r="G675" s="1" t="s">
        <v>8909</v>
      </c>
      <c r="H675" s="1">
        <f>+Temporalidad[[#This Row],[ID]]</f>
        <v>664</v>
      </c>
    </row>
    <row r="676" spans="1:8" hidden="1" x14ac:dyDescent="0.3">
      <c r="A676">
        <v>665</v>
      </c>
      <c r="B676" s="21" t="s">
        <v>8910</v>
      </c>
      <c r="C676" s="1" t="s">
        <v>5241</v>
      </c>
      <c r="D676" s="1" t="s">
        <v>5242</v>
      </c>
      <c r="E676" s="2">
        <v>51227</v>
      </c>
      <c r="F676" s="2">
        <v>51256</v>
      </c>
      <c r="G676" s="1" t="s">
        <v>8911</v>
      </c>
      <c r="H676" s="1">
        <f>+Temporalidad[[#This Row],[ID]]</f>
        <v>665</v>
      </c>
    </row>
    <row r="677" spans="1:8" hidden="1" x14ac:dyDescent="0.3">
      <c r="A677">
        <v>666</v>
      </c>
      <c r="B677" s="21" t="s">
        <v>8912</v>
      </c>
      <c r="C677" s="1" t="s">
        <v>5241</v>
      </c>
      <c r="D677" s="1" t="s">
        <v>5242</v>
      </c>
      <c r="E677" s="2">
        <v>51257</v>
      </c>
      <c r="F677" s="2">
        <v>51287</v>
      </c>
      <c r="G677" s="1" t="s">
        <v>8913</v>
      </c>
      <c r="H677" s="1">
        <f>+Temporalidad[[#This Row],[ID]]</f>
        <v>666</v>
      </c>
    </row>
    <row r="678" spans="1:8" hidden="1" x14ac:dyDescent="0.3">
      <c r="A678">
        <v>667</v>
      </c>
      <c r="B678" s="21" t="s">
        <v>8914</v>
      </c>
      <c r="C678" s="1" t="s">
        <v>5241</v>
      </c>
      <c r="D678" s="1" t="s">
        <v>5242</v>
      </c>
      <c r="E678" s="2">
        <v>51288</v>
      </c>
      <c r="F678" s="2">
        <v>51317</v>
      </c>
      <c r="G678" s="1" t="s">
        <v>8915</v>
      </c>
      <c r="H678" s="1">
        <f>+Temporalidad[[#This Row],[ID]]</f>
        <v>667</v>
      </c>
    </row>
    <row r="679" spans="1:8" hidden="1" x14ac:dyDescent="0.3">
      <c r="A679">
        <v>668</v>
      </c>
      <c r="B679" s="21" t="s">
        <v>8916</v>
      </c>
      <c r="C679" s="1" t="s">
        <v>5241</v>
      </c>
      <c r="D679" s="1" t="s">
        <v>5242</v>
      </c>
      <c r="E679" s="2">
        <v>51318</v>
      </c>
      <c r="F679" s="2">
        <v>51348</v>
      </c>
      <c r="G679" s="1" t="s">
        <v>8917</v>
      </c>
      <c r="H679" s="1">
        <f>+Temporalidad[[#This Row],[ID]]</f>
        <v>668</v>
      </c>
    </row>
    <row r="680" spans="1:8" hidden="1" x14ac:dyDescent="0.3">
      <c r="A680">
        <v>669</v>
      </c>
      <c r="B680" s="21" t="s">
        <v>8918</v>
      </c>
      <c r="C680" s="1" t="s">
        <v>5241</v>
      </c>
      <c r="D680" s="1" t="s">
        <v>5242</v>
      </c>
      <c r="E680" s="2">
        <v>51349</v>
      </c>
      <c r="F680" s="2">
        <v>51379</v>
      </c>
      <c r="G680" s="1" t="s">
        <v>8919</v>
      </c>
      <c r="H680" s="1">
        <f>+Temporalidad[[#This Row],[ID]]</f>
        <v>669</v>
      </c>
    </row>
    <row r="681" spans="1:8" hidden="1" x14ac:dyDescent="0.3">
      <c r="A681">
        <v>670</v>
      </c>
      <c r="B681" s="21" t="s">
        <v>8920</v>
      </c>
      <c r="C681" s="1" t="s">
        <v>5241</v>
      </c>
      <c r="D681" s="1" t="s">
        <v>5242</v>
      </c>
      <c r="E681" s="2">
        <v>51380</v>
      </c>
      <c r="F681" s="2">
        <v>51409</v>
      </c>
      <c r="G681" s="1" t="s">
        <v>8921</v>
      </c>
      <c r="H681" s="1">
        <f>+Temporalidad[[#This Row],[ID]]</f>
        <v>670</v>
      </c>
    </row>
    <row r="682" spans="1:8" hidden="1" x14ac:dyDescent="0.3">
      <c r="A682">
        <v>671</v>
      </c>
      <c r="B682" s="21" t="s">
        <v>8922</v>
      </c>
      <c r="C682" s="1" t="s">
        <v>5241</v>
      </c>
      <c r="D682" s="1" t="s">
        <v>5242</v>
      </c>
      <c r="E682" s="2">
        <v>51410</v>
      </c>
      <c r="F682" s="2">
        <v>51440</v>
      </c>
      <c r="G682" s="1" t="s">
        <v>8923</v>
      </c>
      <c r="H682" s="1">
        <f>+Temporalidad[[#This Row],[ID]]</f>
        <v>671</v>
      </c>
    </row>
    <row r="683" spans="1:8" hidden="1" x14ac:dyDescent="0.3">
      <c r="A683">
        <v>672</v>
      </c>
      <c r="B683" s="21" t="s">
        <v>8924</v>
      </c>
      <c r="C683" s="1" t="s">
        <v>5241</v>
      </c>
      <c r="D683" s="1" t="s">
        <v>5242</v>
      </c>
      <c r="E683" s="2">
        <v>51441</v>
      </c>
      <c r="F683" s="2">
        <v>51470</v>
      </c>
      <c r="G683" s="1" t="s">
        <v>8925</v>
      </c>
      <c r="H683" s="1">
        <f>+Temporalidad[[#This Row],[ID]]</f>
        <v>672</v>
      </c>
    </row>
    <row r="684" spans="1:8" hidden="1" x14ac:dyDescent="0.3">
      <c r="A684">
        <v>673</v>
      </c>
      <c r="B684" s="21" t="s">
        <v>8926</v>
      </c>
      <c r="C684" s="1" t="s">
        <v>5241</v>
      </c>
      <c r="D684" s="1" t="s">
        <v>5242</v>
      </c>
      <c r="E684" s="2">
        <v>51471</v>
      </c>
      <c r="F684" s="2">
        <v>51501</v>
      </c>
      <c r="G684" s="1" t="s">
        <v>8927</v>
      </c>
      <c r="H684" s="1">
        <f>+Temporalidad[[#This Row],[ID]]</f>
        <v>673</v>
      </c>
    </row>
    <row r="685" spans="1:8" hidden="1" x14ac:dyDescent="0.3">
      <c r="A685">
        <v>674</v>
      </c>
      <c r="B685" s="21" t="s">
        <v>8928</v>
      </c>
      <c r="C685" s="1" t="s">
        <v>5241</v>
      </c>
      <c r="D685" s="1" t="s">
        <v>5242</v>
      </c>
      <c r="E685" s="2">
        <v>51502</v>
      </c>
      <c r="F685" s="2">
        <v>51532</v>
      </c>
      <c r="G685" s="1" t="s">
        <v>8929</v>
      </c>
      <c r="H685" s="1">
        <f>+Temporalidad[[#This Row],[ID]]</f>
        <v>674</v>
      </c>
    </row>
    <row r="686" spans="1:8" hidden="1" x14ac:dyDescent="0.3">
      <c r="A686">
        <v>675</v>
      </c>
      <c r="B686" s="21" t="s">
        <v>8930</v>
      </c>
      <c r="C686" s="1" t="s">
        <v>5241</v>
      </c>
      <c r="D686" s="1" t="s">
        <v>5242</v>
      </c>
      <c r="E686" s="2">
        <v>51533</v>
      </c>
      <c r="F686" s="2">
        <v>51560</v>
      </c>
      <c r="G686" s="1" t="s">
        <v>8931</v>
      </c>
      <c r="H686" s="1">
        <f>+Temporalidad[[#This Row],[ID]]</f>
        <v>675</v>
      </c>
    </row>
    <row r="687" spans="1:8" hidden="1" x14ac:dyDescent="0.3">
      <c r="A687">
        <v>676</v>
      </c>
      <c r="B687" s="21" t="s">
        <v>8932</v>
      </c>
      <c r="C687" s="1" t="s">
        <v>5241</v>
      </c>
      <c r="D687" s="1" t="s">
        <v>5242</v>
      </c>
      <c r="E687" s="2">
        <v>51561</v>
      </c>
      <c r="F687" s="2">
        <v>51591</v>
      </c>
      <c r="G687" s="1" t="s">
        <v>8933</v>
      </c>
      <c r="H687" s="1">
        <f>+Temporalidad[[#This Row],[ID]]</f>
        <v>676</v>
      </c>
    </row>
    <row r="688" spans="1:8" hidden="1" x14ac:dyDescent="0.3">
      <c r="A688">
        <v>677</v>
      </c>
      <c r="B688" s="21" t="s">
        <v>8934</v>
      </c>
      <c r="C688" s="1" t="s">
        <v>5241</v>
      </c>
      <c r="D688" s="1" t="s">
        <v>5242</v>
      </c>
      <c r="E688" s="2">
        <v>51592</v>
      </c>
      <c r="F688" s="2">
        <v>51621</v>
      </c>
      <c r="G688" s="1" t="s">
        <v>8935</v>
      </c>
      <c r="H688" s="1">
        <f>+Temporalidad[[#This Row],[ID]]</f>
        <v>677</v>
      </c>
    </row>
    <row r="689" spans="1:8" hidden="1" x14ac:dyDescent="0.3">
      <c r="A689">
        <v>678</v>
      </c>
      <c r="B689" s="21" t="s">
        <v>8936</v>
      </c>
      <c r="C689" s="1" t="s">
        <v>5241</v>
      </c>
      <c r="D689" s="1" t="s">
        <v>5242</v>
      </c>
      <c r="E689" s="2">
        <v>51622</v>
      </c>
      <c r="F689" s="2">
        <v>51652</v>
      </c>
      <c r="G689" s="1" t="s">
        <v>8937</v>
      </c>
      <c r="H689" s="1">
        <f>+Temporalidad[[#This Row],[ID]]</f>
        <v>678</v>
      </c>
    </row>
    <row r="690" spans="1:8" hidden="1" x14ac:dyDescent="0.3">
      <c r="A690">
        <v>679</v>
      </c>
      <c r="B690" s="21" t="s">
        <v>8938</v>
      </c>
      <c r="C690" s="1" t="s">
        <v>5241</v>
      </c>
      <c r="D690" s="1" t="s">
        <v>5242</v>
      </c>
      <c r="E690" s="2">
        <v>51653</v>
      </c>
      <c r="F690" s="2">
        <v>51682</v>
      </c>
      <c r="G690" s="1" t="s">
        <v>8939</v>
      </c>
      <c r="H690" s="1">
        <f>+Temporalidad[[#This Row],[ID]]</f>
        <v>679</v>
      </c>
    </row>
    <row r="691" spans="1:8" hidden="1" x14ac:dyDescent="0.3">
      <c r="A691">
        <v>680</v>
      </c>
      <c r="B691" s="21" t="s">
        <v>8940</v>
      </c>
      <c r="C691" s="1" t="s">
        <v>5241</v>
      </c>
      <c r="D691" s="1" t="s">
        <v>5242</v>
      </c>
      <c r="E691" s="2">
        <v>51683</v>
      </c>
      <c r="F691" s="2">
        <v>51713</v>
      </c>
      <c r="G691" s="1" t="s">
        <v>8941</v>
      </c>
      <c r="H691" s="1">
        <f>+Temporalidad[[#This Row],[ID]]</f>
        <v>680</v>
      </c>
    </row>
    <row r="692" spans="1:8" hidden="1" x14ac:dyDescent="0.3">
      <c r="A692">
        <v>681</v>
      </c>
      <c r="B692" s="21" t="s">
        <v>8942</v>
      </c>
      <c r="C692" s="1" t="s">
        <v>5241</v>
      </c>
      <c r="D692" s="1" t="s">
        <v>5242</v>
      </c>
      <c r="E692" s="2">
        <v>51714</v>
      </c>
      <c r="F692" s="2">
        <v>51744</v>
      </c>
      <c r="G692" s="1" t="s">
        <v>8943</v>
      </c>
      <c r="H692" s="1">
        <f>+Temporalidad[[#This Row],[ID]]</f>
        <v>681</v>
      </c>
    </row>
    <row r="693" spans="1:8" hidden="1" x14ac:dyDescent="0.3">
      <c r="A693">
        <v>682</v>
      </c>
      <c r="B693" s="21" t="s">
        <v>8944</v>
      </c>
      <c r="C693" s="1" t="s">
        <v>5241</v>
      </c>
      <c r="D693" s="1" t="s">
        <v>5242</v>
      </c>
      <c r="E693" s="2">
        <v>51745</v>
      </c>
      <c r="F693" s="2">
        <v>51774</v>
      </c>
      <c r="G693" s="1" t="s">
        <v>8945</v>
      </c>
      <c r="H693" s="1">
        <f>+Temporalidad[[#This Row],[ID]]</f>
        <v>682</v>
      </c>
    </row>
    <row r="694" spans="1:8" hidden="1" x14ac:dyDescent="0.3">
      <c r="A694">
        <v>683</v>
      </c>
      <c r="B694" s="21" t="s">
        <v>8946</v>
      </c>
      <c r="C694" s="1" t="s">
        <v>5241</v>
      </c>
      <c r="D694" s="1" t="s">
        <v>5242</v>
      </c>
      <c r="E694" s="2">
        <v>51775</v>
      </c>
      <c r="F694" s="2">
        <v>51805</v>
      </c>
      <c r="G694" s="1" t="s">
        <v>8947</v>
      </c>
      <c r="H694" s="1">
        <f>+Temporalidad[[#This Row],[ID]]</f>
        <v>683</v>
      </c>
    </row>
    <row r="695" spans="1:8" hidden="1" x14ac:dyDescent="0.3">
      <c r="A695">
        <v>684</v>
      </c>
      <c r="B695" s="21" t="s">
        <v>8948</v>
      </c>
      <c r="C695" s="1" t="s">
        <v>5241</v>
      </c>
      <c r="D695" s="1" t="s">
        <v>5242</v>
      </c>
      <c r="E695" s="2">
        <v>51806</v>
      </c>
      <c r="F695" s="2">
        <v>51835</v>
      </c>
      <c r="G695" s="1" t="s">
        <v>8949</v>
      </c>
      <c r="H695" s="1">
        <f>+Temporalidad[[#This Row],[ID]]</f>
        <v>684</v>
      </c>
    </row>
    <row r="696" spans="1:8" hidden="1" x14ac:dyDescent="0.3">
      <c r="A696">
        <v>685</v>
      </c>
      <c r="B696" s="21" t="s">
        <v>8950</v>
      </c>
      <c r="C696" s="1" t="s">
        <v>5241</v>
      </c>
      <c r="D696" s="1" t="s">
        <v>5242</v>
      </c>
      <c r="E696" s="2">
        <v>51836</v>
      </c>
      <c r="F696" s="2">
        <v>51866</v>
      </c>
      <c r="G696" s="1" t="s">
        <v>8951</v>
      </c>
      <c r="H696" s="1">
        <f>+Temporalidad[[#This Row],[ID]]</f>
        <v>685</v>
      </c>
    </row>
    <row r="697" spans="1:8" hidden="1" x14ac:dyDescent="0.3">
      <c r="A697">
        <v>686</v>
      </c>
      <c r="B697" s="21" t="s">
        <v>8952</v>
      </c>
      <c r="C697" s="1" t="s">
        <v>5241</v>
      </c>
      <c r="D697" s="1" t="s">
        <v>5242</v>
      </c>
      <c r="E697" s="2">
        <v>51867</v>
      </c>
      <c r="F697" s="2">
        <v>51897</v>
      </c>
      <c r="G697" s="1" t="s">
        <v>8953</v>
      </c>
      <c r="H697" s="1">
        <f>+Temporalidad[[#This Row],[ID]]</f>
        <v>686</v>
      </c>
    </row>
    <row r="698" spans="1:8" hidden="1" x14ac:dyDescent="0.3">
      <c r="A698">
        <v>687</v>
      </c>
      <c r="B698" s="21" t="s">
        <v>8954</v>
      </c>
      <c r="C698" s="1" t="s">
        <v>5241</v>
      </c>
      <c r="D698" s="1" t="s">
        <v>5242</v>
      </c>
      <c r="E698" s="2">
        <v>51898</v>
      </c>
      <c r="F698" s="2">
        <v>51925</v>
      </c>
      <c r="G698" s="1" t="s">
        <v>8955</v>
      </c>
      <c r="H698" s="1">
        <f>+Temporalidad[[#This Row],[ID]]</f>
        <v>687</v>
      </c>
    </row>
    <row r="699" spans="1:8" hidden="1" x14ac:dyDescent="0.3">
      <c r="A699">
        <v>688</v>
      </c>
      <c r="B699" s="21" t="s">
        <v>8956</v>
      </c>
      <c r="C699" s="1" t="s">
        <v>5241</v>
      </c>
      <c r="D699" s="1" t="s">
        <v>5242</v>
      </c>
      <c r="E699" s="2">
        <v>51926</v>
      </c>
      <c r="F699" s="2">
        <v>51956</v>
      </c>
      <c r="G699" s="1" t="s">
        <v>8957</v>
      </c>
      <c r="H699" s="1">
        <f>+Temporalidad[[#This Row],[ID]]</f>
        <v>688</v>
      </c>
    </row>
    <row r="700" spans="1:8" hidden="1" x14ac:dyDescent="0.3">
      <c r="A700">
        <v>689</v>
      </c>
      <c r="B700" s="21" t="s">
        <v>8958</v>
      </c>
      <c r="C700" s="1" t="s">
        <v>5241</v>
      </c>
      <c r="D700" s="1" t="s">
        <v>5242</v>
      </c>
      <c r="E700" s="2">
        <v>51957</v>
      </c>
      <c r="F700" s="2">
        <v>51986</v>
      </c>
      <c r="G700" s="1" t="s">
        <v>8959</v>
      </c>
      <c r="H700" s="1">
        <f>+Temporalidad[[#This Row],[ID]]</f>
        <v>689</v>
      </c>
    </row>
    <row r="701" spans="1:8" hidden="1" x14ac:dyDescent="0.3">
      <c r="A701">
        <v>690</v>
      </c>
      <c r="B701" s="21" t="s">
        <v>8960</v>
      </c>
      <c r="C701" s="1" t="s">
        <v>5241</v>
      </c>
      <c r="D701" s="1" t="s">
        <v>5242</v>
      </c>
      <c r="E701" s="2">
        <v>51987</v>
      </c>
      <c r="F701" s="2">
        <v>52017</v>
      </c>
      <c r="G701" s="1" t="s">
        <v>8961</v>
      </c>
      <c r="H701" s="1">
        <f>+Temporalidad[[#This Row],[ID]]</f>
        <v>690</v>
      </c>
    </row>
    <row r="702" spans="1:8" hidden="1" x14ac:dyDescent="0.3">
      <c r="A702">
        <v>691</v>
      </c>
      <c r="B702" s="21" t="s">
        <v>8962</v>
      </c>
      <c r="C702" s="1" t="s">
        <v>5241</v>
      </c>
      <c r="D702" s="1" t="s">
        <v>5242</v>
      </c>
      <c r="E702" s="2">
        <v>52018</v>
      </c>
      <c r="F702" s="2">
        <v>52047</v>
      </c>
      <c r="G702" s="1" t="s">
        <v>8963</v>
      </c>
      <c r="H702" s="1">
        <f>+Temporalidad[[#This Row],[ID]]</f>
        <v>691</v>
      </c>
    </row>
    <row r="703" spans="1:8" hidden="1" x14ac:dyDescent="0.3">
      <c r="A703">
        <v>692</v>
      </c>
      <c r="B703" s="21" t="s">
        <v>8964</v>
      </c>
      <c r="C703" s="1" t="s">
        <v>5241</v>
      </c>
      <c r="D703" s="1" t="s">
        <v>5242</v>
      </c>
      <c r="E703" s="2">
        <v>52048</v>
      </c>
      <c r="F703" s="2">
        <v>52078</v>
      </c>
      <c r="G703" s="1" t="s">
        <v>8965</v>
      </c>
      <c r="H703" s="1">
        <f>+Temporalidad[[#This Row],[ID]]</f>
        <v>692</v>
      </c>
    </row>
    <row r="704" spans="1:8" hidden="1" x14ac:dyDescent="0.3">
      <c r="A704">
        <v>693</v>
      </c>
      <c r="B704" s="21" t="s">
        <v>8966</v>
      </c>
      <c r="C704" s="1" t="s">
        <v>5241</v>
      </c>
      <c r="D704" s="1" t="s">
        <v>5242</v>
      </c>
      <c r="E704" s="2">
        <v>52079</v>
      </c>
      <c r="F704" s="2">
        <v>52109</v>
      </c>
      <c r="G704" s="1" t="s">
        <v>8967</v>
      </c>
      <c r="H704" s="1">
        <f>+Temporalidad[[#This Row],[ID]]</f>
        <v>693</v>
      </c>
    </row>
    <row r="705" spans="1:8" hidden="1" x14ac:dyDescent="0.3">
      <c r="A705">
        <v>694</v>
      </c>
      <c r="B705" s="21" t="s">
        <v>8968</v>
      </c>
      <c r="C705" s="1" t="s">
        <v>5241</v>
      </c>
      <c r="D705" s="1" t="s">
        <v>5242</v>
      </c>
      <c r="E705" s="2">
        <v>52110</v>
      </c>
      <c r="F705" s="2">
        <v>52139</v>
      </c>
      <c r="G705" s="1" t="s">
        <v>8969</v>
      </c>
      <c r="H705" s="1">
        <f>+Temporalidad[[#This Row],[ID]]</f>
        <v>694</v>
      </c>
    </row>
    <row r="706" spans="1:8" hidden="1" x14ac:dyDescent="0.3">
      <c r="A706">
        <v>695</v>
      </c>
      <c r="B706" s="21" t="s">
        <v>8970</v>
      </c>
      <c r="C706" s="1" t="s">
        <v>5241</v>
      </c>
      <c r="D706" s="1" t="s">
        <v>5242</v>
      </c>
      <c r="E706" s="2">
        <v>52140</v>
      </c>
      <c r="F706" s="2">
        <v>52170</v>
      </c>
      <c r="G706" s="1" t="s">
        <v>8971</v>
      </c>
      <c r="H706" s="1">
        <f>+Temporalidad[[#This Row],[ID]]</f>
        <v>695</v>
      </c>
    </row>
    <row r="707" spans="1:8" hidden="1" x14ac:dyDescent="0.3">
      <c r="A707">
        <v>696</v>
      </c>
      <c r="B707" s="21" t="s">
        <v>8972</v>
      </c>
      <c r="C707" s="1" t="s">
        <v>5241</v>
      </c>
      <c r="D707" s="1" t="s">
        <v>5242</v>
      </c>
      <c r="E707" s="2">
        <v>52171</v>
      </c>
      <c r="F707" s="2">
        <v>52200</v>
      </c>
      <c r="G707" s="1" t="s">
        <v>8973</v>
      </c>
      <c r="H707" s="1">
        <f>+Temporalidad[[#This Row],[ID]]</f>
        <v>696</v>
      </c>
    </row>
    <row r="708" spans="1:8" hidden="1" x14ac:dyDescent="0.3">
      <c r="A708">
        <v>697</v>
      </c>
      <c r="B708" s="21" t="s">
        <v>8974</v>
      </c>
      <c r="C708" s="1" t="s">
        <v>5241</v>
      </c>
      <c r="D708" s="1" t="s">
        <v>5242</v>
      </c>
      <c r="E708" s="2">
        <v>52201</v>
      </c>
      <c r="F708" s="2">
        <v>52231</v>
      </c>
      <c r="G708" s="1" t="s">
        <v>8975</v>
      </c>
      <c r="H708" s="1">
        <f>+Temporalidad[[#This Row],[ID]]</f>
        <v>697</v>
      </c>
    </row>
    <row r="709" spans="1:8" hidden="1" x14ac:dyDescent="0.3">
      <c r="A709">
        <v>698</v>
      </c>
      <c r="B709" s="21" t="s">
        <v>8976</v>
      </c>
      <c r="C709" s="1" t="s">
        <v>5241</v>
      </c>
      <c r="D709" s="1" t="s">
        <v>5242</v>
      </c>
      <c r="E709" s="2">
        <v>52232</v>
      </c>
      <c r="F709" s="2">
        <v>52262</v>
      </c>
      <c r="G709" s="1" t="s">
        <v>8977</v>
      </c>
      <c r="H709" s="1">
        <f>+Temporalidad[[#This Row],[ID]]</f>
        <v>698</v>
      </c>
    </row>
    <row r="710" spans="1:8" hidden="1" x14ac:dyDescent="0.3">
      <c r="A710">
        <v>699</v>
      </c>
      <c r="B710" s="21" t="s">
        <v>8978</v>
      </c>
      <c r="C710" s="1" t="s">
        <v>5241</v>
      </c>
      <c r="D710" s="1" t="s">
        <v>5242</v>
      </c>
      <c r="E710" s="2">
        <v>52263</v>
      </c>
      <c r="F710" s="2">
        <v>52290</v>
      </c>
      <c r="G710" s="1" t="s">
        <v>8979</v>
      </c>
      <c r="H710" s="1">
        <f>+Temporalidad[[#This Row],[ID]]</f>
        <v>699</v>
      </c>
    </row>
    <row r="711" spans="1:8" hidden="1" x14ac:dyDescent="0.3">
      <c r="A711">
        <v>700</v>
      </c>
      <c r="B711" s="21" t="s">
        <v>8980</v>
      </c>
      <c r="C711" s="1" t="s">
        <v>5241</v>
      </c>
      <c r="D711" s="1" t="s">
        <v>5242</v>
      </c>
      <c r="E711" s="2">
        <v>52291</v>
      </c>
      <c r="F711" s="2">
        <v>52321</v>
      </c>
      <c r="G711" s="1" t="s">
        <v>8981</v>
      </c>
      <c r="H711" s="1">
        <f>+Temporalidad[[#This Row],[ID]]</f>
        <v>700</v>
      </c>
    </row>
    <row r="712" spans="1:8" hidden="1" x14ac:dyDescent="0.3">
      <c r="A712">
        <v>701</v>
      </c>
      <c r="B712" s="21" t="s">
        <v>8982</v>
      </c>
      <c r="C712" s="1" t="s">
        <v>5241</v>
      </c>
      <c r="D712" s="1" t="s">
        <v>5242</v>
      </c>
      <c r="E712" s="2">
        <v>52322</v>
      </c>
      <c r="F712" s="2">
        <v>52351</v>
      </c>
      <c r="G712" s="1" t="s">
        <v>8983</v>
      </c>
      <c r="H712" s="1">
        <f>+Temporalidad[[#This Row],[ID]]</f>
        <v>701</v>
      </c>
    </row>
    <row r="713" spans="1:8" hidden="1" x14ac:dyDescent="0.3">
      <c r="A713">
        <v>702</v>
      </c>
      <c r="B713" s="21" t="s">
        <v>8984</v>
      </c>
      <c r="C713" s="1" t="s">
        <v>5241</v>
      </c>
      <c r="D713" s="1" t="s">
        <v>5242</v>
      </c>
      <c r="E713" s="2">
        <v>52352</v>
      </c>
      <c r="F713" s="2">
        <v>52382</v>
      </c>
      <c r="G713" s="1" t="s">
        <v>8985</v>
      </c>
      <c r="H713" s="1">
        <f>+Temporalidad[[#This Row],[ID]]</f>
        <v>702</v>
      </c>
    </row>
    <row r="714" spans="1:8" hidden="1" x14ac:dyDescent="0.3">
      <c r="A714">
        <v>703</v>
      </c>
      <c r="B714" s="21" t="s">
        <v>8986</v>
      </c>
      <c r="C714" s="1" t="s">
        <v>5241</v>
      </c>
      <c r="D714" s="1" t="s">
        <v>5242</v>
      </c>
      <c r="E714" s="2">
        <v>52383</v>
      </c>
      <c r="F714" s="2">
        <v>52412</v>
      </c>
      <c r="G714" s="1" t="s">
        <v>8987</v>
      </c>
      <c r="H714" s="1">
        <f>+Temporalidad[[#This Row],[ID]]</f>
        <v>703</v>
      </c>
    </row>
    <row r="715" spans="1:8" hidden="1" x14ac:dyDescent="0.3">
      <c r="A715">
        <v>704</v>
      </c>
      <c r="B715" s="21" t="s">
        <v>8988</v>
      </c>
      <c r="C715" s="1" t="s">
        <v>5241</v>
      </c>
      <c r="D715" s="1" t="s">
        <v>5242</v>
      </c>
      <c r="E715" s="2">
        <v>52413</v>
      </c>
      <c r="F715" s="2">
        <v>52443</v>
      </c>
      <c r="G715" s="1" t="s">
        <v>8989</v>
      </c>
      <c r="H715" s="1">
        <f>+Temporalidad[[#This Row],[ID]]</f>
        <v>704</v>
      </c>
    </row>
    <row r="716" spans="1:8" hidden="1" x14ac:dyDescent="0.3">
      <c r="A716">
        <v>705</v>
      </c>
      <c r="B716" s="21" t="s">
        <v>8990</v>
      </c>
      <c r="C716" s="1" t="s">
        <v>5241</v>
      </c>
      <c r="D716" s="1" t="s">
        <v>5242</v>
      </c>
      <c r="E716" s="2">
        <v>52444</v>
      </c>
      <c r="F716" s="2">
        <v>52474</v>
      </c>
      <c r="G716" s="1" t="s">
        <v>8991</v>
      </c>
      <c r="H716" s="1">
        <f>+Temporalidad[[#This Row],[ID]]</f>
        <v>705</v>
      </c>
    </row>
    <row r="717" spans="1:8" hidden="1" x14ac:dyDescent="0.3">
      <c r="A717">
        <v>706</v>
      </c>
      <c r="B717" s="21" t="s">
        <v>8992</v>
      </c>
      <c r="C717" s="1" t="s">
        <v>5241</v>
      </c>
      <c r="D717" s="1" t="s">
        <v>5242</v>
      </c>
      <c r="E717" s="2">
        <v>52475</v>
      </c>
      <c r="F717" s="2">
        <v>52504</v>
      </c>
      <c r="G717" s="1" t="s">
        <v>8993</v>
      </c>
      <c r="H717" s="1">
        <f>+Temporalidad[[#This Row],[ID]]</f>
        <v>706</v>
      </c>
    </row>
    <row r="718" spans="1:8" hidden="1" x14ac:dyDescent="0.3">
      <c r="A718">
        <v>707</v>
      </c>
      <c r="B718" s="21" t="s">
        <v>8994</v>
      </c>
      <c r="C718" s="1" t="s">
        <v>5241</v>
      </c>
      <c r="D718" s="1" t="s">
        <v>5242</v>
      </c>
      <c r="E718" s="2">
        <v>52505</v>
      </c>
      <c r="F718" s="2">
        <v>52535</v>
      </c>
      <c r="G718" s="1" t="s">
        <v>8995</v>
      </c>
      <c r="H718" s="1">
        <f>+Temporalidad[[#This Row],[ID]]</f>
        <v>707</v>
      </c>
    </row>
    <row r="719" spans="1:8" hidden="1" x14ac:dyDescent="0.3">
      <c r="A719">
        <v>708</v>
      </c>
      <c r="B719" s="21" t="s">
        <v>8996</v>
      </c>
      <c r="C719" s="1" t="s">
        <v>5241</v>
      </c>
      <c r="D719" s="1" t="s">
        <v>5242</v>
      </c>
      <c r="E719" s="2">
        <v>52536</v>
      </c>
      <c r="F719" s="2">
        <v>52565</v>
      </c>
      <c r="G719" s="1" t="s">
        <v>8997</v>
      </c>
      <c r="H719" s="1">
        <f>+Temporalidad[[#This Row],[ID]]</f>
        <v>708</v>
      </c>
    </row>
    <row r="720" spans="1:8" hidden="1" x14ac:dyDescent="0.3">
      <c r="A720">
        <v>709</v>
      </c>
      <c r="B720" s="21" t="s">
        <v>8998</v>
      </c>
      <c r="C720" s="1" t="s">
        <v>5241</v>
      </c>
      <c r="D720" s="1" t="s">
        <v>5242</v>
      </c>
      <c r="E720" s="2">
        <v>52566</v>
      </c>
      <c r="F720" s="2">
        <v>52596</v>
      </c>
      <c r="G720" s="1" t="s">
        <v>8999</v>
      </c>
      <c r="H720" s="1">
        <f>+Temporalidad[[#This Row],[ID]]</f>
        <v>709</v>
      </c>
    </row>
    <row r="721" spans="1:8" hidden="1" x14ac:dyDescent="0.3">
      <c r="A721">
        <v>710</v>
      </c>
      <c r="B721" s="21" t="s">
        <v>9000</v>
      </c>
      <c r="C721" s="1" t="s">
        <v>5241</v>
      </c>
      <c r="D721" s="1" t="s">
        <v>5242</v>
      </c>
      <c r="E721" s="2">
        <v>52597</v>
      </c>
      <c r="F721" s="2">
        <v>52627</v>
      </c>
      <c r="G721" s="1" t="s">
        <v>9001</v>
      </c>
      <c r="H721" s="1">
        <f>+Temporalidad[[#This Row],[ID]]</f>
        <v>710</v>
      </c>
    </row>
    <row r="722" spans="1:8" hidden="1" x14ac:dyDescent="0.3">
      <c r="A722">
        <v>711</v>
      </c>
      <c r="B722" s="21" t="s">
        <v>9002</v>
      </c>
      <c r="C722" s="1" t="s">
        <v>5241</v>
      </c>
      <c r="D722" s="1" t="s">
        <v>5242</v>
      </c>
      <c r="E722" s="2">
        <v>52628</v>
      </c>
      <c r="F722" s="2">
        <v>52655</v>
      </c>
      <c r="G722" s="1" t="s">
        <v>9003</v>
      </c>
      <c r="H722" s="1">
        <f>+Temporalidad[[#This Row],[ID]]</f>
        <v>711</v>
      </c>
    </row>
    <row r="723" spans="1:8" hidden="1" x14ac:dyDescent="0.3">
      <c r="A723">
        <v>712</v>
      </c>
      <c r="B723" s="21" t="s">
        <v>9004</v>
      </c>
      <c r="C723" s="1" t="s">
        <v>5241</v>
      </c>
      <c r="D723" s="1" t="s">
        <v>5242</v>
      </c>
      <c r="E723" s="2">
        <v>52657</v>
      </c>
      <c r="F723" s="2">
        <v>52687</v>
      </c>
      <c r="G723" s="1" t="s">
        <v>9005</v>
      </c>
      <c r="H723" s="1">
        <f>+Temporalidad[[#This Row],[ID]]</f>
        <v>712</v>
      </c>
    </row>
    <row r="724" spans="1:8" hidden="1" x14ac:dyDescent="0.3">
      <c r="A724">
        <v>713</v>
      </c>
      <c r="B724" s="21" t="s">
        <v>9006</v>
      </c>
      <c r="C724" s="1" t="s">
        <v>5241</v>
      </c>
      <c r="D724" s="1" t="s">
        <v>5242</v>
      </c>
      <c r="E724" s="2">
        <v>52688</v>
      </c>
      <c r="F724" s="2">
        <v>52717</v>
      </c>
      <c r="G724" s="1" t="s">
        <v>9007</v>
      </c>
      <c r="H724" s="1">
        <f>+Temporalidad[[#This Row],[ID]]</f>
        <v>713</v>
      </c>
    </row>
    <row r="725" spans="1:8" hidden="1" x14ac:dyDescent="0.3">
      <c r="A725">
        <v>714</v>
      </c>
      <c r="B725" s="21" t="s">
        <v>9008</v>
      </c>
      <c r="C725" s="1" t="s">
        <v>5241</v>
      </c>
      <c r="D725" s="1" t="s">
        <v>5242</v>
      </c>
      <c r="E725" s="2">
        <v>52718</v>
      </c>
      <c r="F725" s="2">
        <v>52748</v>
      </c>
      <c r="G725" s="1" t="s">
        <v>9009</v>
      </c>
      <c r="H725" s="1">
        <f>+Temporalidad[[#This Row],[ID]]</f>
        <v>714</v>
      </c>
    </row>
    <row r="726" spans="1:8" hidden="1" x14ac:dyDescent="0.3">
      <c r="A726">
        <v>715</v>
      </c>
      <c r="B726" s="21" t="s">
        <v>9010</v>
      </c>
      <c r="C726" s="1" t="s">
        <v>5241</v>
      </c>
      <c r="D726" s="1" t="s">
        <v>5242</v>
      </c>
      <c r="E726" s="2">
        <v>52749</v>
      </c>
      <c r="F726" s="2">
        <v>52778</v>
      </c>
      <c r="G726" s="1" t="s">
        <v>9011</v>
      </c>
      <c r="H726" s="1">
        <f>+Temporalidad[[#This Row],[ID]]</f>
        <v>715</v>
      </c>
    </row>
    <row r="727" spans="1:8" hidden="1" x14ac:dyDescent="0.3">
      <c r="A727">
        <v>716</v>
      </c>
      <c r="B727" s="21" t="s">
        <v>9012</v>
      </c>
      <c r="C727" s="1" t="s">
        <v>5241</v>
      </c>
      <c r="D727" s="1" t="s">
        <v>5242</v>
      </c>
      <c r="E727" s="2">
        <v>52779</v>
      </c>
      <c r="F727" s="2">
        <v>52809</v>
      </c>
      <c r="G727" s="1" t="s">
        <v>9013</v>
      </c>
      <c r="H727" s="1">
        <f>+Temporalidad[[#This Row],[ID]]</f>
        <v>716</v>
      </c>
    </row>
    <row r="728" spans="1:8" hidden="1" x14ac:dyDescent="0.3">
      <c r="A728">
        <v>717</v>
      </c>
      <c r="B728" s="21" t="s">
        <v>9014</v>
      </c>
      <c r="C728" s="1" t="s">
        <v>5241</v>
      </c>
      <c r="D728" s="1" t="s">
        <v>5242</v>
      </c>
      <c r="E728" s="2">
        <v>52810</v>
      </c>
      <c r="F728" s="2">
        <v>52840</v>
      </c>
      <c r="G728" s="1" t="s">
        <v>9015</v>
      </c>
      <c r="H728" s="1">
        <f>+Temporalidad[[#This Row],[ID]]</f>
        <v>717</v>
      </c>
    </row>
    <row r="729" spans="1:8" hidden="1" x14ac:dyDescent="0.3">
      <c r="A729">
        <v>718</v>
      </c>
      <c r="B729" s="21" t="s">
        <v>9016</v>
      </c>
      <c r="C729" s="1" t="s">
        <v>5241</v>
      </c>
      <c r="D729" s="1" t="s">
        <v>5242</v>
      </c>
      <c r="E729" s="2">
        <v>52841</v>
      </c>
      <c r="F729" s="2">
        <v>52870</v>
      </c>
      <c r="G729" s="1" t="s">
        <v>9017</v>
      </c>
      <c r="H729" s="1">
        <f>+Temporalidad[[#This Row],[ID]]</f>
        <v>718</v>
      </c>
    </row>
    <row r="730" spans="1:8" hidden="1" x14ac:dyDescent="0.3">
      <c r="A730">
        <v>719</v>
      </c>
      <c r="B730" s="21" t="s">
        <v>9018</v>
      </c>
      <c r="C730" s="1" t="s">
        <v>5241</v>
      </c>
      <c r="D730" s="1" t="s">
        <v>5242</v>
      </c>
      <c r="E730" s="2">
        <v>52871</v>
      </c>
      <c r="F730" s="2">
        <v>52901</v>
      </c>
      <c r="G730" s="1" t="s">
        <v>9019</v>
      </c>
      <c r="H730" s="1">
        <f>+Temporalidad[[#This Row],[ID]]</f>
        <v>719</v>
      </c>
    </row>
    <row r="731" spans="1:8" hidden="1" x14ac:dyDescent="0.3">
      <c r="A731">
        <v>720</v>
      </c>
      <c r="B731" s="21" t="s">
        <v>9020</v>
      </c>
      <c r="C731" s="1" t="s">
        <v>5241</v>
      </c>
      <c r="D731" s="1" t="s">
        <v>5242</v>
      </c>
      <c r="E731" s="2">
        <v>52902</v>
      </c>
      <c r="F731" s="2">
        <v>52931</v>
      </c>
      <c r="G731" s="1" t="s">
        <v>9021</v>
      </c>
      <c r="H731" s="1">
        <f>+Temporalidad[[#This Row],[ID]]</f>
        <v>720</v>
      </c>
    </row>
    <row r="732" spans="1:8" hidden="1" x14ac:dyDescent="0.3">
      <c r="A732">
        <v>721</v>
      </c>
      <c r="B732" s="21" t="s">
        <v>9022</v>
      </c>
      <c r="C732" s="1" t="s">
        <v>5241</v>
      </c>
      <c r="D732" s="1" t="s">
        <v>5242</v>
      </c>
      <c r="E732" s="2">
        <v>52932</v>
      </c>
      <c r="F732" s="2">
        <v>52962</v>
      </c>
      <c r="G732" s="1" t="s">
        <v>9023</v>
      </c>
      <c r="H732" s="1">
        <f>+Temporalidad[[#This Row],[ID]]</f>
        <v>721</v>
      </c>
    </row>
    <row r="733" spans="1:8" hidden="1" x14ac:dyDescent="0.3">
      <c r="A733">
        <v>722</v>
      </c>
      <c r="B733" s="21" t="s">
        <v>9024</v>
      </c>
      <c r="C733" s="1" t="s">
        <v>5241</v>
      </c>
      <c r="D733" s="1" t="s">
        <v>5242</v>
      </c>
      <c r="E733" s="2">
        <v>52963</v>
      </c>
      <c r="F733" s="2">
        <v>52993</v>
      </c>
      <c r="G733" s="1" t="s">
        <v>9025</v>
      </c>
      <c r="H733" s="1">
        <f>+Temporalidad[[#This Row],[ID]]</f>
        <v>722</v>
      </c>
    </row>
    <row r="734" spans="1:8" hidden="1" x14ac:dyDescent="0.3">
      <c r="A734">
        <v>723</v>
      </c>
      <c r="B734" s="21" t="s">
        <v>9026</v>
      </c>
      <c r="C734" s="1" t="s">
        <v>5241</v>
      </c>
      <c r="D734" s="1" t="s">
        <v>5242</v>
      </c>
      <c r="E734" s="2">
        <v>52994</v>
      </c>
      <c r="F734" s="2">
        <v>53021</v>
      </c>
      <c r="G734" s="1" t="s">
        <v>9027</v>
      </c>
      <c r="H734" s="1">
        <f>+Temporalidad[[#This Row],[ID]]</f>
        <v>723</v>
      </c>
    </row>
    <row r="735" spans="1:8" hidden="1" x14ac:dyDescent="0.3">
      <c r="A735">
        <v>724</v>
      </c>
      <c r="B735" s="21" t="s">
        <v>9028</v>
      </c>
      <c r="C735" s="1" t="s">
        <v>5241</v>
      </c>
      <c r="D735" s="1" t="s">
        <v>5242</v>
      </c>
      <c r="E735" s="2">
        <v>53022</v>
      </c>
      <c r="F735" s="2">
        <v>53052</v>
      </c>
      <c r="G735" s="1" t="s">
        <v>9029</v>
      </c>
      <c r="H735" s="1">
        <f>+Temporalidad[[#This Row],[ID]]</f>
        <v>724</v>
      </c>
    </row>
    <row r="736" spans="1:8" hidden="1" x14ac:dyDescent="0.3">
      <c r="A736">
        <v>725</v>
      </c>
      <c r="B736" s="21" t="s">
        <v>9030</v>
      </c>
      <c r="C736" s="1" t="s">
        <v>5241</v>
      </c>
      <c r="D736" s="1" t="s">
        <v>5242</v>
      </c>
      <c r="E736" s="2">
        <v>53053</v>
      </c>
      <c r="F736" s="2">
        <v>53082</v>
      </c>
      <c r="G736" s="1" t="s">
        <v>9031</v>
      </c>
      <c r="H736" s="1">
        <f>+Temporalidad[[#This Row],[ID]]</f>
        <v>725</v>
      </c>
    </row>
    <row r="737" spans="1:8" hidden="1" x14ac:dyDescent="0.3">
      <c r="A737">
        <v>726</v>
      </c>
      <c r="B737" s="21" t="s">
        <v>9032</v>
      </c>
      <c r="C737" s="1" t="s">
        <v>5241</v>
      </c>
      <c r="D737" s="1" t="s">
        <v>5242</v>
      </c>
      <c r="E737" s="2">
        <v>53083</v>
      </c>
      <c r="F737" s="2">
        <v>53113</v>
      </c>
      <c r="G737" s="1" t="s">
        <v>9033</v>
      </c>
      <c r="H737" s="1">
        <f>+Temporalidad[[#This Row],[ID]]</f>
        <v>726</v>
      </c>
    </row>
    <row r="738" spans="1:8" hidden="1" x14ac:dyDescent="0.3">
      <c r="A738">
        <v>727</v>
      </c>
      <c r="B738" s="21" t="s">
        <v>9034</v>
      </c>
      <c r="C738" s="1" t="s">
        <v>5241</v>
      </c>
      <c r="D738" s="1" t="s">
        <v>5242</v>
      </c>
      <c r="E738" s="2">
        <v>53114</v>
      </c>
      <c r="F738" s="2">
        <v>53143</v>
      </c>
      <c r="G738" s="1" t="s">
        <v>9035</v>
      </c>
      <c r="H738" s="1">
        <f>+Temporalidad[[#This Row],[ID]]</f>
        <v>727</v>
      </c>
    </row>
    <row r="739" spans="1:8" hidden="1" x14ac:dyDescent="0.3">
      <c r="A739">
        <v>728</v>
      </c>
      <c r="B739" s="21" t="s">
        <v>9036</v>
      </c>
      <c r="C739" s="1" t="s">
        <v>5241</v>
      </c>
      <c r="D739" s="1" t="s">
        <v>5242</v>
      </c>
      <c r="E739" s="2">
        <v>53144</v>
      </c>
      <c r="F739" s="2">
        <v>53174</v>
      </c>
      <c r="G739" s="1" t="s">
        <v>9037</v>
      </c>
      <c r="H739" s="1">
        <f>+Temporalidad[[#This Row],[ID]]</f>
        <v>728</v>
      </c>
    </row>
    <row r="740" spans="1:8" hidden="1" x14ac:dyDescent="0.3">
      <c r="A740">
        <v>729</v>
      </c>
      <c r="B740" s="21" t="s">
        <v>9038</v>
      </c>
      <c r="C740" s="1" t="s">
        <v>5241</v>
      </c>
      <c r="D740" s="1" t="s">
        <v>5242</v>
      </c>
      <c r="E740" s="2">
        <v>53175</v>
      </c>
      <c r="F740" s="2">
        <v>53205</v>
      </c>
      <c r="G740" s="1" t="s">
        <v>9039</v>
      </c>
      <c r="H740" s="1">
        <f>+Temporalidad[[#This Row],[ID]]</f>
        <v>729</v>
      </c>
    </row>
    <row r="741" spans="1:8" hidden="1" x14ac:dyDescent="0.3">
      <c r="A741">
        <v>730</v>
      </c>
      <c r="B741" s="21" t="s">
        <v>9040</v>
      </c>
      <c r="C741" s="1" t="s">
        <v>5241</v>
      </c>
      <c r="D741" s="1" t="s">
        <v>5242</v>
      </c>
      <c r="E741" s="2">
        <v>53206</v>
      </c>
      <c r="F741" s="2">
        <v>53235</v>
      </c>
      <c r="G741" s="1" t="s">
        <v>9041</v>
      </c>
      <c r="H741" s="1">
        <f>+Temporalidad[[#This Row],[ID]]</f>
        <v>730</v>
      </c>
    </row>
    <row r="742" spans="1:8" hidden="1" x14ac:dyDescent="0.3">
      <c r="A742">
        <v>731</v>
      </c>
      <c r="B742" s="21" t="s">
        <v>9042</v>
      </c>
      <c r="C742" s="1" t="s">
        <v>5241</v>
      </c>
      <c r="D742" s="1" t="s">
        <v>5242</v>
      </c>
      <c r="E742" s="2">
        <v>53236</v>
      </c>
      <c r="F742" s="2">
        <v>53266</v>
      </c>
      <c r="G742" s="1" t="s">
        <v>9043</v>
      </c>
      <c r="H742" s="1">
        <f>+Temporalidad[[#This Row],[ID]]</f>
        <v>731</v>
      </c>
    </row>
    <row r="743" spans="1:8" hidden="1" x14ac:dyDescent="0.3">
      <c r="A743">
        <v>732</v>
      </c>
      <c r="B743" s="21" t="s">
        <v>9044</v>
      </c>
      <c r="C743" s="1" t="s">
        <v>5241</v>
      </c>
      <c r="D743" s="1" t="s">
        <v>5242</v>
      </c>
      <c r="E743" s="2">
        <v>53267</v>
      </c>
      <c r="F743" s="2">
        <v>53296</v>
      </c>
      <c r="G743" s="1" t="s">
        <v>9045</v>
      </c>
      <c r="H743" s="1">
        <f>+Temporalidad[[#This Row],[ID]]</f>
        <v>732</v>
      </c>
    </row>
    <row r="744" spans="1:8" hidden="1" x14ac:dyDescent="0.3">
      <c r="A744">
        <v>733</v>
      </c>
      <c r="B744" s="21" t="s">
        <v>9046</v>
      </c>
      <c r="C744" s="1" t="s">
        <v>5241</v>
      </c>
      <c r="D744" s="1" t="s">
        <v>5242</v>
      </c>
      <c r="E744" s="2">
        <v>53297</v>
      </c>
      <c r="F744" s="2">
        <v>53327</v>
      </c>
      <c r="G744" s="1" t="s">
        <v>9047</v>
      </c>
      <c r="H744" s="1">
        <f>+Temporalidad[[#This Row],[ID]]</f>
        <v>733</v>
      </c>
    </row>
    <row r="745" spans="1:8" hidden="1" x14ac:dyDescent="0.3">
      <c r="A745">
        <v>734</v>
      </c>
      <c r="B745" s="21" t="s">
        <v>9048</v>
      </c>
      <c r="C745" s="1" t="s">
        <v>5241</v>
      </c>
      <c r="D745" s="1" t="s">
        <v>5242</v>
      </c>
      <c r="E745" s="2">
        <v>53328</v>
      </c>
      <c r="F745" s="2">
        <v>53358</v>
      </c>
      <c r="G745" s="1" t="s">
        <v>9049</v>
      </c>
      <c r="H745" s="1">
        <f>+Temporalidad[[#This Row],[ID]]</f>
        <v>734</v>
      </c>
    </row>
    <row r="746" spans="1:8" hidden="1" x14ac:dyDescent="0.3">
      <c r="A746">
        <v>735</v>
      </c>
      <c r="B746" s="21" t="s">
        <v>9050</v>
      </c>
      <c r="C746" s="1" t="s">
        <v>5241</v>
      </c>
      <c r="D746" s="1" t="s">
        <v>5242</v>
      </c>
      <c r="E746" s="2">
        <v>53359</v>
      </c>
      <c r="F746" s="2">
        <v>53386</v>
      </c>
      <c r="G746" s="1" t="s">
        <v>9051</v>
      </c>
      <c r="H746" s="1">
        <f>+Temporalidad[[#This Row],[ID]]</f>
        <v>735</v>
      </c>
    </row>
    <row r="747" spans="1:8" hidden="1" x14ac:dyDescent="0.3">
      <c r="A747">
        <v>736</v>
      </c>
      <c r="B747" s="21" t="s">
        <v>9052</v>
      </c>
      <c r="C747" s="1" t="s">
        <v>5241</v>
      </c>
      <c r="D747" s="1" t="s">
        <v>5242</v>
      </c>
      <c r="E747" s="2">
        <v>53387</v>
      </c>
      <c r="F747" s="2">
        <v>53417</v>
      </c>
      <c r="G747" s="1" t="s">
        <v>9053</v>
      </c>
      <c r="H747" s="1">
        <f>+Temporalidad[[#This Row],[ID]]</f>
        <v>736</v>
      </c>
    </row>
    <row r="748" spans="1:8" hidden="1" x14ac:dyDescent="0.3">
      <c r="A748">
        <v>737</v>
      </c>
      <c r="B748" s="21" t="s">
        <v>9054</v>
      </c>
      <c r="C748" s="1" t="s">
        <v>5241</v>
      </c>
      <c r="D748" s="1" t="s">
        <v>5242</v>
      </c>
      <c r="E748" s="2">
        <v>53418</v>
      </c>
      <c r="F748" s="2">
        <v>53447</v>
      </c>
      <c r="G748" s="1" t="s">
        <v>9055</v>
      </c>
      <c r="H748" s="1">
        <f>+Temporalidad[[#This Row],[ID]]</f>
        <v>737</v>
      </c>
    </row>
    <row r="749" spans="1:8" hidden="1" x14ac:dyDescent="0.3">
      <c r="A749">
        <v>738</v>
      </c>
      <c r="B749" s="21" t="s">
        <v>9056</v>
      </c>
      <c r="C749" s="1" t="s">
        <v>5241</v>
      </c>
      <c r="D749" s="1" t="s">
        <v>5242</v>
      </c>
      <c r="E749" s="2">
        <v>53448</v>
      </c>
      <c r="F749" s="2">
        <v>53478</v>
      </c>
      <c r="G749" s="1" t="s">
        <v>9057</v>
      </c>
      <c r="H749" s="1">
        <f>+Temporalidad[[#This Row],[ID]]</f>
        <v>738</v>
      </c>
    </row>
    <row r="750" spans="1:8" hidden="1" x14ac:dyDescent="0.3">
      <c r="A750">
        <v>739</v>
      </c>
      <c r="B750" s="21" t="s">
        <v>9058</v>
      </c>
      <c r="C750" s="1" t="s">
        <v>5241</v>
      </c>
      <c r="D750" s="1" t="s">
        <v>5242</v>
      </c>
      <c r="E750" s="2">
        <v>53479</v>
      </c>
      <c r="F750" s="2">
        <v>53508</v>
      </c>
      <c r="G750" s="1" t="s">
        <v>9059</v>
      </c>
      <c r="H750" s="1">
        <f>+Temporalidad[[#This Row],[ID]]</f>
        <v>739</v>
      </c>
    </row>
    <row r="751" spans="1:8" hidden="1" x14ac:dyDescent="0.3">
      <c r="A751">
        <v>740</v>
      </c>
      <c r="B751" s="21" t="s">
        <v>9060</v>
      </c>
      <c r="C751" s="1" t="s">
        <v>5241</v>
      </c>
      <c r="D751" s="1" t="s">
        <v>5242</v>
      </c>
      <c r="E751" s="2">
        <v>53509</v>
      </c>
      <c r="F751" s="2">
        <v>53539</v>
      </c>
      <c r="G751" s="1" t="s">
        <v>9061</v>
      </c>
      <c r="H751" s="1">
        <f>+Temporalidad[[#This Row],[ID]]</f>
        <v>740</v>
      </c>
    </row>
    <row r="752" spans="1:8" hidden="1" x14ac:dyDescent="0.3">
      <c r="A752">
        <v>741</v>
      </c>
      <c r="B752" s="21" t="s">
        <v>9062</v>
      </c>
      <c r="C752" s="1" t="s">
        <v>5241</v>
      </c>
      <c r="D752" s="1" t="s">
        <v>5242</v>
      </c>
      <c r="E752" s="2">
        <v>53540</v>
      </c>
      <c r="F752" s="2">
        <v>53570</v>
      </c>
      <c r="G752" s="1" t="s">
        <v>9063</v>
      </c>
      <c r="H752" s="1">
        <f>+Temporalidad[[#This Row],[ID]]</f>
        <v>741</v>
      </c>
    </row>
    <row r="753" spans="1:8" hidden="1" x14ac:dyDescent="0.3">
      <c r="A753">
        <v>742</v>
      </c>
      <c r="B753" s="21" t="s">
        <v>9064</v>
      </c>
      <c r="C753" s="1" t="s">
        <v>5241</v>
      </c>
      <c r="D753" s="1" t="s">
        <v>5242</v>
      </c>
      <c r="E753" s="2">
        <v>53571</v>
      </c>
      <c r="F753" s="2">
        <v>53600</v>
      </c>
      <c r="G753" s="1" t="s">
        <v>9065</v>
      </c>
      <c r="H753" s="1">
        <f>+Temporalidad[[#This Row],[ID]]</f>
        <v>742</v>
      </c>
    </row>
    <row r="754" spans="1:8" hidden="1" x14ac:dyDescent="0.3">
      <c r="A754">
        <v>743</v>
      </c>
      <c r="B754" s="21" t="s">
        <v>9066</v>
      </c>
      <c r="C754" s="1" t="s">
        <v>5241</v>
      </c>
      <c r="D754" s="1" t="s">
        <v>5242</v>
      </c>
      <c r="E754" s="2">
        <v>53601</v>
      </c>
      <c r="F754" s="2">
        <v>53631</v>
      </c>
      <c r="G754" s="1" t="s">
        <v>9067</v>
      </c>
      <c r="H754" s="1">
        <f>+Temporalidad[[#This Row],[ID]]</f>
        <v>743</v>
      </c>
    </row>
    <row r="755" spans="1:8" hidden="1" x14ac:dyDescent="0.3">
      <c r="A755">
        <v>744</v>
      </c>
      <c r="B755" s="21" t="s">
        <v>9068</v>
      </c>
      <c r="C755" s="1" t="s">
        <v>5241</v>
      </c>
      <c r="D755" s="1" t="s">
        <v>5242</v>
      </c>
      <c r="E755" s="2">
        <v>53632</v>
      </c>
      <c r="F755" s="2">
        <v>53661</v>
      </c>
      <c r="G755" s="1" t="s">
        <v>9069</v>
      </c>
      <c r="H755" s="1">
        <f>+Temporalidad[[#This Row],[ID]]</f>
        <v>744</v>
      </c>
    </row>
    <row r="756" spans="1:8" hidden="1" x14ac:dyDescent="0.3">
      <c r="A756">
        <v>745</v>
      </c>
      <c r="B756" s="21" t="s">
        <v>9070</v>
      </c>
      <c r="C756" s="1" t="s">
        <v>5241</v>
      </c>
      <c r="D756" s="1" t="s">
        <v>5242</v>
      </c>
      <c r="E756" s="2">
        <v>53662</v>
      </c>
      <c r="F756" s="2">
        <v>53692</v>
      </c>
      <c r="G756" s="1" t="s">
        <v>9071</v>
      </c>
      <c r="H756" s="1">
        <f>+Temporalidad[[#This Row],[ID]]</f>
        <v>745</v>
      </c>
    </row>
    <row r="757" spans="1:8" hidden="1" x14ac:dyDescent="0.3">
      <c r="A757">
        <v>746</v>
      </c>
      <c r="B757" s="21" t="s">
        <v>9072</v>
      </c>
      <c r="C757" s="1" t="s">
        <v>5241</v>
      </c>
      <c r="D757" s="1" t="s">
        <v>5242</v>
      </c>
      <c r="E757" s="2">
        <v>53693</v>
      </c>
      <c r="F757" s="2">
        <v>53723</v>
      </c>
      <c r="G757" s="1" t="s">
        <v>9073</v>
      </c>
      <c r="H757" s="1">
        <f>+Temporalidad[[#This Row],[ID]]</f>
        <v>746</v>
      </c>
    </row>
    <row r="758" spans="1:8" hidden="1" x14ac:dyDescent="0.3">
      <c r="A758">
        <v>747</v>
      </c>
      <c r="B758" s="21" t="s">
        <v>9074</v>
      </c>
      <c r="C758" s="1" t="s">
        <v>5241</v>
      </c>
      <c r="D758" s="1" t="s">
        <v>5242</v>
      </c>
      <c r="E758" s="2">
        <v>53724</v>
      </c>
      <c r="F758" s="2">
        <v>53751</v>
      </c>
      <c r="G758" s="1" t="s">
        <v>9075</v>
      </c>
      <c r="H758" s="1">
        <f>+Temporalidad[[#This Row],[ID]]</f>
        <v>747</v>
      </c>
    </row>
    <row r="759" spans="1:8" hidden="1" x14ac:dyDescent="0.3">
      <c r="A759">
        <v>748</v>
      </c>
      <c r="B759" s="21" t="s">
        <v>9076</v>
      </c>
      <c r="C759" s="1" t="s">
        <v>5241</v>
      </c>
      <c r="D759" s="1" t="s">
        <v>5242</v>
      </c>
      <c r="E759" s="2">
        <v>53752</v>
      </c>
      <c r="F759" s="2">
        <v>53782</v>
      </c>
      <c r="G759" s="1" t="s">
        <v>9077</v>
      </c>
      <c r="H759" s="1">
        <f>+Temporalidad[[#This Row],[ID]]</f>
        <v>748</v>
      </c>
    </row>
    <row r="760" spans="1:8" hidden="1" x14ac:dyDescent="0.3">
      <c r="A760">
        <v>749</v>
      </c>
      <c r="B760" s="21" t="s">
        <v>9078</v>
      </c>
      <c r="C760" s="1" t="s">
        <v>5241</v>
      </c>
      <c r="D760" s="1" t="s">
        <v>5242</v>
      </c>
      <c r="E760" s="2">
        <v>53783</v>
      </c>
      <c r="F760" s="2">
        <v>53812</v>
      </c>
      <c r="G760" s="1" t="s">
        <v>9079</v>
      </c>
      <c r="H760" s="1">
        <f>+Temporalidad[[#This Row],[ID]]</f>
        <v>749</v>
      </c>
    </row>
    <row r="761" spans="1:8" hidden="1" x14ac:dyDescent="0.3">
      <c r="A761">
        <v>750</v>
      </c>
      <c r="B761" s="21" t="s">
        <v>9080</v>
      </c>
      <c r="C761" s="1" t="s">
        <v>5241</v>
      </c>
      <c r="D761" s="1" t="s">
        <v>5242</v>
      </c>
      <c r="E761" s="2">
        <v>53813</v>
      </c>
      <c r="F761" s="2">
        <v>53843</v>
      </c>
      <c r="G761" s="1" t="s">
        <v>9081</v>
      </c>
      <c r="H761" s="1">
        <f>+Temporalidad[[#This Row],[ID]]</f>
        <v>750</v>
      </c>
    </row>
    <row r="762" spans="1:8" hidden="1" x14ac:dyDescent="0.3">
      <c r="A762">
        <v>751</v>
      </c>
      <c r="B762" s="21" t="s">
        <v>9082</v>
      </c>
      <c r="C762" s="1" t="s">
        <v>5241</v>
      </c>
      <c r="D762" s="1" t="s">
        <v>5242</v>
      </c>
      <c r="E762" s="2">
        <v>53844</v>
      </c>
      <c r="F762" s="2">
        <v>53873</v>
      </c>
      <c r="G762" s="1" t="s">
        <v>9083</v>
      </c>
      <c r="H762" s="1">
        <f>+Temporalidad[[#This Row],[ID]]</f>
        <v>751</v>
      </c>
    </row>
    <row r="763" spans="1:8" hidden="1" x14ac:dyDescent="0.3">
      <c r="A763">
        <v>752</v>
      </c>
      <c r="B763" s="21" t="s">
        <v>9084</v>
      </c>
      <c r="C763" s="1" t="s">
        <v>5241</v>
      </c>
      <c r="D763" s="1" t="s">
        <v>5242</v>
      </c>
      <c r="E763" s="2">
        <v>53874</v>
      </c>
      <c r="F763" s="2">
        <v>53904</v>
      </c>
      <c r="G763" s="1" t="s">
        <v>9085</v>
      </c>
      <c r="H763" s="1">
        <f>+Temporalidad[[#This Row],[ID]]</f>
        <v>752</v>
      </c>
    </row>
    <row r="764" spans="1:8" hidden="1" x14ac:dyDescent="0.3">
      <c r="A764">
        <v>753</v>
      </c>
      <c r="B764" s="21" t="s">
        <v>9086</v>
      </c>
      <c r="C764" s="1" t="s">
        <v>5241</v>
      </c>
      <c r="D764" s="1" t="s">
        <v>5242</v>
      </c>
      <c r="E764" s="2">
        <v>53905</v>
      </c>
      <c r="F764" s="2">
        <v>53935</v>
      </c>
      <c r="G764" s="1" t="s">
        <v>9087</v>
      </c>
      <c r="H764" s="1">
        <f>+Temporalidad[[#This Row],[ID]]</f>
        <v>753</v>
      </c>
    </row>
    <row r="765" spans="1:8" hidden="1" x14ac:dyDescent="0.3">
      <c r="A765">
        <v>754</v>
      </c>
      <c r="B765" s="21" t="s">
        <v>9088</v>
      </c>
      <c r="C765" s="1" t="s">
        <v>5241</v>
      </c>
      <c r="D765" s="1" t="s">
        <v>5242</v>
      </c>
      <c r="E765" s="2">
        <v>53936</v>
      </c>
      <c r="F765" s="2">
        <v>53965</v>
      </c>
      <c r="G765" s="1" t="s">
        <v>9089</v>
      </c>
      <c r="H765" s="1">
        <f>+Temporalidad[[#This Row],[ID]]</f>
        <v>754</v>
      </c>
    </row>
    <row r="766" spans="1:8" hidden="1" x14ac:dyDescent="0.3">
      <c r="A766">
        <v>755</v>
      </c>
      <c r="B766" s="21" t="s">
        <v>9090</v>
      </c>
      <c r="C766" s="1" t="s">
        <v>5241</v>
      </c>
      <c r="D766" s="1" t="s">
        <v>5242</v>
      </c>
      <c r="E766" s="2">
        <v>53966</v>
      </c>
      <c r="F766" s="2">
        <v>53996</v>
      </c>
      <c r="G766" s="1" t="s">
        <v>9091</v>
      </c>
      <c r="H766" s="1">
        <f>+Temporalidad[[#This Row],[ID]]</f>
        <v>755</v>
      </c>
    </row>
    <row r="767" spans="1:8" hidden="1" x14ac:dyDescent="0.3">
      <c r="A767">
        <v>756</v>
      </c>
      <c r="B767" s="21" t="s">
        <v>9092</v>
      </c>
      <c r="C767" s="1" t="s">
        <v>5241</v>
      </c>
      <c r="D767" s="1" t="s">
        <v>5242</v>
      </c>
      <c r="E767" s="2">
        <v>53997</v>
      </c>
      <c r="F767" s="2">
        <v>54026</v>
      </c>
      <c r="G767" s="1" t="s">
        <v>9093</v>
      </c>
      <c r="H767" s="1">
        <f>+Temporalidad[[#This Row],[ID]]</f>
        <v>756</v>
      </c>
    </row>
    <row r="768" spans="1:8" hidden="1" x14ac:dyDescent="0.3">
      <c r="A768">
        <v>757</v>
      </c>
      <c r="B768" s="21" t="s">
        <v>9094</v>
      </c>
      <c r="C768" s="1" t="s">
        <v>5241</v>
      </c>
      <c r="D768" s="1" t="s">
        <v>5242</v>
      </c>
      <c r="E768" s="2">
        <v>54027</v>
      </c>
      <c r="F768" s="2">
        <v>54057</v>
      </c>
      <c r="G768" s="1" t="s">
        <v>9095</v>
      </c>
      <c r="H768" s="1">
        <f>+Temporalidad[[#This Row],[ID]]</f>
        <v>757</v>
      </c>
    </row>
    <row r="769" spans="1:8" hidden="1" x14ac:dyDescent="0.3">
      <c r="A769">
        <v>758</v>
      </c>
      <c r="B769" s="21" t="s">
        <v>9096</v>
      </c>
      <c r="C769" s="1" t="s">
        <v>5241</v>
      </c>
      <c r="D769" s="1" t="s">
        <v>5242</v>
      </c>
      <c r="E769" s="2">
        <v>54058</v>
      </c>
      <c r="F769" s="2">
        <v>54088</v>
      </c>
      <c r="G769" s="1" t="s">
        <v>9097</v>
      </c>
      <c r="H769" s="1">
        <f>+Temporalidad[[#This Row],[ID]]</f>
        <v>758</v>
      </c>
    </row>
    <row r="770" spans="1:8" hidden="1" x14ac:dyDescent="0.3">
      <c r="A770">
        <v>759</v>
      </c>
      <c r="B770" s="21" t="s">
        <v>9098</v>
      </c>
      <c r="C770" s="1" t="s">
        <v>5241</v>
      </c>
      <c r="D770" s="1" t="s">
        <v>5242</v>
      </c>
      <c r="E770" s="2">
        <v>54089</v>
      </c>
      <c r="F770" s="2">
        <v>54116</v>
      </c>
      <c r="G770" s="1" t="s">
        <v>9099</v>
      </c>
      <c r="H770" s="1">
        <f>+Temporalidad[[#This Row],[ID]]</f>
        <v>759</v>
      </c>
    </row>
    <row r="771" spans="1:8" hidden="1" x14ac:dyDescent="0.3">
      <c r="A771">
        <v>760</v>
      </c>
      <c r="B771" s="21" t="s">
        <v>9100</v>
      </c>
      <c r="C771" s="1" t="s">
        <v>5241</v>
      </c>
      <c r="D771" s="1" t="s">
        <v>5242</v>
      </c>
      <c r="E771" s="2">
        <v>54118</v>
      </c>
      <c r="F771" s="2">
        <v>54148</v>
      </c>
      <c r="G771" s="1" t="s">
        <v>9101</v>
      </c>
      <c r="H771" s="1">
        <f>+Temporalidad[[#This Row],[ID]]</f>
        <v>760</v>
      </c>
    </row>
    <row r="772" spans="1:8" hidden="1" x14ac:dyDescent="0.3">
      <c r="A772">
        <v>761</v>
      </c>
      <c r="B772" s="21" t="s">
        <v>9102</v>
      </c>
      <c r="C772" s="1" t="s">
        <v>5241</v>
      </c>
      <c r="D772" s="1" t="s">
        <v>5242</v>
      </c>
      <c r="E772" s="2">
        <v>54149</v>
      </c>
      <c r="F772" s="2">
        <v>54178</v>
      </c>
      <c r="G772" s="1" t="s">
        <v>9103</v>
      </c>
      <c r="H772" s="1">
        <f>+Temporalidad[[#This Row],[ID]]</f>
        <v>761</v>
      </c>
    </row>
    <row r="773" spans="1:8" hidden="1" x14ac:dyDescent="0.3">
      <c r="A773">
        <v>762</v>
      </c>
      <c r="B773" s="21" t="s">
        <v>9104</v>
      </c>
      <c r="C773" s="1" t="s">
        <v>5241</v>
      </c>
      <c r="D773" s="1" t="s">
        <v>5242</v>
      </c>
      <c r="E773" s="2">
        <v>54179</v>
      </c>
      <c r="F773" s="2">
        <v>54209</v>
      </c>
      <c r="G773" s="1" t="s">
        <v>9105</v>
      </c>
      <c r="H773" s="1">
        <f>+Temporalidad[[#This Row],[ID]]</f>
        <v>762</v>
      </c>
    </row>
    <row r="774" spans="1:8" hidden="1" x14ac:dyDescent="0.3">
      <c r="A774">
        <v>763</v>
      </c>
      <c r="B774" s="21" t="s">
        <v>9106</v>
      </c>
      <c r="C774" s="1" t="s">
        <v>5241</v>
      </c>
      <c r="D774" s="1" t="s">
        <v>5242</v>
      </c>
      <c r="E774" s="2">
        <v>54210</v>
      </c>
      <c r="F774" s="2">
        <v>54239</v>
      </c>
      <c r="G774" s="1" t="s">
        <v>9107</v>
      </c>
      <c r="H774" s="1">
        <f>+Temporalidad[[#This Row],[ID]]</f>
        <v>763</v>
      </c>
    </row>
    <row r="775" spans="1:8" hidden="1" x14ac:dyDescent="0.3">
      <c r="A775">
        <v>764</v>
      </c>
      <c r="B775" s="21" t="s">
        <v>9108</v>
      </c>
      <c r="C775" s="1" t="s">
        <v>5241</v>
      </c>
      <c r="D775" s="1" t="s">
        <v>5242</v>
      </c>
      <c r="E775" s="2">
        <v>54240</v>
      </c>
      <c r="F775" s="2">
        <v>54270</v>
      </c>
      <c r="G775" s="1" t="s">
        <v>9109</v>
      </c>
      <c r="H775" s="1">
        <f>+Temporalidad[[#This Row],[ID]]</f>
        <v>764</v>
      </c>
    </row>
    <row r="776" spans="1:8" hidden="1" x14ac:dyDescent="0.3">
      <c r="A776">
        <v>765</v>
      </c>
      <c r="B776" s="21" t="s">
        <v>9110</v>
      </c>
      <c r="C776" s="1" t="s">
        <v>5241</v>
      </c>
      <c r="D776" s="1" t="s">
        <v>5242</v>
      </c>
      <c r="E776" s="2">
        <v>54271</v>
      </c>
      <c r="F776" s="2">
        <v>54301</v>
      </c>
      <c r="G776" s="1" t="s">
        <v>9111</v>
      </c>
      <c r="H776" s="1">
        <f>+Temporalidad[[#This Row],[ID]]</f>
        <v>765</v>
      </c>
    </row>
    <row r="777" spans="1:8" hidden="1" x14ac:dyDescent="0.3">
      <c r="A777">
        <v>766</v>
      </c>
      <c r="B777" s="21" t="s">
        <v>9112</v>
      </c>
      <c r="C777" s="1" t="s">
        <v>5241</v>
      </c>
      <c r="D777" s="1" t="s">
        <v>5242</v>
      </c>
      <c r="E777" s="2">
        <v>54302</v>
      </c>
      <c r="F777" s="2">
        <v>54331</v>
      </c>
      <c r="G777" s="1" t="s">
        <v>9113</v>
      </c>
      <c r="H777" s="1">
        <f>+Temporalidad[[#This Row],[ID]]</f>
        <v>766</v>
      </c>
    </row>
    <row r="778" spans="1:8" hidden="1" x14ac:dyDescent="0.3">
      <c r="A778">
        <v>767</v>
      </c>
      <c r="B778" s="21" t="s">
        <v>9114</v>
      </c>
      <c r="C778" s="1" t="s">
        <v>5241</v>
      </c>
      <c r="D778" s="1" t="s">
        <v>5242</v>
      </c>
      <c r="E778" s="2">
        <v>54332</v>
      </c>
      <c r="F778" s="2">
        <v>54362</v>
      </c>
      <c r="G778" s="1" t="s">
        <v>9115</v>
      </c>
      <c r="H778" s="1">
        <f>+Temporalidad[[#This Row],[ID]]</f>
        <v>767</v>
      </c>
    </row>
    <row r="779" spans="1:8" hidden="1" x14ac:dyDescent="0.3">
      <c r="A779">
        <v>768</v>
      </c>
      <c r="B779" s="21" t="s">
        <v>9116</v>
      </c>
      <c r="C779" s="1" t="s">
        <v>5241</v>
      </c>
      <c r="D779" s="1" t="s">
        <v>5242</v>
      </c>
      <c r="E779" s="2">
        <v>54363</v>
      </c>
      <c r="F779" s="2">
        <v>54392</v>
      </c>
      <c r="G779" s="1" t="s">
        <v>9117</v>
      </c>
      <c r="H779" s="1">
        <f>+Temporalidad[[#This Row],[ID]]</f>
        <v>768</v>
      </c>
    </row>
    <row r="780" spans="1:8" hidden="1" x14ac:dyDescent="0.3">
      <c r="A780">
        <v>769</v>
      </c>
      <c r="B780" s="21" t="s">
        <v>9118</v>
      </c>
      <c r="C780" s="1" t="s">
        <v>5241</v>
      </c>
      <c r="D780" s="1" t="s">
        <v>5242</v>
      </c>
      <c r="E780" s="2">
        <v>54393</v>
      </c>
      <c r="F780" s="2">
        <v>54423</v>
      </c>
      <c r="G780" s="1" t="s">
        <v>9119</v>
      </c>
      <c r="H780" s="1">
        <f>+Temporalidad[[#This Row],[ID]]</f>
        <v>769</v>
      </c>
    </row>
    <row r="781" spans="1:8" hidden="1" x14ac:dyDescent="0.3">
      <c r="A781">
        <v>770</v>
      </c>
      <c r="B781" s="21" t="s">
        <v>9120</v>
      </c>
      <c r="C781" s="1" t="s">
        <v>5241</v>
      </c>
      <c r="D781" s="1" t="s">
        <v>5242</v>
      </c>
      <c r="E781" s="2">
        <v>54424</v>
      </c>
      <c r="F781" s="2">
        <v>54454</v>
      </c>
      <c r="G781" s="1" t="s">
        <v>9121</v>
      </c>
      <c r="H781" s="1">
        <f>+Temporalidad[[#This Row],[ID]]</f>
        <v>770</v>
      </c>
    </row>
    <row r="782" spans="1:8" hidden="1" x14ac:dyDescent="0.3">
      <c r="A782">
        <v>771</v>
      </c>
      <c r="B782" s="21" t="s">
        <v>9122</v>
      </c>
      <c r="C782" s="1" t="s">
        <v>5241</v>
      </c>
      <c r="D782" s="1" t="s">
        <v>5242</v>
      </c>
      <c r="E782" s="2">
        <v>54455</v>
      </c>
      <c r="F782" s="2">
        <v>54482</v>
      </c>
      <c r="G782" s="1" t="s">
        <v>9123</v>
      </c>
      <c r="H782" s="1">
        <f>+Temporalidad[[#This Row],[ID]]</f>
        <v>771</v>
      </c>
    </row>
    <row r="783" spans="1:8" hidden="1" x14ac:dyDescent="0.3">
      <c r="A783">
        <v>772</v>
      </c>
      <c r="B783" s="21" t="s">
        <v>9124</v>
      </c>
      <c r="C783" s="1" t="s">
        <v>5241</v>
      </c>
      <c r="D783" s="1" t="s">
        <v>5242</v>
      </c>
      <c r="E783" s="2">
        <v>54483</v>
      </c>
      <c r="F783" s="2">
        <v>54513</v>
      </c>
      <c r="G783" s="1" t="s">
        <v>9125</v>
      </c>
      <c r="H783" s="1">
        <f>+Temporalidad[[#This Row],[ID]]</f>
        <v>772</v>
      </c>
    </row>
    <row r="784" spans="1:8" hidden="1" x14ac:dyDescent="0.3">
      <c r="A784">
        <v>773</v>
      </c>
      <c r="B784" s="21" t="s">
        <v>9126</v>
      </c>
      <c r="C784" s="1" t="s">
        <v>5241</v>
      </c>
      <c r="D784" s="1" t="s">
        <v>5242</v>
      </c>
      <c r="E784" s="2">
        <v>54514</v>
      </c>
      <c r="F784" s="2">
        <v>54543</v>
      </c>
      <c r="G784" s="1" t="s">
        <v>9127</v>
      </c>
      <c r="H784" s="1">
        <f>+Temporalidad[[#This Row],[ID]]</f>
        <v>773</v>
      </c>
    </row>
    <row r="785" spans="1:8" hidden="1" x14ac:dyDescent="0.3">
      <c r="A785">
        <v>774</v>
      </c>
      <c r="B785" s="21" t="s">
        <v>9128</v>
      </c>
      <c r="C785" s="1" t="s">
        <v>5241</v>
      </c>
      <c r="D785" s="1" t="s">
        <v>5242</v>
      </c>
      <c r="E785" s="2">
        <v>54544</v>
      </c>
      <c r="F785" s="2">
        <v>54574</v>
      </c>
      <c r="G785" s="1" t="s">
        <v>9129</v>
      </c>
      <c r="H785" s="1">
        <f>+Temporalidad[[#This Row],[ID]]</f>
        <v>774</v>
      </c>
    </row>
    <row r="786" spans="1:8" hidden="1" x14ac:dyDescent="0.3">
      <c r="A786">
        <v>775</v>
      </c>
      <c r="B786" s="21" t="s">
        <v>9130</v>
      </c>
      <c r="C786" s="1" t="s">
        <v>5241</v>
      </c>
      <c r="D786" s="1" t="s">
        <v>5242</v>
      </c>
      <c r="E786" s="2">
        <v>54575</v>
      </c>
      <c r="F786" s="2">
        <v>54604</v>
      </c>
      <c r="G786" s="1" t="s">
        <v>9131</v>
      </c>
      <c r="H786" s="1">
        <f>+Temporalidad[[#This Row],[ID]]</f>
        <v>775</v>
      </c>
    </row>
    <row r="787" spans="1:8" hidden="1" x14ac:dyDescent="0.3">
      <c r="A787">
        <v>776</v>
      </c>
      <c r="B787" s="21" t="s">
        <v>9132</v>
      </c>
      <c r="C787" s="1" t="s">
        <v>5241</v>
      </c>
      <c r="D787" s="1" t="s">
        <v>5242</v>
      </c>
      <c r="E787" s="2">
        <v>54605</v>
      </c>
      <c r="F787" s="2">
        <v>54635</v>
      </c>
      <c r="G787" s="1" t="s">
        <v>9133</v>
      </c>
      <c r="H787" s="1">
        <f>+Temporalidad[[#This Row],[ID]]</f>
        <v>776</v>
      </c>
    </row>
    <row r="788" spans="1:8" hidden="1" x14ac:dyDescent="0.3">
      <c r="A788">
        <v>777</v>
      </c>
      <c r="B788" s="21" t="s">
        <v>9134</v>
      </c>
      <c r="C788" s="1" t="s">
        <v>5241</v>
      </c>
      <c r="D788" s="1" t="s">
        <v>5242</v>
      </c>
      <c r="E788" s="2">
        <v>54636</v>
      </c>
      <c r="F788" s="2">
        <v>54666</v>
      </c>
      <c r="G788" s="1" t="s">
        <v>9135</v>
      </c>
      <c r="H788" s="1">
        <f>+Temporalidad[[#This Row],[ID]]</f>
        <v>777</v>
      </c>
    </row>
    <row r="789" spans="1:8" hidden="1" x14ac:dyDescent="0.3">
      <c r="A789">
        <v>778</v>
      </c>
      <c r="B789" s="21" t="s">
        <v>9136</v>
      </c>
      <c r="C789" s="1" t="s">
        <v>5241</v>
      </c>
      <c r="D789" s="1" t="s">
        <v>5242</v>
      </c>
      <c r="E789" s="2">
        <v>54667</v>
      </c>
      <c r="F789" s="2">
        <v>54696</v>
      </c>
      <c r="G789" s="1" t="s">
        <v>9137</v>
      </c>
      <c r="H789" s="1">
        <f>+Temporalidad[[#This Row],[ID]]</f>
        <v>778</v>
      </c>
    </row>
    <row r="790" spans="1:8" hidden="1" x14ac:dyDescent="0.3">
      <c r="A790">
        <v>779</v>
      </c>
      <c r="B790" s="21" t="s">
        <v>9138</v>
      </c>
      <c r="C790" s="1" t="s">
        <v>5241</v>
      </c>
      <c r="D790" s="1" t="s">
        <v>5242</v>
      </c>
      <c r="E790" s="2">
        <v>54697</v>
      </c>
      <c r="F790" s="2">
        <v>54727</v>
      </c>
      <c r="G790" s="1" t="s">
        <v>9139</v>
      </c>
      <c r="H790" s="1">
        <f>+Temporalidad[[#This Row],[ID]]</f>
        <v>779</v>
      </c>
    </row>
    <row r="791" spans="1:8" hidden="1" x14ac:dyDescent="0.3">
      <c r="A791">
        <v>780</v>
      </c>
      <c r="B791" s="21" t="s">
        <v>9140</v>
      </c>
      <c r="C791" s="1" t="s">
        <v>5241</v>
      </c>
      <c r="D791" s="1" t="s">
        <v>5242</v>
      </c>
      <c r="E791" s="2">
        <v>54728</v>
      </c>
      <c r="F791" s="2">
        <v>54757</v>
      </c>
      <c r="G791" s="1" t="s">
        <v>9141</v>
      </c>
      <c r="H791" s="1">
        <f>+Temporalidad[[#This Row],[ID]]</f>
        <v>780</v>
      </c>
    </row>
    <row r="792" spans="1:8" hidden="1" x14ac:dyDescent="0.3">
      <c r="A792">
        <v>781</v>
      </c>
      <c r="B792" s="21" t="s">
        <v>9142</v>
      </c>
      <c r="C792" s="1" t="s">
        <v>5241</v>
      </c>
      <c r="D792" s="1" t="s">
        <v>5242</v>
      </c>
      <c r="E792" s="2">
        <v>54758</v>
      </c>
      <c r="F792" s="2">
        <v>54788</v>
      </c>
      <c r="G792" s="1" t="s">
        <v>9143</v>
      </c>
      <c r="H792" s="1">
        <f>+Temporalidad[[#This Row],[ID]]</f>
        <v>781</v>
      </c>
    </row>
    <row r="793" spans="1:8" hidden="1" x14ac:dyDescent="0.3">
      <c r="A793">
        <v>782</v>
      </c>
      <c r="B793" s="21" t="s">
        <v>9144</v>
      </c>
      <c r="C793" s="1" t="s">
        <v>5241</v>
      </c>
      <c r="D793" s="1" t="s">
        <v>5242</v>
      </c>
      <c r="E793" s="2">
        <v>54789</v>
      </c>
      <c r="F793" s="2">
        <v>54819</v>
      </c>
      <c r="G793" s="1" t="s">
        <v>9145</v>
      </c>
      <c r="H793" s="1">
        <f>+Temporalidad[[#This Row],[ID]]</f>
        <v>782</v>
      </c>
    </row>
    <row r="794" spans="1:8" hidden="1" x14ac:dyDescent="0.3">
      <c r="A794">
        <v>783</v>
      </c>
      <c r="B794" s="21" t="s">
        <v>9146</v>
      </c>
      <c r="C794" s="1" t="s">
        <v>5241</v>
      </c>
      <c r="D794" s="1" t="s">
        <v>5242</v>
      </c>
      <c r="E794" s="2">
        <v>54820</v>
      </c>
      <c r="F794" s="2">
        <v>54847</v>
      </c>
      <c r="G794" s="1" t="s">
        <v>9147</v>
      </c>
      <c r="H794" s="1">
        <f>+Temporalidad[[#This Row],[ID]]</f>
        <v>783</v>
      </c>
    </row>
    <row r="795" spans="1:8" hidden="1" x14ac:dyDescent="0.3">
      <c r="A795">
        <v>784</v>
      </c>
      <c r="B795" s="21" t="s">
        <v>9148</v>
      </c>
      <c r="C795" s="1" t="s">
        <v>5241</v>
      </c>
      <c r="D795" s="1" t="s">
        <v>5242</v>
      </c>
      <c r="E795" s="2">
        <v>54848</v>
      </c>
      <c r="F795" s="2">
        <v>54878</v>
      </c>
      <c r="G795" s="1" t="s">
        <v>9149</v>
      </c>
      <c r="H795" s="1">
        <f>+Temporalidad[[#This Row],[ID]]</f>
        <v>784</v>
      </c>
    </row>
    <row r="796" spans="1:8" hidden="1" x14ac:dyDescent="0.3">
      <c r="A796">
        <v>785</v>
      </c>
      <c r="B796" s="21" t="s">
        <v>9150</v>
      </c>
      <c r="C796" s="1" t="s">
        <v>5241</v>
      </c>
      <c r="D796" s="1" t="s">
        <v>5242</v>
      </c>
      <c r="E796" s="2">
        <v>54879</v>
      </c>
      <c r="F796" s="2">
        <v>54908</v>
      </c>
      <c r="G796" s="1" t="s">
        <v>9151</v>
      </c>
      <c r="H796" s="1">
        <f>+Temporalidad[[#This Row],[ID]]</f>
        <v>785</v>
      </c>
    </row>
    <row r="797" spans="1:8" hidden="1" x14ac:dyDescent="0.3">
      <c r="A797">
        <v>786</v>
      </c>
      <c r="B797" s="21" t="s">
        <v>9152</v>
      </c>
      <c r="C797" s="1" t="s">
        <v>5241</v>
      </c>
      <c r="D797" s="1" t="s">
        <v>5242</v>
      </c>
      <c r="E797" s="2">
        <v>54909</v>
      </c>
      <c r="F797" s="2">
        <v>54939</v>
      </c>
      <c r="G797" s="1" t="s">
        <v>9153</v>
      </c>
      <c r="H797" s="1">
        <f>+Temporalidad[[#This Row],[ID]]</f>
        <v>786</v>
      </c>
    </row>
    <row r="798" spans="1:8" hidden="1" x14ac:dyDescent="0.3">
      <c r="A798">
        <v>787</v>
      </c>
      <c r="B798" s="21" t="s">
        <v>9154</v>
      </c>
      <c r="C798" s="1" t="s">
        <v>5241</v>
      </c>
      <c r="D798" s="1" t="s">
        <v>5242</v>
      </c>
      <c r="E798" s="2">
        <v>54940</v>
      </c>
      <c r="F798" s="2">
        <v>54969</v>
      </c>
      <c r="G798" s="1" t="s">
        <v>9155</v>
      </c>
      <c r="H798" s="1">
        <f>+Temporalidad[[#This Row],[ID]]</f>
        <v>787</v>
      </c>
    </row>
    <row r="799" spans="1:8" hidden="1" x14ac:dyDescent="0.3">
      <c r="A799">
        <v>788</v>
      </c>
      <c r="B799" s="21" t="s">
        <v>9156</v>
      </c>
      <c r="C799" s="1" t="s">
        <v>5241</v>
      </c>
      <c r="D799" s="1" t="s">
        <v>5242</v>
      </c>
      <c r="E799" s="2">
        <v>54970</v>
      </c>
      <c r="F799" s="2">
        <v>55000</v>
      </c>
      <c r="G799" s="1" t="s">
        <v>9157</v>
      </c>
      <c r="H799" s="1">
        <f>+Temporalidad[[#This Row],[ID]]</f>
        <v>788</v>
      </c>
    </row>
    <row r="800" spans="1:8" hidden="1" x14ac:dyDescent="0.3">
      <c r="A800">
        <v>789</v>
      </c>
      <c r="B800" s="21" t="s">
        <v>9158</v>
      </c>
      <c r="C800" s="1" t="s">
        <v>5241</v>
      </c>
      <c r="D800" s="1" t="s">
        <v>5242</v>
      </c>
      <c r="E800" s="2">
        <v>55001</v>
      </c>
      <c r="F800" s="2">
        <v>55031</v>
      </c>
      <c r="G800" s="1" t="s">
        <v>9159</v>
      </c>
      <c r="H800" s="1">
        <f>+Temporalidad[[#This Row],[ID]]</f>
        <v>789</v>
      </c>
    </row>
    <row r="801" spans="1:8" hidden="1" x14ac:dyDescent="0.3">
      <c r="A801">
        <v>790</v>
      </c>
      <c r="B801" s="21" t="s">
        <v>9160</v>
      </c>
      <c r="C801" s="1" t="s">
        <v>5241</v>
      </c>
      <c r="D801" s="1" t="s">
        <v>5242</v>
      </c>
      <c r="E801" s="2">
        <v>55032</v>
      </c>
      <c r="F801" s="2">
        <v>55061</v>
      </c>
      <c r="G801" s="1" t="s">
        <v>9161</v>
      </c>
      <c r="H801" s="1">
        <f>+Temporalidad[[#This Row],[ID]]</f>
        <v>790</v>
      </c>
    </row>
    <row r="802" spans="1:8" hidden="1" x14ac:dyDescent="0.3">
      <c r="A802">
        <v>791</v>
      </c>
      <c r="B802" s="21" t="s">
        <v>9162</v>
      </c>
      <c r="C802" s="1" t="s">
        <v>5241</v>
      </c>
      <c r="D802" s="1" t="s">
        <v>5242</v>
      </c>
      <c r="E802" s="2">
        <v>55062</v>
      </c>
      <c r="F802" s="2">
        <v>55092</v>
      </c>
      <c r="G802" s="1" t="s">
        <v>9163</v>
      </c>
      <c r="H802" s="1">
        <f>+Temporalidad[[#This Row],[ID]]</f>
        <v>791</v>
      </c>
    </row>
    <row r="803" spans="1:8" hidden="1" x14ac:dyDescent="0.3">
      <c r="A803">
        <v>792</v>
      </c>
      <c r="B803" s="21" t="s">
        <v>9164</v>
      </c>
      <c r="C803" s="1" t="s">
        <v>5241</v>
      </c>
      <c r="D803" s="1" t="s">
        <v>5242</v>
      </c>
      <c r="E803" s="2">
        <v>55093</v>
      </c>
      <c r="F803" s="2">
        <v>55122</v>
      </c>
      <c r="G803" s="1" t="s">
        <v>9165</v>
      </c>
      <c r="H803" s="1">
        <f>+Temporalidad[[#This Row],[ID]]</f>
        <v>792</v>
      </c>
    </row>
    <row r="804" spans="1:8" hidden="1" x14ac:dyDescent="0.3">
      <c r="A804">
        <v>793</v>
      </c>
      <c r="B804" s="21" t="s">
        <v>9166</v>
      </c>
      <c r="C804" s="1" t="s">
        <v>5241</v>
      </c>
      <c r="D804" s="1" t="s">
        <v>5242</v>
      </c>
      <c r="E804" s="2">
        <v>55123</v>
      </c>
      <c r="F804" s="2">
        <v>55153</v>
      </c>
      <c r="G804" s="1" t="s">
        <v>9167</v>
      </c>
      <c r="H804" s="1">
        <f>+Temporalidad[[#This Row],[ID]]</f>
        <v>793</v>
      </c>
    </row>
    <row r="805" spans="1:8" hidden="1" x14ac:dyDescent="0.3">
      <c r="A805">
        <v>794</v>
      </c>
      <c r="B805" t="s">
        <v>5243</v>
      </c>
      <c r="C805" s="1" t="s">
        <v>5244</v>
      </c>
      <c r="D805" s="1" t="s">
        <v>5245</v>
      </c>
      <c r="E805" s="2">
        <v>32874</v>
      </c>
      <c r="F805" s="2">
        <v>33054</v>
      </c>
      <c r="G805" s="1" t="s">
        <v>9168</v>
      </c>
      <c r="H805" s="1">
        <f>+Temporalidad[[#This Row],[ID]]</f>
        <v>794</v>
      </c>
    </row>
    <row r="806" spans="1:8" hidden="1" x14ac:dyDescent="0.3">
      <c r="A806">
        <v>795</v>
      </c>
      <c r="B806" t="s">
        <v>5246</v>
      </c>
      <c r="C806" s="1" t="s">
        <v>5244</v>
      </c>
      <c r="D806" s="1" t="s">
        <v>5245</v>
      </c>
      <c r="E806" s="2">
        <v>33239</v>
      </c>
      <c r="F806" s="2">
        <v>33419</v>
      </c>
      <c r="G806" s="1" t="s">
        <v>9169</v>
      </c>
      <c r="H806" s="1">
        <f>+Temporalidad[[#This Row],[ID]]</f>
        <v>795</v>
      </c>
    </row>
    <row r="807" spans="1:8" hidden="1" x14ac:dyDescent="0.3">
      <c r="A807">
        <v>796</v>
      </c>
      <c r="B807" t="s">
        <v>5247</v>
      </c>
      <c r="C807" s="1" t="s">
        <v>5244</v>
      </c>
      <c r="D807" s="1" t="s">
        <v>5245</v>
      </c>
      <c r="E807" s="2">
        <v>33604</v>
      </c>
      <c r="F807" s="2">
        <v>33785</v>
      </c>
      <c r="G807" s="1" t="s">
        <v>9170</v>
      </c>
      <c r="H807" s="1">
        <f>+Temporalidad[[#This Row],[ID]]</f>
        <v>796</v>
      </c>
    </row>
    <row r="808" spans="1:8" hidden="1" x14ac:dyDescent="0.3">
      <c r="A808">
        <v>797</v>
      </c>
      <c r="B808" t="s">
        <v>5248</v>
      </c>
      <c r="C808" s="1" t="s">
        <v>5244</v>
      </c>
      <c r="D808" s="1" t="s">
        <v>5245</v>
      </c>
      <c r="E808" s="2">
        <v>33970</v>
      </c>
      <c r="F808" s="2">
        <v>34150</v>
      </c>
      <c r="G808" s="1" t="s">
        <v>9171</v>
      </c>
      <c r="H808" s="1">
        <f>+Temporalidad[[#This Row],[ID]]</f>
        <v>797</v>
      </c>
    </row>
    <row r="809" spans="1:8" hidden="1" x14ac:dyDescent="0.3">
      <c r="A809">
        <v>798</v>
      </c>
      <c r="B809" t="s">
        <v>5249</v>
      </c>
      <c r="C809" s="1" t="s">
        <v>5244</v>
      </c>
      <c r="D809" s="1" t="s">
        <v>5245</v>
      </c>
      <c r="E809" s="2">
        <v>34335</v>
      </c>
      <c r="F809" s="2">
        <v>34515</v>
      </c>
      <c r="G809" s="1" t="s">
        <v>9172</v>
      </c>
      <c r="H809" s="1">
        <f>+Temporalidad[[#This Row],[ID]]</f>
        <v>798</v>
      </c>
    </row>
    <row r="810" spans="1:8" hidden="1" x14ac:dyDescent="0.3">
      <c r="A810">
        <v>799</v>
      </c>
      <c r="B810" t="s">
        <v>5250</v>
      </c>
      <c r="C810" s="1" t="s">
        <v>5244</v>
      </c>
      <c r="D810" s="1" t="s">
        <v>5245</v>
      </c>
      <c r="E810" s="2">
        <v>34700</v>
      </c>
      <c r="F810" s="2">
        <v>34880</v>
      </c>
      <c r="G810" s="1" t="s">
        <v>9173</v>
      </c>
      <c r="H810" s="1">
        <f>+Temporalidad[[#This Row],[ID]]</f>
        <v>799</v>
      </c>
    </row>
    <row r="811" spans="1:8" hidden="1" x14ac:dyDescent="0.3">
      <c r="A811">
        <v>800</v>
      </c>
      <c r="B811" t="s">
        <v>5251</v>
      </c>
      <c r="C811" s="1" t="s">
        <v>5244</v>
      </c>
      <c r="D811" s="1" t="s">
        <v>5245</v>
      </c>
      <c r="E811" s="2">
        <v>35065</v>
      </c>
      <c r="F811" s="2">
        <v>35246</v>
      </c>
      <c r="G811" s="1" t="s">
        <v>9174</v>
      </c>
      <c r="H811" s="1">
        <f>+Temporalidad[[#This Row],[ID]]</f>
        <v>800</v>
      </c>
    </row>
    <row r="812" spans="1:8" hidden="1" x14ac:dyDescent="0.3">
      <c r="A812">
        <v>801</v>
      </c>
      <c r="B812" t="s">
        <v>5252</v>
      </c>
      <c r="C812" s="1" t="s">
        <v>5244</v>
      </c>
      <c r="D812" s="1" t="s">
        <v>5245</v>
      </c>
      <c r="E812" s="2">
        <v>35431</v>
      </c>
      <c r="F812" s="2">
        <v>35611</v>
      </c>
      <c r="G812" s="1" t="s">
        <v>9175</v>
      </c>
      <c r="H812" s="1">
        <f>+Temporalidad[[#This Row],[ID]]</f>
        <v>801</v>
      </c>
    </row>
    <row r="813" spans="1:8" hidden="1" x14ac:dyDescent="0.3">
      <c r="A813">
        <v>802</v>
      </c>
      <c r="B813" t="s">
        <v>5253</v>
      </c>
      <c r="C813" s="1" t="s">
        <v>5244</v>
      </c>
      <c r="D813" s="1" t="s">
        <v>5245</v>
      </c>
      <c r="E813" s="2">
        <v>35796</v>
      </c>
      <c r="F813" s="2">
        <v>35976</v>
      </c>
      <c r="G813" s="1" t="s">
        <v>9176</v>
      </c>
      <c r="H813" s="1">
        <f>+Temporalidad[[#This Row],[ID]]</f>
        <v>802</v>
      </c>
    </row>
    <row r="814" spans="1:8" hidden="1" x14ac:dyDescent="0.3">
      <c r="A814">
        <v>803</v>
      </c>
      <c r="B814" t="s">
        <v>5254</v>
      </c>
      <c r="C814" s="1" t="s">
        <v>5244</v>
      </c>
      <c r="D814" s="1" t="s">
        <v>5245</v>
      </c>
      <c r="E814" s="2">
        <v>36161</v>
      </c>
      <c r="F814" s="2">
        <v>36341</v>
      </c>
      <c r="G814" s="1" t="s">
        <v>9177</v>
      </c>
      <c r="H814" s="1">
        <f>+Temporalidad[[#This Row],[ID]]</f>
        <v>803</v>
      </c>
    </row>
    <row r="815" spans="1:8" hidden="1" x14ac:dyDescent="0.3">
      <c r="A815">
        <v>804</v>
      </c>
      <c r="B815" t="s">
        <v>5255</v>
      </c>
      <c r="C815" s="1" t="s">
        <v>5244</v>
      </c>
      <c r="D815" s="1" t="s">
        <v>5245</v>
      </c>
      <c r="E815" s="2">
        <v>36526</v>
      </c>
      <c r="F815" s="2">
        <v>36707</v>
      </c>
      <c r="G815" s="1" t="s">
        <v>9178</v>
      </c>
      <c r="H815" s="1">
        <f>+Temporalidad[[#This Row],[ID]]</f>
        <v>804</v>
      </c>
    </row>
    <row r="816" spans="1:8" hidden="1" x14ac:dyDescent="0.3">
      <c r="A816">
        <v>805</v>
      </c>
      <c r="B816" t="s">
        <v>5256</v>
      </c>
      <c r="C816" s="1" t="s">
        <v>5244</v>
      </c>
      <c r="D816" s="1" t="s">
        <v>5245</v>
      </c>
      <c r="E816" s="2">
        <v>36892</v>
      </c>
      <c r="F816" s="2">
        <v>37072</v>
      </c>
      <c r="G816" s="1" t="s">
        <v>9179</v>
      </c>
      <c r="H816" s="1">
        <f>+Temporalidad[[#This Row],[ID]]</f>
        <v>805</v>
      </c>
    </row>
    <row r="817" spans="1:8" hidden="1" x14ac:dyDescent="0.3">
      <c r="A817">
        <v>806</v>
      </c>
      <c r="B817" t="s">
        <v>5257</v>
      </c>
      <c r="C817" s="1" t="s">
        <v>5244</v>
      </c>
      <c r="D817" s="1" t="s">
        <v>5245</v>
      </c>
      <c r="E817" s="2">
        <v>37257</v>
      </c>
      <c r="F817" s="2">
        <v>37437</v>
      </c>
      <c r="G817" s="1" t="s">
        <v>9180</v>
      </c>
      <c r="H817" s="1">
        <f>+Temporalidad[[#This Row],[ID]]</f>
        <v>806</v>
      </c>
    </row>
    <row r="818" spans="1:8" hidden="1" x14ac:dyDescent="0.3">
      <c r="A818">
        <v>807</v>
      </c>
      <c r="B818" t="s">
        <v>5258</v>
      </c>
      <c r="C818" s="1" t="s">
        <v>5244</v>
      </c>
      <c r="D818" s="1" t="s">
        <v>5245</v>
      </c>
      <c r="E818" s="2">
        <v>37622</v>
      </c>
      <c r="F818" s="2">
        <v>37802</v>
      </c>
      <c r="G818" s="1" t="s">
        <v>9181</v>
      </c>
      <c r="H818" s="1">
        <f>+Temporalidad[[#This Row],[ID]]</f>
        <v>807</v>
      </c>
    </row>
    <row r="819" spans="1:8" hidden="1" x14ac:dyDescent="0.3">
      <c r="A819">
        <v>808</v>
      </c>
      <c r="B819" t="s">
        <v>5259</v>
      </c>
      <c r="C819" s="1" t="s">
        <v>5244</v>
      </c>
      <c r="D819" s="1" t="s">
        <v>5245</v>
      </c>
      <c r="E819" s="2">
        <v>37987</v>
      </c>
      <c r="F819" s="2">
        <v>38168</v>
      </c>
      <c r="G819" s="1" t="s">
        <v>9182</v>
      </c>
      <c r="H819" s="1">
        <f>+Temporalidad[[#This Row],[ID]]</f>
        <v>808</v>
      </c>
    </row>
    <row r="820" spans="1:8" hidden="1" x14ac:dyDescent="0.3">
      <c r="A820">
        <v>809</v>
      </c>
      <c r="B820" t="s">
        <v>5260</v>
      </c>
      <c r="C820" s="1" t="s">
        <v>5244</v>
      </c>
      <c r="D820" s="1" t="s">
        <v>5245</v>
      </c>
      <c r="E820" s="2">
        <v>38353</v>
      </c>
      <c r="F820" s="2">
        <v>38533</v>
      </c>
      <c r="G820" s="1" t="s">
        <v>9183</v>
      </c>
      <c r="H820" s="1">
        <f>+Temporalidad[[#This Row],[ID]]</f>
        <v>809</v>
      </c>
    </row>
    <row r="821" spans="1:8" hidden="1" x14ac:dyDescent="0.3">
      <c r="A821">
        <v>810</v>
      </c>
      <c r="B821" t="s">
        <v>5261</v>
      </c>
      <c r="C821" s="1" t="s">
        <v>5244</v>
      </c>
      <c r="D821" s="1" t="s">
        <v>5245</v>
      </c>
      <c r="E821" s="2">
        <v>38718</v>
      </c>
      <c r="F821" s="2">
        <v>38898</v>
      </c>
      <c r="G821" s="1" t="s">
        <v>9184</v>
      </c>
      <c r="H821" s="1">
        <f>+Temporalidad[[#This Row],[ID]]</f>
        <v>810</v>
      </c>
    </row>
    <row r="822" spans="1:8" hidden="1" x14ac:dyDescent="0.3">
      <c r="A822">
        <v>811</v>
      </c>
      <c r="B822" t="s">
        <v>5262</v>
      </c>
      <c r="C822" s="1" t="s">
        <v>5244</v>
      </c>
      <c r="D822" s="1" t="s">
        <v>5245</v>
      </c>
      <c r="E822" s="2">
        <v>39083</v>
      </c>
      <c r="F822" s="2">
        <v>39263</v>
      </c>
      <c r="G822" s="1" t="s">
        <v>9185</v>
      </c>
      <c r="H822" s="1">
        <f>+Temporalidad[[#This Row],[ID]]</f>
        <v>811</v>
      </c>
    </row>
    <row r="823" spans="1:8" hidden="1" x14ac:dyDescent="0.3">
      <c r="A823">
        <v>812</v>
      </c>
      <c r="B823" t="s">
        <v>5263</v>
      </c>
      <c r="C823" s="1" t="s">
        <v>5244</v>
      </c>
      <c r="D823" s="1" t="s">
        <v>5245</v>
      </c>
      <c r="E823" s="2">
        <v>39448</v>
      </c>
      <c r="F823" s="2">
        <v>39629</v>
      </c>
      <c r="G823" s="1" t="s">
        <v>9186</v>
      </c>
      <c r="H823" s="1">
        <f>+Temporalidad[[#This Row],[ID]]</f>
        <v>812</v>
      </c>
    </row>
    <row r="824" spans="1:8" hidden="1" x14ac:dyDescent="0.3">
      <c r="A824">
        <v>813</v>
      </c>
      <c r="B824" t="s">
        <v>5264</v>
      </c>
      <c r="C824" s="1" t="s">
        <v>5244</v>
      </c>
      <c r="D824" s="1" t="s">
        <v>5245</v>
      </c>
      <c r="E824" s="2">
        <v>39814</v>
      </c>
      <c r="F824" s="2">
        <v>39994</v>
      </c>
      <c r="G824" s="1" t="s">
        <v>9187</v>
      </c>
      <c r="H824" s="1">
        <f>+Temporalidad[[#This Row],[ID]]</f>
        <v>813</v>
      </c>
    </row>
    <row r="825" spans="1:8" hidden="1" x14ac:dyDescent="0.3">
      <c r="A825">
        <v>814</v>
      </c>
      <c r="B825" t="s">
        <v>5265</v>
      </c>
      <c r="C825" s="1" t="s">
        <v>5244</v>
      </c>
      <c r="D825" s="1" t="s">
        <v>5245</v>
      </c>
      <c r="E825" s="2">
        <v>40179</v>
      </c>
      <c r="F825" s="2">
        <v>40359</v>
      </c>
      <c r="G825" s="1" t="s">
        <v>9188</v>
      </c>
      <c r="H825" s="1">
        <f>+Temporalidad[[#This Row],[ID]]</f>
        <v>814</v>
      </c>
    </row>
    <row r="826" spans="1:8" hidden="1" x14ac:dyDescent="0.3">
      <c r="A826">
        <v>815</v>
      </c>
      <c r="B826" t="s">
        <v>5266</v>
      </c>
      <c r="C826" s="1" t="s">
        <v>5244</v>
      </c>
      <c r="D826" s="1" t="s">
        <v>5245</v>
      </c>
      <c r="E826" s="2">
        <v>40544</v>
      </c>
      <c r="F826" s="2">
        <v>40724</v>
      </c>
      <c r="G826" s="1" t="s">
        <v>9189</v>
      </c>
      <c r="H826" s="1">
        <f>+Temporalidad[[#This Row],[ID]]</f>
        <v>815</v>
      </c>
    </row>
    <row r="827" spans="1:8" hidden="1" x14ac:dyDescent="0.3">
      <c r="A827">
        <v>816</v>
      </c>
      <c r="B827" t="s">
        <v>5267</v>
      </c>
      <c r="C827" s="1" t="s">
        <v>5244</v>
      </c>
      <c r="D827" s="1" t="s">
        <v>5245</v>
      </c>
      <c r="E827" s="2">
        <v>40909</v>
      </c>
      <c r="F827" s="2">
        <v>41090</v>
      </c>
      <c r="G827" s="1" t="s">
        <v>9190</v>
      </c>
      <c r="H827" s="1">
        <f>+Temporalidad[[#This Row],[ID]]</f>
        <v>816</v>
      </c>
    </row>
    <row r="828" spans="1:8" hidden="1" x14ac:dyDescent="0.3">
      <c r="A828">
        <v>817</v>
      </c>
      <c r="B828" t="s">
        <v>5268</v>
      </c>
      <c r="C828" s="1" t="s">
        <v>5244</v>
      </c>
      <c r="D828" s="1" t="s">
        <v>5245</v>
      </c>
      <c r="E828" s="2">
        <v>41275</v>
      </c>
      <c r="F828" s="2">
        <v>41455</v>
      </c>
      <c r="G828" s="1" t="s">
        <v>9191</v>
      </c>
      <c r="H828" s="1">
        <f>+Temporalidad[[#This Row],[ID]]</f>
        <v>817</v>
      </c>
    </row>
    <row r="829" spans="1:8" hidden="1" x14ac:dyDescent="0.3">
      <c r="A829">
        <v>818</v>
      </c>
      <c r="B829" t="s">
        <v>5269</v>
      </c>
      <c r="C829" s="1" t="s">
        <v>5244</v>
      </c>
      <c r="D829" s="1" t="s">
        <v>5245</v>
      </c>
      <c r="E829" s="2">
        <v>41640</v>
      </c>
      <c r="F829" s="2">
        <v>41820</v>
      </c>
      <c r="G829" s="1" t="s">
        <v>9192</v>
      </c>
      <c r="H829" s="1">
        <f>+Temporalidad[[#This Row],[ID]]</f>
        <v>818</v>
      </c>
    </row>
    <row r="830" spans="1:8" hidden="1" x14ac:dyDescent="0.3">
      <c r="A830">
        <v>819</v>
      </c>
      <c r="B830" t="s">
        <v>5270</v>
      </c>
      <c r="C830" s="1" t="s">
        <v>5244</v>
      </c>
      <c r="D830" s="1" t="s">
        <v>5245</v>
      </c>
      <c r="E830" s="2">
        <v>42005</v>
      </c>
      <c r="F830" s="2">
        <v>42185</v>
      </c>
      <c r="G830" s="1" t="s">
        <v>9193</v>
      </c>
      <c r="H830" s="1">
        <f>+Temporalidad[[#This Row],[ID]]</f>
        <v>819</v>
      </c>
    </row>
    <row r="831" spans="1:8" hidden="1" x14ac:dyDescent="0.3">
      <c r="A831">
        <v>820</v>
      </c>
      <c r="B831" t="s">
        <v>5271</v>
      </c>
      <c r="C831" s="1" t="s">
        <v>5244</v>
      </c>
      <c r="D831" s="1" t="s">
        <v>5245</v>
      </c>
      <c r="E831" s="2">
        <v>42370</v>
      </c>
      <c r="F831" s="2">
        <v>42551</v>
      </c>
      <c r="G831" s="1" t="s">
        <v>9194</v>
      </c>
      <c r="H831" s="1">
        <f>+Temporalidad[[#This Row],[ID]]</f>
        <v>820</v>
      </c>
    </row>
    <row r="832" spans="1:8" hidden="1" x14ac:dyDescent="0.3">
      <c r="A832">
        <v>821</v>
      </c>
      <c r="B832" t="s">
        <v>5272</v>
      </c>
      <c r="C832" s="1" t="s">
        <v>5244</v>
      </c>
      <c r="D832" s="1" t="s">
        <v>5245</v>
      </c>
      <c r="E832" s="2">
        <v>42736</v>
      </c>
      <c r="F832" s="2">
        <v>42916</v>
      </c>
      <c r="G832" s="1" t="s">
        <v>9195</v>
      </c>
      <c r="H832" s="1">
        <f>+Temporalidad[[#This Row],[ID]]</f>
        <v>821</v>
      </c>
    </row>
    <row r="833" spans="1:8" hidden="1" x14ac:dyDescent="0.3">
      <c r="A833">
        <v>822</v>
      </c>
      <c r="B833" t="s">
        <v>5273</v>
      </c>
      <c r="C833" s="1" t="s">
        <v>5244</v>
      </c>
      <c r="D833" s="1" t="s">
        <v>5245</v>
      </c>
      <c r="E833" s="2">
        <v>43101</v>
      </c>
      <c r="F833" s="2">
        <v>43281</v>
      </c>
      <c r="G833" s="1" t="s">
        <v>9196</v>
      </c>
      <c r="H833" s="1">
        <f>+Temporalidad[[#This Row],[ID]]</f>
        <v>822</v>
      </c>
    </row>
    <row r="834" spans="1:8" hidden="1" x14ac:dyDescent="0.3">
      <c r="A834">
        <v>823</v>
      </c>
      <c r="B834" t="s">
        <v>5274</v>
      </c>
      <c r="C834" s="1" t="s">
        <v>5244</v>
      </c>
      <c r="D834" s="1" t="s">
        <v>5245</v>
      </c>
      <c r="E834" s="2">
        <v>43466</v>
      </c>
      <c r="F834" s="2">
        <v>43646</v>
      </c>
      <c r="G834" s="1" t="s">
        <v>9197</v>
      </c>
      <c r="H834" s="1">
        <f>+Temporalidad[[#This Row],[ID]]</f>
        <v>823</v>
      </c>
    </row>
    <row r="835" spans="1:8" hidden="1" x14ac:dyDescent="0.3">
      <c r="A835">
        <v>824</v>
      </c>
      <c r="B835" t="s">
        <v>5275</v>
      </c>
      <c r="C835" s="1" t="s">
        <v>5244</v>
      </c>
      <c r="D835" s="1" t="s">
        <v>5245</v>
      </c>
      <c r="E835" s="2">
        <v>43831</v>
      </c>
      <c r="F835" s="2">
        <v>44012</v>
      </c>
      <c r="G835" s="1" t="s">
        <v>9198</v>
      </c>
      <c r="H835" s="1">
        <f>+Temporalidad[[#This Row],[ID]]</f>
        <v>824</v>
      </c>
    </row>
    <row r="836" spans="1:8" hidden="1" x14ac:dyDescent="0.3">
      <c r="A836">
        <v>825</v>
      </c>
      <c r="B836" t="s">
        <v>5276</v>
      </c>
      <c r="C836" s="1" t="s">
        <v>5244</v>
      </c>
      <c r="D836" s="1" t="s">
        <v>5245</v>
      </c>
      <c r="E836" s="2">
        <v>44197</v>
      </c>
      <c r="F836" s="2">
        <v>44377</v>
      </c>
      <c r="G836" s="1" t="s">
        <v>9199</v>
      </c>
      <c r="H836" s="1">
        <f>+Temporalidad[[#This Row],[ID]]</f>
        <v>825</v>
      </c>
    </row>
    <row r="837" spans="1:8" hidden="1" x14ac:dyDescent="0.3">
      <c r="A837">
        <v>826</v>
      </c>
      <c r="B837" t="s">
        <v>5277</v>
      </c>
      <c r="C837" s="1" t="s">
        <v>5244</v>
      </c>
      <c r="D837" s="1" t="s">
        <v>5245</v>
      </c>
      <c r="E837" s="2">
        <v>44562</v>
      </c>
      <c r="F837" s="2">
        <v>44742</v>
      </c>
      <c r="G837" s="1" t="s">
        <v>9200</v>
      </c>
      <c r="H837" s="1">
        <f>+Temporalidad[[#This Row],[ID]]</f>
        <v>826</v>
      </c>
    </row>
    <row r="838" spans="1:8" hidden="1" x14ac:dyDescent="0.3">
      <c r="A838">
        <v>827</v>
      </c>
      <c r="B838" t="s">
        <v>5278</v>
      </c>
      <c r="C838" s="1" t="s">
        <v>5244</v>
      </c>
      <c r="D838" s="1" t="s">
        <v>5245</v>
      </c>
      <c r="E838" s="2">
        <v>44927</v>
      </c>
      <c r="F838" s="2">
        <v>45107</v>
      </c>
      <c r="G838" s="1" t="s">
        <v>9201</v>
      </c>
      <c r="H838" s="1">
        <f>+Temporalidad[[#This Row],[ID]]</f>
        <v>827</v>
      </c>
    </row>
    <row r="839" spans="1:8" hidden="1" x14ac:dyDescent="0.3">
      <c r="A839">
        <v>828</v>
      </c>
      <c r="B839" t="s">
        <v>5279</v>
      </c>
      <c r="C839" s="1" t="s">
        <v>5244</v>
      </c>
      <c r="D839" s="1" t="s">
        <v>5245</v>
      </c>
      <c r="E839" s="2">
        <v>45292</v>
      </c>
      <c r="F839" s="2">
        <v>45473</v>
      </c>
      <c r="G839" s="1" t="s">
        <v>9202</v>
      </c>
      <c r="H839" s="1">
        <f>+Temporalidad[[#This Row],[ID]]</f>
        <v>828</v>
      </c>
    </row>
    <row r="840" spans="1:8" hidden="1" x14ac:dyDescent="0.3">
      <c r="A840">
        <v>829</v>
      </c>
      <c r="B840" t="s">
        <v>5280</v>
      </c>
      <c r="C840" s="1" t="s">
        <v>5244</v>
      </c>
      <c r="D840" s="1" t="s">
        <v>5245</v>
      </c>
      <c r="E840" s="2">
        <v>45658</v>
      </c>
      <c r="F840" s="2">
        <v>45838</v>
      </c>
      <c r="G840" s="1" t="s">
        <v>9203</v>
      </c>
      <c r="H840" s="1">
        <f>+Temporalidad[[#This Row],[ID]]</f>
        <v>829</v>
      </c>
    </row>
    <row r="841" spans="1:8" hidden="1" x14ac:dyDescent="0.3">
      <c r="A841">
        <v>830</v>
      </c>
      <c r="B841" t="s">
        <v>5281</v>
      </c>
      <c r="C841" s="1" t="s">
        <v>5244</v>
      </c>
      <c r="D841" s="1" t="s">
        <v>5245</v>
      </c>
      <c r="E841" s="2">
        <v>46023</v>
      </c>
      <c r="F841" s="2">
        <v>46203</v>
      </c>
      <c r="G841" s="1" t="s">
        <v>9204</v>
      </c>
      <c r="H841" s="1">
        <f>+Temporalidad[[#This Row],[ID]]</f>
        <v>830</v>
      </c>
    </row>
    <row r="842" spans="1:8" hidden="1" x14ac:dyDescent="0.3">
      <c r="A842">
        <v>831</v>
      </c>
      <c r="B842" t="s">
        <v>5282</v>
      </c>
      <c r="C842" s="1" t="s">
        <v>5244</v>
      </c>
      <c r="D842" s="1" t="s">
        <v>5245</v>
      </c>
      <c r="E842" s="2">
        <v>46388</v>
      </c>
      <c r="F842" s="2">
        <v>46568</v>
      </c>
      <c r="G842" s="1" t="s">
        <v>9205</v>
      </c>
      <c r="H842" s="1">
        <f>+Temporalidad[[#This Row],[ID]]</f>
        <v>831</v>
      </c>
    </row>
    <row r="843" spans="1:8" hidden="1" x14ac:dyDescent="0.3">
      <c r="A843">
        <v>832</v>
      </c>
      <c r="B843" t="s">
        <v>5283</v>
      </c>
      <c r="C843" s="1" t="s">
        <v>5244</v>
      </c>
      <c r="D843" s="1" t="s">
        <v>5245</v>
      </c>
      <c r="E843" s="2">
        <v>46753</v>
      </c>
      <c r="F843" s="2">
        <v>46934</v>
      </c>
      <c r="G843" s="1" t="s">
        <v>9206</v>
      </c>
      <c r="H843" s="1">
        <f>+Temporalidad[[#This Row],[ID]]</f>
        <v>832</v>
      </c>
    </row>
    <row r="844" spans="1:8" hidden="1" x14ac:dyDescent="0.3">
      <c r="A844">
        <v>833</v>
      </c>
      <c r="B844" t="s">
        <v>5284</v>
      </c>
      <c r="C844" s="1" t="s">
        <v>5244</v>
      </c>
      <c r="D844" s="1" t="s">
        <v>5245</v>
      </c>
      <c r="E844" s="2">
        <v>47119</v>
      </c>
      <c r="F844" s="2">
        <v>47299</v>
      </c>
      <c r="G844" s="1" t="s">
        <v>9207</v>
      </c>
      <c r="H844" s="1">
        <f>+Temporalidad[[#This Row],[ID]]</f>
        <v>833</v>
      </c>
    </row>
    <row r="845" spans="1:8" hidden="1" x14ac:dyDescent="0.3">
      <c r="A845">
        <v>834</v>
      </c>
      <c r="B845" t="s">
        <v>5285</v>
      </c>
      <c r="C845" s="1" t="s">
        <v>5244</v>
      </c>
      <c r="D845" s="1" t="s">
        <v>5245</v>
      </c>
      <c r="E845" s="2">
        <v>47484</v>
      </c>
      <c r="F845" s="2">
        <v>47664</v>
      </c>
      <c r="G845" s="1" t="s">
        <v>9208</v>
      </c>
      <c r="H845" s="1">
        <f>+Temporalidad[[#This Row],[ID]]</f>
        <v>834</v>
      </c>
    </row>
    <row r="846" spans="1:8" hidden="1" x14ac:dyDescent="0.3">
      <c r="A846">
        <v>835</v>
      </c>
      <c r="B846" t="s">
        <v>5286</v>
      </c>
      <c r="C846" s="1" t="s">
        <v>5244</v>
      </c>
      <c r="D846" s="1" t="s">
        <v>5245</v>
      </c>
      <c r="E846" s="2">
        <v>47849</v>
      </c>
      <c r="F846" s="2">
        <v>48029</v>
      </c>
      <c r="G846" s="1" t="s">
        <v>9209</v>
      </c>
      <c r="H846" s="1">
        <f>+Temporalidad[[#This Row],[ID]]</f>
        <v>835</v>
      </c>
    </row>
    <row r="847" spans="1:8" hidden="1" x14ac:dyDescent="0.3">
      <c r="A847">
        <v>836</v>
      </c>
      <c r="B847" t="s">
        <v>5287</v>
      </c>
      <c r="C847" s="1" t="s">
        <v>5244</v>
      </c>
      <c r="D847" s="1" t="s">
        <v>5245</v>
      </c>
      <c r="E847" s="2">
        <v>48214</v>
      </c>
      <c r="F847" s="2">
        <v>48395</v>
      </c>
      <c r="G847" s="1" t="s">
        <v>9210</v>
      </c>
      <c r="H847" s="1">
        <f>+Temporalidad[[#This Row],[ID]]</f>
        <v>836</v>
      </c>
    </row>
    <row r="848" spans="1:8" hidden="1" x14ac:dyDescent="0.3">
      <c r="A848">
        <v>837</v>
      </c>
      <c r="B848" t="s">
        <v>5288</v>
      </c>
      <c r="C848" s="1" t="s">
        <v>5244</v>
      </c>
      <c r="D848" s="1" t="s">
        <v>5245</v>
      </c>
      <c r="E848" s="2">
        <v>48580</v>
      </c>
      <c r="F848" s="2">
        <v>48760</v>
      </c>
      <c r="G848" s="1" t="s">
        <v>9211</v>
      </c>
      <c r="H848" s="1">
        <f>+Temporalidad[[#This Row],[ID]]</f>
        <v>837</v>
      </c>
    </row>
    <row r="849" spans="1:8" hidden="1" x14ac:dyDescent="0.3">
      <c r="A849">
        <v>838</v>
      </c>
      <c r="B849" t="s">
        <v>5289</v>
      </c>
      <c r="C849" s="1" t="s">
        <v>5244</v>
      </c>
      <c r="D849" s="1" t="s">
        <v>5245</v>
      </c>
      <c r="E849" s="2">
        <v>48945</v>
      </c>
      <c r="F849" s="2">
        <v>49125</v>
      </c>
      <c r="G849" s="1" t="s">
        <v>9212</v>
      </c>
      <c r="H849" s="1">
        <f>+Temporalidad[[#This Row],[ID]]</f>
        <v>838</v>
      </c>
    </row>
    <row r="850" spans="1:8" hidden="1" x14ac:dyDescent="0.3">
      <c r="A850">
        <v>839</v>
      </c>
      <c r="B850" t="s">
        <v>5290</v>
      </c>
      <c r="C850" s="1" t="s">
        <v>5244</v>
      </c>
      <c r="D850" s="1" t="s">
        <v>5245</v>
      </c>
      <c r="E850" s="2">
        <v>49310</v>
      </c>
      <c r="F850" s="2">
        <v>49490</v>
      </c>
      <c r="G850" s="1" t="s">
        <v>9213</v>
      </c>
      <c r="H850" s="1">
        <f>+Temporalidad[[#This Row],[ID]]</f>
        <v>839</v>
      </c>
    </row>
    <row r="851" spans="1:8" hidden="1" x14ac:dyDescent="0.3">
      <c r="A851">
        <v>840</v>
      </c>
      <c r="B851" t="s">
        <v>5291</v>
      </c>
      <c r="C851" s="1" t="s">
        <v>5244</v>
      </c>
      <c r="D851" s="1" t="s">
        <v>5245</v>
      </c>
      <c r="E851" s="2">
        <v>49675</v>
      </c>
      <c r="F851" s="2">
        <v>49856</v>
      </c>
      <c r="G851" s="1" t="s">
        <v>9214</v>
      </c>
      <c r="H851" s="1">
        <f>+Temporalidad[[#This Row],[ID]]</f>
        <v>840</v>
      </c>
    </row>
    <row r="852" spans="1:8" hidden="1" x14ac:dyDescent="0.3">
      <c r="A852">
        <v>841</v>
      </c>
      <c r="B852" t="s">
        <v>5292</v>
      </c>
      <c r="C852" s="1" t="s">
        <v>5244</v>
      </c>
      <c r="D852" s="1" t="s">
        <v>5245</v>
      </c>
      <c r="E852" s="2">
        <v>50041</v>
      </c>
      <c r="F852" s="2">
        <v>50221</v>
      </c>
      <c r="G852" s="1" t="s">
        <v>9215</v>
      </c>
      <c r="H852" s="1">
        <f>+Temporalidad[[#This Row],[ID]]</f>
        <v>841</v>
      </c>
    </row>
    <row r="853" spans="1:8" hidden="1" x14ac:dyDescent="0.3">
      <c r="A853">
        <v>842</v>
      </c>
      <c r="B853" t="s">
        <v>5293</v>
      </c>
      <c r="C853" s="1" t="s">
        <v>5244</v>
      </c>
      <c r="D853" s="1" t="s">
        <v>5245</v>
      </c>
      <c r="E853" s="2">
        <v>50406</v>
      </c>
      <c r="F853" s="2">
        <v>50586</v>
      </c>
      <c r="G853" s="1" t="s">
        <v>9216</v>
      </c>
      <c r="H853" s="1">
        <f>+Temporalidad[[#This Row],[ID]]</f>
        <v>842</v>
      </c>
    </row>
    <row r="854" spans="1:8" hidden="1" x14ac:dyDescent="0.3">
      <c r="A854">
        <v>843</v>
      </c>
      <c r="B854" t="s">
        <v>5294</v>
      </c>
      <c r="C854" s="1" t="s">
        <v>5244</v>
      </c>
      <c r="D854" s="1" t="s">
        <v>5245</v>
      </c>
      <c r="E854" s="2">
        <v>50771</v>
      </c>
      <c r="F854" s="2">
        <v>50951</v>
      </c>
      <c r="G854" s="1" t="s">
        <v>9217</v>
      </c>
      <c r="H854" s="1">
        <f>+Temporalidad[[#This Row],[ID]]</f>
        <v>843</v>
      </c>
    </row>
    <row r="855" spans="1:8" hidden="1" x14ac:dyDescent="0.3">
      <c r="A855">
        <v>844</v>
      </c>
      <c r="B855" t="s">
        <v>5295</v>
      </c>
      <c r="C855" s="1" t="s">
        <v>5244</v>
      </c>
      <c r="D855" s="1" t="s">
        <v>5245</v>
      </c>
      <c r="E855" s="2">
        <v>51136</v>
      </c>
      <c r="F855" s="2">
        <v>51317</v>
      </c>
      <c r="G855" s="1" t="s">
        <v>9218</v>
      </c>
      <c r="H855" s="1">
        <f>+Temporalidad[[#This Row],[ID]]</f>
        <v>844</v>
      </c>
    </row>
    <row r="856" spans="1:8" hidden="1" x14ac:dyDescent="0.3">
      <c r="A856">
        <v>845</v>
      </c>
      <c r="B856" t="s">
        <v>5296</v>
      </c>
      <c r="C856" s="1" t="s">
        <v>5244</v>
      </c>
      <c r="D856" s="1" t="s">
        <v>5245</v>
      </c>
      <c r="E856" s="2">
        <v>51502</v>
      </c>
      <c r="F856" s="2">
        <v>51682</v>
      </c>
      <c r="G856" s="1" t="s">
        <v>9219</v>
      </c>
      <c r="H856" s="1">
        <f>+Temporalidad[[#This Row],[ID]]</f>
        <v>845</v>
      </c>
    </row>
    <row r="857" spans="1:8" hidden="1" x14ac:dyDescent="0.3">
      <c r="A857">
        <v>846</v>
      </c>
      <c r="B857" t="s">
        <v>5297</v>
      </c>
      <c r="C857" s="1" t="s">
        <v>5244</v>
      </c>
      <c r="D857" s="1" t="s">
        <v>5245</v>
      </c>
      <c r="E857" s="2">
        <v>51867</v>
      </c>
      <c r="F857" s="2">
        <v>52047</v>
      </c>
      <c r="G857" s="1" t="s">
        <v>9220</v>
      </c>
      <c r="H857" s="1">
        <f>+Temporalidad[[#This Row],[ID]]</f>
        <v>846</v>
      </c>
    </row>
    <row r="858" spans="1:8" hidden="1" x14ac:dyDescent="0.3">
      <c r="A858">
        <v>847</v>
      </c>
      <c r="B858" t="s">
        <v>5298</v>
      </c>
      <c r="C858" s="1" t="s">
        <v>5244</v>
      </c>
      <c r="D858" s="1" t="s">
        <v>5245</v>
      </c>
      <c r="E858" s="2">
        <v>52232</v>
      </c>
      <c r="F858" s="2">
        <v>52412</v>
      </c>
      <c r="G858" s="1" t="s">
        <v>9221</v>
      </c>
      <c r="H858" s="1">
        <f>+Temporalidad[[#This Row],[ID]]</f>
        <v>847</v>
      </c>
    </row>
    <row r="859" spans="1:8" hidden="1" x14ac:dyDescent="0.3">
      <c r="A859">
        <v>848</v>
      </c>
      <c r="B859" t="s">
        <v>5299</v>
      </c>
      <c r="C859" s="1" t="s">
        <v>5244</v>
      </c>
      <c r="D859" s="1" t="s">
        <v>5245</v>
      </c>
      <c r="E859" s="2">
        <v>52597</v>
      </c>
      <c r="F859" s="2">
        <v>52778</v>
      </c>
      <c r="G859" s="1" t="s">
        <v>9222</v>
      </c>
      <c r="H859" s="1">
        <f>+Temporalidad[[#This Row],[ID]]</f>
        <v>848</v>
      </c>
    </row>
    <row r="860" spans="1:8" hidden="1" x14ac:dyDescent="0.3">
      <c r="A860">
        <v>849</v>
      </c>
      <c r="B860" t="s">
        <v>5300</v>
      </c>
      <c r="C860" s="1" t="s">
        <v>5244</v>
      </c>
      <c r="D860" s="1" t="s">
        <v>5245</v>
      </c>
      <c r="E860" s="2">
        <v>52963</v>
      </c>
      <c r="F860" s="2">
        <v>53143</v>
      </c>
      <c r="G860" s="1" t="s">
        <v>9223</v>
      </c>
      <c r="H860" s="1">
        <f>+Temporalidad[[#This Row],[ID]]</f>
        <v>849</v>
      </c>
    </row>
    <row r="861" spans="1:8" hidden="1" x14ac:dyDescent="0.3">
      <c r="A861">
        <v>850</v>
      </c>
      <c r="B861" t="s">
        <v>5301</v>
      </c>
      <c r="C861" s="1" t="s">
        <v>5244</v>
      </c>
      <c r="D861" s="1" t="s">
        <v>5245</v>
      </c>
      <c r="E861" s="2">
        <v>53328</v>
      </c>
      <c r="F861" s="2">
        <v>53508</v>
      </c>
      <c r="G861" s="1" t="s">
        <v>9224</v>
      </c>
      <c r="H861" s="1">
        <f>+Temporalidad[[#This Row],[ID]]</f>
        <v>850</v>
      </c>
    </row>
    <row r="862" spans="1:8" hidden="1" x14ac:dyDescent="0.3">
      <c r="A862">
        <v>851</v>
      </c>
      <c r="B862" t="s">
        <v>5302</v>
      </c>
      <c r="C862" s="1" t="s">
        <v>5244</v>
      </c>
      <c r="D862" s="1" t="s">
        <v>5245</v>
      </c>
      <c r="E862" s="2">
        <v>53693</v>
      </c>
      <c r="F862" s="2">
        <v>53873</v>
      </c>
      <c r="G862" s="1" t="s">
        <v>9225</v>
      </c>
      <c r="H862" s="1">
        <f>+Temporalidad[[#This Row],[ID]]</f>
        <v>851</v>
      </c>
    </row>
    <row r="863" spans="1:8" hidden="1" x14ac:dyDescent="0.3">
      <c r="A863">
        <v>852</v>
      </c>
      <c r="B863" t="s">
        <v>5303</v>
      </c>
      <c r="C863" s="1" t="s">
        <v>5244</v>
      </c>
      <c r="D863" s="1" t="s">
        <v>5245</v>
      </c>
      <c r="E863" s="2">
        <v>54058</v>
      </c>
      <c r="F863" s="2">
        <v>54239</v>
      </c>
      <c r="G863" s="1" t="s">
        <v>9226</v>
      </c>
      <c r="H863" s="1">
        <f>+Temporalidad[[#This Row],[ID]]</f>
        <v>852</v>
      </c>
    </row>
    <row r="864" spans="1:8" hidden="1" x14ac:dyDescent="0.3">
      <c r="A864">
        <v>853</v>
      </c>
      <c r="B864" t="s">
        <v>5304</v>
      </c>
      <c r="C864" s="1" t="s">
        <v>5244</v>
      </c>
      <c r="D864" s="1" t="s">
        <v>5245</v>
      </c>
      <c r="E864" s="2">
        <v>54424</v>
      </c>
      <c r="F864" s="2">
        <v>54604</v>
      </c>
      <c r="G864" s="1" t="s">
        <v>9227</v>
      </c>
      <c r="H864" s="1">
        <f>+Temporalidad[[#This Row],[ID]]</f>
        <v>853</v>
      </c>
    </row>
    <row r="865" spans="1:8" hidden="1" x14ac:dyDescent="0.3">
      <c r="A865">
        <v>854</v>
      </c>
      <c r="B865" t="s">
        <v>5305</v>
      </c>
      <c r="C865" s="1" t="s">
        <v>5244</v>
      </c>
      <c r="D865" s="1" t="s">
        <v>5245</v>
      </c>
      <c r="E865" s="2">
        <v>54789</v>
      </c>
      <c r="F865" s="2">
        <v>54969</v>
      </c>
      <c r="G865" s="1" t="s">
        <v>9228</v>
      </c>
      <c r="H865" s="1">
        <f>+Temporalidad[[#This Row],[ID]]</f>
        <v>854</v>
      </c>
    </row>
    <row r="866" spans="1:8" hidden="1" x14ac:dyDescent="0.3">
      <c r="A866">
        <v>855</v>
      </c>
      <c r="B866" t="s">
        <v>5306</v>
      </c>
      <c r="C866" s="1" t="s">
        <v>5244</v>
      </c>
      <c r="D866" s="1" t="s">
        <v>5245</v>
      </c>
      <c r="E866" s="2">
        <v>33055</v>
      </c>
      <c r="F866" s="2">
        <v>33238</v>
      </c>
      <c r="G866" s="1" t="s">
        <v>9229</v>
      </c>
      <c r="H866" s="1">
        <f>+Temporalidad[[#This Row],[ID]]</f>
        <v>855</v>
      </c>
    </row>
    <row r="867" spans="1:8" hidden="1" x14ac:dyDescent="0.3">
      <c r="A867">
        <v>856</v>
      </c>
      <c r="B867" t="s">
        <v>5307</v>
      </c>
      <c r="C867" s="1" t="s">
        <v>5244</v>
      </c>
      <c r="D867" s="1" t="s">
        <v>5245</v>
      </c>
      <c r="E867" s="2">
        <v>33420</v>
      </c>
      <c r="F867" s="2">
        <v>33603</v>
      </c>
      <c r="G867" s="1" t="s">
        <v>9230</v>
      </c>
      <c r="H867" s="1">
        <f>+Temporalidad[[#This Row],[ID]]</f>
        <v>856</v>
      </c>
    </row>
    <row r="868" spans="1:8" hidden="1" x14ac:dyDescent="0.3">
      <c r="A868">
        <v>857</v>
      </c>
      <c r="B868" t="s">
        <v>5308</v>
      </c>
      <c r="C868" s="1" t="s">
        <v>5244</v>
      </c>
      <c r="D868" s="1" t="s">
        <v>5245</v>
      </c>
      <c r="E868" s="2">
        <v>33786</v>
      </c>
      <c r="F868" s="2">
        <v>33969</v>
      </c>
      <c r="G868" s="1" t="s">
        <v>9231</v>
      </c>
      <c r="H868" s="1">
        <f>+Temporalidad[[#This Row],[ID]]</f>
        <v>857</v>
      </c>
    </row>
    <row r="869" spans="1:8" hidden="1" x14ac:dyDescent="0.3">
      <c r="A869">
        <v>858</v>
      </c>
      <c r="B869" t="s">
        <v>5309</v>
      </c>
      <c r="C869" s="1" t="s">
        <v>5244</v>
      </c>
      <c r="D869" s="1" t="s">
        <v>5245</v>
      </c>
      <c r="E869" s="2">
        <v>34151</v>
      </c>
      <c r="F869" s="2">
        <v>34334</v>
      </c>
      <c r="G869" s="1" t="s">
        <v>9232</v>
      </c>
      <c r="H869" s="1">
        <f>+Temporalidad[[#This Row],[ID]]</f>
        <v>858</v>
      </c>
    </row>
    <row r="870" spans="1:8" hidden="1" x14ac:dyDescent="0.3">
      <c r="A870">
        <v>859</v>
      </c>
      <c r="B870" t="s">
        <v>5310</v>
      </c>
      <c r="C870" s="1" t="s">
        <v>5244</v>
      </c>
      <c r="D870" s="1" t="s">
        <v>5245</v>
      </c>
      <c r="E870" s="2">
        <v>34516</v>
      </c>
      <c r="F870" s="2">
        <v>34699</v>
      </c>
      <c r="G870" s="1" t="s">
        <v>9233</v>
      </c>
      <c r="H870" s="1">
        <f>+Temporalidad[[#This Row],[ID]]</f>
        <v>859</v>
      </c>
    </row>
    <row r="871" spans="1:8" hidden="1" x14ac:dyDescent="0.3">
      <c r="A871">
        <v>860</v>
      </c>
      <c r="B871" t="s">
        <v>5311</v>
      </c>
      <c r="C871" s="1" t="s">
        <v>5244</v>
      </c>
      <c r="D871" s="1" t="s">
        <v>5245</v>
      </c>
      <c r="E871" s="2">
        <v>34881</v>
      </c>
      <c r="F871" s="2">
        <v>35064</v>
      </c>
      <c r="G871" s="1" t="s">
        <v>9234</v>
      </c>
      <c r="H871" s="1">
        <f>+Temporalidad[[#This Row],[ID]]</f>
        <v>860</v>
      </c>
    </row>
    <row r="872" spans="1:8" hidden="1" x14ac:dyDescent="0.3">
      <c r="A872">
        <v>861</v>
      </c>
      <c r="B872" t="s">
        <v>5312</v>
      </c>
      <c r="C872" s="1" t="s">
        <v>5244</v>
      </c>
      <c r="D872" s="1" t="s">
        <v>5245</v>
      </c>
      <c r="E872" s="2">
        <v>35247</v>
      </c>
      <c r="F872" s="2">
        <v>35430</v>
      </c>
      <c r="G872" s="1" t="s">
        <v>9235</v>
      </c>
      <c r="H872" s="1">
        <f>+Temporalidad[[#This Row],[ID]]</f>
        <v>861</v>
      </c>
    </row>
    <row r="873" spans="1:8" hidden="1" x14ac:dyDescent="0.3">
      <c r="A873">
        <v>862</v>
      </c>
      <c r="B873" t="s">
        <v>5313</v>
      </c>
      <c r="C873" s="1" t="s">
        <v>5244</v>
      </c>
      <c r="D873" s="1" t="s">
        <v>5245</v>
      </c>
      <c r="E873" s="2">
        <v>35612</v>
      </c>
      <c r="F873" s="2">
        <v>35795</v>
      </c>
      <c r="G873" s="1" t="s">
        <v>9236</v>
      </c>
      <c r="H873" s="1">
        <f>+Temporalidad[[#This Row],[ID]]</f>
        <v>862</v>
      </c>
    </row>
    <row r="874" spans="1:8" hidden="1" x14ac:dyDescent="0.3">
      <c r="A874">
        <v>863</v>
      </c>
      <c r="B874" t="s">
        <v>5314</v>
      </c>
      <c r="C874" s="1" t="s">
        <v>5244</v>
      </c>
      <c r="D874" s="1" t="s">
        <v>5245</v>
      </c>
      <c r="E874" s="2">
        <v>35977</v>
      </c>
      <c r="F874" s="2">
        <v>36160</v>
      </c>
      <c r="G874" s="1" t="s">
        <v>9237</v>
      </c>
      <c r="H874" s="1">
        <f>+Temporalidad[[#This Row],[ID]]</f>
        <v>863</v>
      </c>
    </row>
    <row r="875" spans="1:8" hidden="1" x14ac:dyDescent="0.3">
      <c r="A875">
        <v>864</v>
      </c>
      <c r="B875" t="s">
        <v>5315</v>
      </c>
      <c r="C875" s="1" t="s">
        <v>5244</v>
      </c>
      <c r="D875" s="1" t="s">
        <v>5245</v>
      </c>
      <c r="E875" s="2">
        <v>36342</v>
      </c>
      <c r="F875" s="2">
        <v>36525</v>
      </c>
      <c r="G875" s="1" t="s">
        <v>9238</v>
      </c>
      <c r="H875" s="1">
        <f>+Temporalidad[[#This Row],[ID]]</f>
        <v>864</v>
      </c>
    </row>
    <row r="876" spans="1:8" hidden="1" x14ac:dyDescent="0.3">
      <c r="A876">
        <v>865</v>
      </c>
      <c r="B876" t="s">
        <v>5316</v>
      </c>
      <c r="C876" s="1" t="s">
        <v>5244</v>
      </c>
      <c r="D876" s="1" t="s">
        <v>5245</v>
      </c>
      <c r="E876" s="2">
        <v>36708</v>
      </c>
      <c r="F876" s="2">
        <v>36891</v>
      </c>
      <c r="G876" s="1" t="s">
        <v>9239</v>
      </c>
      <c r="H876" s="1">
        <f>+Temporalidad[[#This Row],[ID]]</f>
        <v>865</v>
      </c>
    </row>
    <row r="877" spans="1:8" hidden="1" x14ac:dyDescent="0.3">
      <c r="A877">
        <v>866</v>
      </c>
      <c r="B877" t="s">
        <v>5317</v>
      </c>
      <c r="C877" s="1" t="s">
        <v>5244</v>
      </c>
      <c r="D877" s="1" t="s">
        <v>5245</v>
      </c>
      <c r="E877" s="2">
        <v>37073</v>
      </c>
      <c r="F877" s="2">
        <v>37256</v>
      </c>
      <c r="G877" s="1" t="s">
        <v>9240</v>
      </c>
      <c r="H877" s="1">
        <f>+Temporalidad[[#This Row],[ID]]</f>
        <v>866</v>
      </c>
    </row>
    <row r="878" spans="1:8" hidden="1" x14ac:dyDescent="0.3">
      <c r="A878">
        <v>867</v>
      </c>
      <c r="B878" t="s">
        <v>5318</v>
      </c>
      <c r="C878" s="1" t="s">
        <v>5244</v>
      </c>
      <c r="D878" s="1" t="s">
        <v>5245</v>
      </c>
      <c r="E878" s="2">
        <v>37438</v>
      </c>
      <c r="F878" s="2">
        <v>37621</v>
      </c>
      <c r="G878" s="1" t="s">
        <v>9241</v>
      </c>
      <c r="H878" s="1">
        <f>+Temporalidad[[#This Row],[ID]]</f>
        <v>867</v>
      </c>
    </row>
    <row r="879" spans="1:8" hidden="1" x14ac:dyDescent="0.3">
      <c r="A879">
        <v>868</v>
      </c>
      <c r="B879" t="s">
        <v>5319</v>
      </c>
      <c r="C879" s="1" t="s">
        <v>5244</v>
      </c>
      <c r="D879" s="1" t="s">
        <v>5245</v>
      </c>
      <c r="E879" s="2">
        <v>37803</v>
      </c>
      <c r="F879" s="2">
        <v>37986</v>
      </c>
      <c r="G879" s="1" t="s">
        <v>9242</v>
      </c>
      <c r="H879" s="1">
        <f>+Temporalidad[[#This Row],[ID]]</f>
        <v>868</v>
      </c>
    </row>
    <row r="880" spans="1:8" hidden="1" x14ac:dyDescent="0.3">
      <c r="A880">
        <v>869</v>
      </c>
      <c r="B880" t="s">
        <v>5320</v>
      </c>
      <c r="C880" s="1" t="s">
        <v>5244</v>
      </c>
      <c r="D880" s="1" t="s">
        <v>5245</v>
      </c>
      <c r="E880" s="2">
        <v>38169</v>
      </c>
      <c r="F880" s="2">
        <v>38352</v>
      </c>
      <c r="G880" s="1" t="s">
        <v>9243</v>
      </c>
      <c r="H880" s="1">
        <f>+Temporalidad[[#This Row],[ID]]</f>
        <v>869</v>
      </c>
    </row>
    <row r="881" spans="1:8" hidden="1" x14ac:dyDescent="0.3">
      <c r="A881">
        <v>870</v>
      </c>
      <c r="B881" t="s">
        <v>5321</v>
      </c>
      <c r="C881" s="1" t="s">
        <v>5244</v>
      </c>
      <c r="D881" s="1" t="s">
        <v>5245</v>
      </c>
      <c r="E881" s="2">
        <v>38534</v>
      </c>
      <c r="F881" s="2">
        <v>38717</v>
      </c>
      <c r="G881" s="1" t="s">
        <v>9244</v>
      </c>
      <c r="H881" s="1">
        <f>+Temporalidad[[#This Row],[ID]]</f>
        <v>870</v>
      </c>
    </row>
    <row r="882" spans="1:8" hidden="1" x14ac:dyDescent="0.3">
      <c r="A882">
        <v>871</v>
      </c>
      <c r="B882" t="s">
        <v>5322</v>
      </c>
      <c r="C882" s="1" t="s">
        <v>5244</v>
      </c>
      <c r="D882" s="1" t="s">
        <v>5245</v>
      </c>
      <c r="E882" s="2">
        <v>38899</v>
      </c>
      <c r="F882" s="2">
        <v>39082</v>
      </c>
      <c r="G882" s="1" t="s">
        <v>9245</v>
      </c>
      <c r="H882" s="1">
        <f>+Temporalidad[[#This Row],[ID]]</f>
        <v>871</v>
      </c>
    </row>
    <row r="883" spans="1:8" hidden="1" x14ac:dyDescent="0.3">
      <c r="A883">
        <v>872</v>
      </c>
      <c r="B883" t="s">
        <v>5323</v>
      </c>
      <c r="C883" s="1" t="s">
        <v>5244</v>
      </c>
      <c r="D883" s="1" t="s">
        <v>5245</v>
      </c>
      <c r="E883" s="2">
        <v>39264</v>
      </c>
      <c r="F883" s="2">
        <v>39447</v>
      </c>
      <c r="G883" s="1" t="s">
        <v>9246</v>
      </c>
      <c r="H883" s="1">
        <f>+Temporalidad[[#This Row],[ID]]</f>
        <v>872</v>
      </c>
    </row>
    <row r="884" spans="1:8" hidden="1" x14ac:dyDescent="0.3">
      <c r="A884">
        <v>873</v>
      </c>
      <c r="B884" t="s">
        <v>5324</v>
      </c>
      <c r="C884" s="1" t="s">
        <v>5244</v>
      </c>
      <c r="D884" s="1" t="s">
        <v>5245</v>
      </c>
      <c r="E884" s="2">
        <v>39630</v>
      </c>
      <c r="F884" s="2">
        <v>39813</v>
      </c>
      <c r="G884" s="1" t="s">
        <v>9247</v>
      </c>
      <c r="H884" s="1">
        <f>+Temporalidad[[#This Row],[ID]]</f>
        <v>873</v>
      </c>
    </row>
    <row r="885" spans="1:8" hidden="1" x14ac:dyDescent="0.3">
      <c r="A885">
        <v>874</v>
      </c>
      <c r="B885" t="s">
        <v>5325</v>
      </c>
      <c r="C885" s="1" t="s">
        <v>5244</v>
      </c>
      <c r="D885" s="1" t="s">
        <v>5245</v>
      </c>
      <c r="E885" s="2">
        <v>39995</v>
      </c>
      <c r="F885" s="2">
        <v>40178</v>
      </c>
      <c r="G885" s="1" t="s">
        <v>9248</v>
      </c>
      <c r="H885" s="1">
        <f>+Temporalidad[[#This Row],[ID]]</f>
        <v>874</v>
      </c>
    </row>
    <row r="886" spans="1:8" hidden="1" x14ac:dyDescent="0.3">
      <c r="A886">
        <v>875</v>
      </c>
      <c r="B886" t="s">
        <v>5326</v>
      </c>
      <c r="C886" s="1" t="s">
        <v>5244</v>
      </c>
      <c r="D886" s="1" t="s">
        <v>5245</v>
      </c>
      <c r="E886" s="2">
        <v>40360</v>
      </c>
      <c r="F886" s="2">
        <v>40543</v>
      </c>
      <c r="G886" s="1" t="s">
        <v>9249</v>
      </c>
      <c r="H886" s="1">
        <f>+Temporalidad[[#This Row],[ID]]</f>
        <v>875</v>
      </c>
    </row>
    <row r="887" spans="1:8" hidden="1" x14ac:dyDescent="0.3">
      <c r="A887">
        <v>876</v>
      </c>
      <c r="B887" t="s">
        <v>5327</v>
      </c>
      <c r="C887" s="1" t="s">
        <v>5244</v>
      </c>
      <c r="D887" s="1" t="s">
        <v>5245</v>
      </c>
      <c r="E887" s="2">
        <v>40725</v>
      </c>
      <c r="F887" s="2">
        <v>40908</v>
      </c>
      <c r="G887" s="1" t="s">
        <v>9250</v>
      </c>
      <c r="H887" s="1">
        <f>+Temporalidad[[#This Row],[ID]]</f>
        <v>876</v>
      </c>
    </row>
    <row r="888" spans="1:8" hidden="1" x14ac:dyDescent="0.3">
      <c r="A888">
        <v>877</v>
      </c>
      <c r="B888" t="s">
        <v>5328</v>
      </c>
      <c r="C888" s="1" t="s">
        <v>5244</v>
      </c>
      <c r="D888" s="1" t="s">
        <v>5245</v>
      </c>
      <c r="E888" s="2">
        <v>41091</v>
      </c>
      <c r="F888" s="2">
        <v>41274</v>
      </c>
      <c r="G888" s="1" t="s">
        <v>9251</v>
      </c>
      <c r="H888" s="1">
        <f>+Temporalidad[[#This Row],[ID]]</f>
        <v>877</v>
      </c>
    </row>
    <row r="889" spans="1:8" hidden="1" x14ac:dyDescent="0.3">
      <c r="A889">
        <v>878</v>
      </c>
      <c r="B889" t="s">
        <v>5329</v>
      </c>
      <c r="C889" s="1" t="s">
        <v>5244</v>
      </c>
      <c r="D889" s="1" t="s">
        <v>5245</v>
      </c>
      <c r="E889" s="2">
        <v>41456</v>
      </c>
      <c r="F889" s="2">
        <v>41639</v>
      </c>
      <c r="G889" s="1" t="s">
        <v>9252</v>
      </c>
      <c r="H889" s="1">
        <f>+Temporalidad[[#This Row],[ID]]</f>
        <v>878</v>
      </c>
    </row>
    <row r="890" spans="1:8" hidden="1" x14ac:dyDescent="0.3">
      <c r="A890">
        <v>879</v>
      </c>
      <c r="B890" t="s">
        <v>5330</v>
      </c>
      <c r="C890" s="1" t="s">
        <v>5244</v>
      </c>
      <c r="D890" s="1" t="s">
        <v>5245</v>
      </c>
      <c r="E890" s="2">
        <v>41821</v>
      </c>
      <c r="F890" s="2">
        <v>42004</v>
      </c>
      <c r="G890" s="1" t="s">
        <v>9253</v>
      </c>
      <c r="H890" s="1">
        <f>+Temporalidad[[#This Row],[ID]]</f>
        <v>879</v>
      </c>
    </row>
    <row r="891" spans="1:8" hidden="1" x14ac:dyDescent="0.3">
      <c r="A891">
        <v>880</v>
      </c>
      <c r="B891" t="s">
        <v>5331</v>
      </c>
      <c r="C891" s="1" t="s">
        <v>5244</v>
      </c>
      <c r="D891" s="1" t="s">
        <v>5245</v>
      </c>
      <c r="E891" s="2">
        <v>42186</v>
      </c>
      <c r="F891" s="2">
        <v>42369</v>
      </c>
      <c r="G891" s="1" t="s">
        <v>9254</v>
      </c>
      <c r="H891" s="1">
        <f>+Temporalidad[[#This Row],[ID]]</f>
        <v>880</v>
      </c>
    </row>
    <row r="892" spans="1:8" hidden="1" x14ac:dyDescent="0.3">
      <c r="A892">
        <v>881</v>
      </c>
      <c r="B892" t="s">
        <v>5332</v>
      </c>
      <c r="C892" s="1" t="s">
        <v>5244</v>
      </c>
      <c r="D892" s="1" t="s">
        <v>5245</v>
      </c>
      <c r="E892" s="2">
        <v>42552</v>
      </c>
      <c r="F892" s="2">
        <v>42735</v>
      </c>
      <c r="G892" s="1" t="s">
        <v>9255</v>
      </c>
      <c r="H892" s="1">
        <f>+Temporalidad[[#This Row],[ID]]</f>
        <v>881</v>
      </c>
    </row>
    <row r="893" spans="1:8" hidden="1" x14ac:dyDescent="0.3">
      <c r="A893">
        <v>882</v>
      </c>
      <c r="B893" t="s">
        <v>5333</v>
      </c>
      <c r="C893" s="1" t="s">
        <v>5244</v>
      </c>
      <c r="D893" s="1" t="s">
        <v>5245</v>
      </c>
      <c r="E893" s="2">
        <v>42917</v>
      </c>
      <c r="F893" s="2">
        <v>43100</v>
      </c>
      <c r="G893" s="1" t="s">
        <v>9256</v>
      </c>
      <c r="H893" s="1">
        <f>+Temporalidad[[#This Row],[ID]]</f>
        <v>882</v>
      </c>
    </row>
    <row r="894" spans="1:8" hidden="1" x14ac:dyDescent="0.3">
      <c r="A894">
        <v>883</v>
      </c>
      <c r="B894" t="s">
        <v>5334</v>
      </c>
      <c r="C894" s="1" t="s">
        <v>5244</v>
      </c>
      <c r="D894" s="1" t="s">
        <v>5245</v>
      </c>
      <c r="E894" s="2">
        <v>43282</v>
      </c>
      <c r="F894" s="2">
        <v>43465</v>
      </c>
      <c r="G894" s="1" t="s">
        <v>9257</v>
      </c>
      <c r="H894" s="1">
        <f>+Temporalidad[[#This Row],[ID]]</f>
        <v>883</v>
      </c>
    </row>
    <row r="895" spans="1:8" hidden="1" x14ac:dyDescent="0.3">
      <c r="A895">
        <v>884</v>
      </c>
      <c r="B895" t="s">
        <v>5335</v>
      </c>
      <c r="C895" s="1" t="s">
        <v>5244</v>
      </c>
      <c r="D895" s="1" t="s">
        <v>5245</v>
      </c>
      <c r="E895" s="2">
        <v>43647</v>
      </c>
      <c r="F895" s="2">
        <v>43830</v>
      </c>
      <c r="G895" s="1" t="s">
        <v>9258</v>
      </c>
      <c r="H895" s="1">
        <f>+Temporalidad[[#This Row],[ID]]</f>
        <v>884</v>
      </c>
    </row>
    <row r="896" spans="1:8" hidden="1" x14ac:dyDescent="0.3">
      <c r="A896">
        <v>885</v>
      </c>
      <c r="B896" t="s">
        <v>5336</v>
      </c>
      <c r="C896" s="1" t="s">
        <v>5244</v>
      </c>
      <c r="D896" s="1" t="s">
        <v>5245</v>
      </c>
      <c r="E896" s="2">
        <v>44013</v>
      </c>
      <c r="F896" s="2">
        <v>44196</v>
      </c>
      <c r="G896" s="1" t="s">
        <v>9259</v>
      </c>
      <c r="H896" s="1">
        <f>+Temporalidad[[#This Row],[ID]]</f>
        <v>885</v>
      </c>
    </row>
    <row r="897" spans="1:8" hidden="1" x14ac:dyDescent="0.3">
      <c r="A897">
        <v>886</v>
      </c>
      <c r="B897" t="s">
        <v>5337</v>
      </c>
      <c r="C897" s="1" t="s">
        <v>5244</v>
      </c>
      <c r="D897" s="1" t="s">
        <v>5245</v>
      </c>
      <c r="E897" s="2">
        <v>44378</v>
      </c>
      <c r="F897" s="2">
        <v>44561</v>
      </c>
      <c r="G897" s="1" t="s">
        <v>9260</v>
      </c>
      <c r="H897" s="1">
        <f>+Temporalidad[[#This Row],[ID]]</f>
        <v>886</v>
      </c>
    </row>
    <row r="898" spans="1:8" hidden="1" x14ac:dyDescent="0.3">
      <c r="A898">
        <v>887</v>
      </c>
      <c r="B898" t="s">
        <v>5338</v>
      </c>
      <c r="C898" s="1" t="s">
        <v>5244</v>
      </c>
      <c r="D898" s="1" t="s">
        <v>5245</v>
      </c>
      <c r="E898" s="2">
        <v>44743</v>
      </c>
      <c r="F898" s="2">
        <v>44926</v>
      </c>
      <c r="G898" s="1" t="s">
        <v>9261</v>
      </c>
      <c r="H898" s="1">
        <f>+Temporalidad[[#This Row],[ID]]</f>
        <v>887</v>
      </c>
    </row>
    <row r="899" spans="1:8" hidden="1" x14ac:dyDescent="0.3">
      <c r="A899">
        <v>888</v>
      </c>
      <c r="B899" t="s">
        <v>5339</v>
      </c>
      <c r="C899" s="1" t="s">
        <v>5244</v>
      </c>
      <c r="D899" s="1" t="s">
        <v>5245</v>
      </c>
      <c r="E899" s="2">
        <v>45108</v>
      </c>
      <c r="F899" s="2">
        <v>45291</v>
      </c>
      <c r="G899" s="1" t="s">
        <v>9262</v>
      </c>
      <c r="H899" s="1">
        <f>+Temporalidad[[#This Row],[ID]]</f>
        <v>888</v>
      </c>
    </row>
    <row r="900" spans="1:8" hidden="1" x14ac:dyDescent="0.3">
      <c r="A900">
        <v>889</v>
      </c>
      <c r="B900" t="s">
        <v>5340</v>
      </c>
      <c r="C900" s="1" t="s">
        <v>5244</v>
      </c>
      <c r="D900" s="1" t="s">
        <v>5245</v>
      </c>
      <c r="E900" s="2">
        <v>45474</v>
      </c>
      <c r="F900" s="2">
        <v>45657</v>
      </c>
      <c r="G900" s="1" t="s">
        <v>9263</v>
      </c>
      <c r="H900" s="1">
        <f>+Temporalidad[[#This Row],[ID]]</f>
        <v>889</v>
      </c>
    </row>
    <row r="901" spans="1:8" hidden="1" x14ac:dyDescent="0.3">
      <c r="A901">
        <v>890</v>
      </c>
      <c r="B901" t="s">
        <v>5341</v>
      </c>
      <c r="C901" s="1" t="s">
        <v>5244</v>
      </c>
      <c r="D901" s="1" t="s">
        <v>5245</v>
      </c>
      <c r="E901" s="2">
        <v>45839</v>
      </c>
      <c r="F901" s="2">
        <v>46022</v>
      </c>
      <c r="G901" s="1" t="s">
        <v>9264</v>
      </c>
      <c r="H901" s="1">
        <f>+Temporalidad[[#This Row],[ID]]</f>
        <v>890</v>
      </c>
    </row>
    <row r="902" spans="1:8" hidden="1" x14ac:dyDescent="0.3">
      <c r="A902">
        <v>891</v>
      </c>
      <c r="B902" t="s">
        <v>5342</v>
      </c>
      <c r="C902" s="1" t="s">
        <v>5244</v>
      </c>
      <c r="D902" s="1" t="s">
        <v>5245</v>
      </c>
      <c r="E902" s="2">
        <v>46204</v>
      </c>
      <c r="F902" s="2">
        <v>46387</v>
      </c>
      <c r="G902" s="1" t="s">
        <v>9265</v>
      </c>
      <c r="H902" s="1">
        <f>+Temporalidad[[#This Row],[ID]]</f>
        <v>891</v>
      </c>
    </row>
    <row r="903" spans="1:8" hidden="1" x14ac:dyDescent="0.3">
      <c r="A903">
        <v>892</v>
      </c>
      <c r="B903" t="s">
        <v>5343</v>
      </c>
      <c r="C903" s="1" t="s">
        <v>5244</v>
      </c>
      <c r="D903" s="1" t="s">
        <v>5245</v>
      </c>
      <c r="E903" s="2">
        <v>46569</v>
      </c>
      <c r="F903" s="2">
        <v>46752</v>
      </c>
      <c r="G903" s="1" t="s">
        <v>9266</v>
      </c>
      <c r="H903" s="1">
        <f>+Temporalidad[[#This Row],[ID]]</f>
        <v>892</v>
      </c>
    </row>
    <row r="904" spans="1:8" hidden="1" x14ac:dyDescent="0.3">
      <c r="A904">
        <v>893</v>
      </c>
      <c r="B904" t="s">
        <v>5344</v>
      </c>
      <c r="C904" s="1" t="s">
        <v>5244</v>
      </c>
      <c r="D904" s="1" t="s">
        <v>5245</v>
      </c>
      <c r="E904" s="2">
        <v>46935</v>
      </c>
      <c r="F904" s="2">
        <v>47118</v>
      </c>
      <c r="G904" s="1" t="s">
        <v>9267</v>
      </c>
      <c r="H904" s="1">
        <f>+Temporalidad[[#This Row],[ID]]</f>
        <v>893</v>
      </c>
    </row>
    <row r="905" spans="1:8" hidden="1" x14ac:dyDescent="0.3">
      <c r="A905">
        <v>894</v>
      </c>
      <c r="B905" t="s">
        <v>5345</v>
      </c>
      <c r="C905" s="1" t="s">
        <v>5244</v>
      </c>
      <c r="D905" s="1" t="s">
        <v>5245</v>
      </c>
      <c r="E905" s="2">
        <v>47300</v>
      </c>
      <c r="F905" s="2">
        <v>47483</v>
      </c>
      <c r="G905" s="1" t="s">
        <v>9268</v>
      </c>
      <c r="H905" s="1">
        <f>+Temporalidad[[#This Row],[ID]]</f>
        <v>894</v>
      </c>
    </row>
    <row r="906" spans="1:8" hidden="1" x14ac:dyDescent="0.3">
      <c r="A906">
        <v>895</v>
      </c>
      <c r="B906" t="s">
        <v>5346</v>
      </c>
      <c r="C906" s="1" t="s">
        <v>5244</v>
      </c>
      <c r="D906" s="1" t="s">
        <v>5245</v>
      </c>
      <c r="E906" s="2">
        <v>47665</v>
      </c>
      <c r="F906" s="2">
        <v>47848</v>
      </c>
      <c r="G906" s="1" t="s">
        <v>9269</v>
      </c>
      <c r="H906" s="1">
        <f>+Temporalidad[[#This Row],[ID]]</f>
        <v>895</v>
      </c>
    </row>
    <row r="907" spans="1:8" hidden="1" x14ac:dyDescent="0.3">
      <c r="A907">
        <v>896</v>
      </c>
      <c r="B907" t="s">
        <v>5347</v>
      </c>
      <c r="C907" s="1" t="s">
        <v>5244</v>
      </c>
      <c r="D907" s="1" t="s">
        <v>5245</v>
      </c>
      <c r="E907" s="2">
        <v>48030</v>
      </c>
      <c r="F907" s="2">
        <v>48213</v>
      </c>
      <c r="G907" s="1" t="s">
        <v>9270</v>
      </c>
      <c r="H907" s="1">
        <f>+Temporalidad[[#This Row],[ID]]</f>
        <v>896</v>
      </c>
    </row>
    <row r="908" spans="1:8" hidden="1" x14ac:dyDescent="0.3">
      <c r="A908">
        <v>897</v>
      </c>
      <c r="B908" t="s">
        <v>5348</v>
      </c>
      <c r="C908" s="1" t="s">
        <v>5244</v>
      </c>
      <c r="D908" s="1" t="s">
        <v>5245</v>
      </c>
      <c r="E908" s="2">
        <v>48396</v>
      </c>
      <c r="F908" s="2">
        <v>48579</v>
      </c>
      <c r="G908" s="1" t="s">
        <v>9271</v>
      </c>
      <c r="H908" s="1">
        <f>+Temporalidad[[#This Row],[ID]]</f>
        <v>897</v>
      </c>
    </row>
    <row r="909" spans="1:8" hidden="1" x14ac:dyDescent="0.3">
      <c r="A909">
        <v>898</v>
      </c>
      <c r="B909" t="s">
        <v>5349</v>
      </c>
      <c r="C909" s="1" t="s">
        <v>5244</v>
      </c>
      <c r="D909" s="1" t="s">
        <v>5245</v>
      </c>
      <c r="E909" s="2">
        <v>48761</v>
      </c>
      <c r="F909" s="2">
        <v>48944</v>
      </c>
      <c r="G909" s="1" t="s">
        <v>9272</v>
      </c>
      <c r="H909" s="1">
        <f>+Temporalidad[[#This Row],[ID]]</f>
        <v>898</v>
      </c>
    </row>
    <row r="910" spans="1:8" hidden="1" x14ac:dyDescent="0.3">
      <c r="A910">
        <v>899</v>
      </c>
      <c r="B910" t="s">
        <v>5350</v>
      </c>
      <c r="C910" s="1" t="s">
        <v>5244</v>
      </c>
      <c r="D910" s="1" t="s">
        <v>5245</v>
      </c>
      <c r="E910" s="2">
        <v>49126</v>
      </c>
      <c r="F910" s="2">
        <v>49309</v>
      </c>
      <c r="G910" s="1" t="s">
        <v>9273</v>
      </c>
      <c r="H910" s="1">
        <f>+Temporalidad[[#This Row],[ID]]</f>
        <v>899</v>
      </c>
    </row>
    <row r="911" spans="1:8" hidden="1" x14ac:dyDescent="0.3">
      <c r="A911">
        <v>900</v>
      </c>
      <c r="B911" t="s">
        <v>5351</v>
      </c>
      <c r="C911" s="1" t="s">
        <v>5244</v>
      </c>
      <c r="D911" s="1" t="s">
        <v>5245</v>
      </c>
      <c r="E911" s="2">
        <v>49491</v>
      </c>
      <c r="F911" s="2">
        <v>49674</v>
      </c>
      <c r="G911" s="1" t="s">
        <v>9274</v>
      </c>
      <c r="H911" s="1">
        <f>+Temporalidad[[#This Row],[ID]]</f>
        <v>900</v>
      </c>
    </row>
    <row r="912" spans="1:8" hidden="1" x14ac:dyDescent="0.3">
      <c r="A912">
        <v>901</v>
      </c>
      <c r="B912" t="s">
        <v>5352</v>
      </c>
      <c r="C912" s="1" t="s">
        <v>5244</v>
      </c>
      <c r="D912" s="1" t="s">
        <v>5245</v>
      </c>
      <c r="E912" s="2">
        <v>49857</v>
      </c>
      <c r="F912" s="2">
        <v>50040</v>
      </c>
      <c r="G912" s="1" t="s">
        <v>9275</v>
      </c>
      <c r="H912" s="1">
        <f>+Temporalidad[[#This Row],[ID]]</f>
        <v>901</v>
      </c>
    </row>
    <row r="913" spans="1:8" hidden="1" x14ac:dyDescent="0.3">
      <c r="A913">
        <v>902</v>
      </c>
      <c r="B913" t="s">
        <v>5353</v>
      </c>
      <c r="C913" s="1" t="s">
        <v>5244</v>
      </c>
      <c r="D913" s="1" t="s">
        <v>5245</v>
      </c>
      <c r="E913" s="2">
        <v>50222</v>
      </c>
      <c r="F913" s="2">
        <v>50405</v>
      </c>
      <c r="G913" s="1" t="s">
        <v>9276</v>
      </c>
      <c r="H913" s="1">
        <f>+Temporalidad[[#This Row],[ID]]</f>
        <v>902</v>
      </c>
    </row>
    <row r="914" spans="1:8" hidden="1" x14ac:dyDescent="0.3">
      <c r="A914">
        <v>903</v>
      </c>
      <c r="B914" t="s">
        <v>5354</v>
      </c>
      <c r="C914" s="1" t="s">
        <v>5244</v>
      </c>
      <c r="D914" s="1" t="s">
        <v>5245</v>
      </c>
      <c r="E914" s="2">
        <v>50587</v>
      </c>
      <c r="F914" s="2">
        <v>50770</v>
      </c>
      <c r="G914" s="1" t="s">
        <v>9277</v>
      </c>
      <c r="H914" s="1">
        <f>+Temporalidad[[#This Row],[ID]]</f>
        <v>903</v>
      </c>
    </row>
    <row r="915" spans="1:8" hidden="1" x14ac:dyDescent="0.3">
      <c r="A915">
        <v>904</v>
      </c>
      <c r="B915" t="s">
        <v>5355</v>
      </c>
      <c r="C915" s="1" t="s">
        <v>5244</v>
      </c>
      <c r="D915" s="1" t="s">
        <v>5245</v>
      </c>
      <c r="E915" s="2">
        <v>50952</v>
      </c>
      <c r="F915" s="2">
        <v>51135</v>
      </c>
      <c r="G915" s="1" t="s">
        <v>9278</v>
      </c>
      <c r="H915" s="1">
        <f>+Temporalidad[[#This Row],[ID]]</f>
        <v>904</v>
      </c>
    </row>
    <row r="916" spans="1:8" hidden="1" x14ac:dyDescent="0.3">
      <c r="A916">
        <v>905</v>
      </c>
      <c r="B916" t="s">
        <v>5356</v>
      </c>
      <c r="C916" s="1" t="s">
        <v>5244</v>
      </c>
      <c r="D916" s="1" t="s">
        <v>5245</v>
      </c>
      <c r="E916" s="2">
        <v>51318</v>
      </c>
      <c r="F916" s="2">
        <v>51501</v>
      </c>
      <c r="G916" s="1" t="s">
        <v>9279</v>
      </c>
      <c r="H916" s="1">
        <f>+Temporalidad[[#This Row],[ID]]</f>
        <v>905</v>
      </c>
    </row>
    <row r="917" spans="1:8" hidden="1" x14ac:dyDescent="0.3">
      <c r="A917">
        <v>906</v>
      </c>
      <c r="B917" t="s">
        <v>5357</v>
      </c>
      <c r="C917" s="1" t="s">
        <v>5244</v>
      </c>
      <c r="D917" s="1" t="s">
        <v>5245</v>
      </c>
      <c r="E917" s="2">
        <v>51683</v>
      </c>
      <c r="F917" s="2">
        <v>51866</v>
      </c>
      <c r="G917" s="1" t="s">
        <v>9280</v>
      </c>
      <c r="H917" s="1">
        <f>+Temporalidad[[#This Row],[ID]]</f>
        <v>906</v>
      </c>
    </row>
    <row r="918" spans="1:8" hidden="1" x14ac:dyDescent="0.3">
      <c r="A918">
        <v>907</v>
      </c>
      <c r="B918" t="s">
        <v>5358</v>
      </c>
      <c r="C918" s="1" t="s">
        <v>5244</v>
      </c>
      <c r="D918" s="1" t="s">
        <v>5245</v>
      </c>
      <c r="E918" s="2">
        <v>52048</v>
      </c>
      <c r="F918" s="2">
        <v>52231</v>
      </c>
      <c r="G918" s="1" t="s">
        <v>9281</v>
      </c>
      <c r="H918" s="1">
        <f>+Temporalidad[[#This Row],[ID]]</f>
        <v>907</v>
      </c>
    </row>
    <row r="919" spans="1:8" hidden="1" x14ac:dyDescent="0.3">
      <c r="A919">
        <v>908</v>
      </c>
      <c r="B919" t="s">
        <v>5359</v>
      </c>
      <c r="C919" s="1" t="s">
        <v>5244</v>
      </c>
      <c r="D919" s="1" t="s">
        <v>5245</v>
      </c>
      <c r="E919" s="2">
        <v>52413</v>
      </c>
      <c r="F919" s="2">
        <v>52596</v>
      </c>
      <c r="G919" s="1" t="s">
        <v>9282</v>
      </c>
      <c r="H919" s="1">
        <f>+Temporalidad[[#This Row],[ID]]</f>
        <v>908</v>
      </c>
    </row>
    <row r="920" spans="1:8" hidden="1" x14ac:dyDescent="0.3">
      <c r="A920">
        <v>909</v>
      </c>
      <c r="B920" t="s">
        <v>5360</v>
      </c>
      <c r="C920" s="1" t="s">
        <v>5244</v>
      </c>
      <c r="D920" s="1" t="s">
        <v>5245</v>
      </c>
      <c r="E920" s="2">
        <v>52779</v>
      </c>
      <c r="F920" s="2">
        <v>52962</v>
      </c>
      <c r="G920" s="1" t="s">
        <v>9283</v>
      </c>
      <c r="H920" s="1">
        <f>+Temporalidad[[#This Row],[ID]]</f>
        <v>909</v>
      </c>
    </row>
    <row r="921" spans="1:8" hidden="1" x14ac:dyDescent="0.3">
      <c r="A921">
        <v>910</v>
      </c>
      <c r="B921" t="s">
        <v>5361</v>
      </c>
      <c r="C921" s="1" t="s">
        <v>5244</v>
      </c>
      <c r="D921" s="1" t="s">
        <v>5245</v>
      </c>
      <c r="E921" s="2">
        <v>53144</v>
      </c>
      <c r="F921" s="2">
        <v>53327</v>
      </c>
      <c r="G921" s="1" t="s">
        <v>9284</v>
      </c>
      <c r="H921" s="1">
        <f>+Temporalidad[[#This Row],[ID]]</f>
        <v>910</v>
      </c>
    </row>
    <row r="922" spans="1:8" hidden="1" x14ac:dyDescent="0.3">
      <c r="A922">
        <v>911</v>
      </c>
      <c r="B922" t="s">
        <v>5362</v>
      </c>
      <c r="C922" s="1" t="s">
        <v>5244</v>
      </c>
      <c r="D922" s="1" t="s">
        <v>5245</v>
      </c>
      <c r="E922" s="2">
        <v>53509</v>
      </c>
      <c r="F922" s="2">
        <v>53692</v>
      </c>
      <c r="G922" s="1" t="s">
        <v>9285</v>
      </c>
      <c r="H922" s="1">
        <f>+Temporalidad[[#This Row],[ID]]</f>
        <v>911</v>
      </c>
    </row>
    <row r="923" spans="1:8" hidden="1" x14ac:dyDescent="0.3">
      <c r="A923">
        <v>912</v>
      </c>
      <c r="B923" t="s">
        <v>5363</v>
      </c>
      <c r="C923" s="1" t="s">
        <v>5244</v>
      </c>
      <c r="D923" s="1" t="s">
        <v>5245</v>
      </c>
      <c r="E923" s="2">
        <v>53874</v>
      </c>
      <c r="F923" s="2">
        <v>54057</v>
      </c>
      <c r="G923" s="1" t="s">
        <v>9286</v>
      </c>
      <c r="H923" s="1">
        <f>+Temporalidad[[#This Row],[ID]]</f>
        <v>912</v>
      </c>
    </row>
    <row r="924" spans="1:8" hidden="1" x14ac:dyDescent="0.3">
      <c r="A924">
        <v>913</v>
      </c>
      <c r="B924" t="s">
        <v>5364</v>
      </c>
      <c r="C924" s="1" t="s">
        <v>5244</v>
      </c>
      <c r="D924" s="1" t="s">
        <v>5245</v>
      </c>
      <c r="E924" s="2">
        <v>54240</v>
      </c>
      <c r="F924" s="2">
        <v>54423</v>
      </c>
      <c r="G924" s="1" t="s">
        <v>9287</v>
      </c>
      <c r="H924" s="1">
        <f>+Temporalidad[[#This Row],[ID]]</f>
        <v>913</v>
      </c>
    </row>
    <row r="925" spans="1:8" hidden="1" x14ac:dyDescent="0.3">
      <c r="A925">
        <v>914</v>
      </c>
      <c r="B925" t="s">
        <v>5365</v>
      </c>
      <c r="C925" s="1" t="s">
        <v>5244</v>
      </c>
      <c r="D925" s="1" t="s">
        <v>5245</v>
      </c>
      <c r="E925" s="2">
        <v>54605</v>
      </c>
      <c r="F925" s="2">
        <v>54788</v>
      </c>
      <c r="G925" s="1" t="s">
        <v>9288</v>
      </c>
      <c r="H925" s="1">
        <f>+Temporalidad[[#This Row],[ID]]</f>
        <v>914</v>
      </c>
    </row>
    <row r="926" spans="1:8" hidden="1" x14ac:dyDescent="0.3">
      <c r="A926">
        <v>915</v>
      </c>
      <c r="B926" t="s">
        <v>5366</v>
      </c>
      <c r="C926" s="1" t="s">
        <v>5244</v>
      </c>
      <c r="D926" s="1" t="s">
        <v>5245</v>
      </c>
      <c r="E926" s="2">
        <v>54970</v>
      </c>
      <c r="F926" s="2">
        <v>55153</v>
      </c>
      <c r="G926" s="1" t="s">
        <v>9289</v>
      </c>
      <c r="H926" s="1">
        <f>+Temporalidad[[#This Row],[ID]]</f>
        <v>915</v>
      </c>
    </row>
    <row r="927" spans="1:8" hidden="1" x14ac:dyDescent="0.3">
      <c r="A927">
        <v>916</v>
      </c>
      <c r="B927" t="s">
        <v>5367</v>
      </c>
      <c r="C927" s="1" t="s">
        <v>5368</v>
      </c>
      <c r="D927" s="1" t="s">
        <v>5369</v>
      </c>
      <c r="E927" s="2">
        <v>32874</v>
      </c>
      <c r="F927" s="2">
        <v>32963</v>
      </c>
      <c r="G927" s="1" t="s">
        <v>9290</v>
      </c>
      <c r="H927" s="1">
        <f>+Temporalidad[[#This Row],[ID]]</f>
        <v>916</v>
      </c>
    </row>
    <row r="928" spans="1:8" hidden="1" x14ac:dyDescent="0.3">
      <c r="A928">
        <v>917</v>
      </c>
      <c r="B928" t="s">
        <v>5370</v>
      </c>
      <c r="C928" s="1" t="s">
        <v>5368</v>
      </c>
      <c r="D928" s="1" t="s">
        <v>5369</v>
      </c>
      <c r="E928" s="2">
        <v>33239</v>
      </c>
      <c r="F928" s="2">
        <v>33328</v>
      </c>
      <c r="G928" s="1" t="s">
        <v>9291</v>
      </c>
      <c r="H928" s="1">
        <f>+Temporalidad[[#This Row],[ID]]</f>
        <v>917</v>
      </c>
    </row>
    <row r="929" spans="1:8" hidden="1" x14ac:dyDescent="0.3">
      <c r="A929">
        <v>918</v>
      </c>
      <c r="B929" t="s">
        <v>5371</v>
      </c>
      <c r="C929" s="1" t="s">
        <v>5368</v>
      </c>
      <c r="D929" s="1" t="s">
        <v>5369</v>
      </c>
      <c r="E929" s="2">
        <v>33604</v>
      </c>
      <c r="F929" s="2">
        <v>33694</v>
      </c>
      <c r="G929" s="1" t="s">
        <v>9292</v>
      </c>
      <c r="H929" s="1">
        <f>+Temporalidad[[#This Row],[ID]]</f>
        <v>918</v>
      </c>
    </row>
    <row r="930" spans="1:8" hidden="1" x14ac:dyDescent="0.3">
      <c r="A930">
        <v>919</v>
      </c>
      <c r="B930" t="s">
        <v>5372</v>
      </c>
      <c r="C930" s="1" t="s">
        <v>5368</v>
      </c>
      <c r="D930" s="1" t="s">
        <v>5369</v>
      </c>
      <c r="E930" s="2">
        <v>33970</v>
      </c>
      <c r="F930" s="2">
        <v>34059</v>
      </c>
      <c r="G930" s="1" t="s">
        <v>9293</v>
      </c>
      <c r="H930" s="1">
        <f>+Temporalidad[[#This Row],[ID]]</f>
        <v>919</v>
      </c>
    </row>
    <row r="931" spans="1:8" hidden="1" x14ac:dyDescent="0.3">
      <c r="A931">
        <v>920</v>
      </c>
      <c r="B931" t="s">
        <v>5373</v>
      </c>
      <c r="C931" s="1" t="s">
        <v>5368</v>
      </c>
      <c r="D931" s="1" t="s">
        <v>5369</v>
      </c>
      <c r="E931" s="2">
        <v>34335</v>
      </c>
      <c r="F931" s="2">
        <v>34424</v>
      </c>
      <c r="G931" s="1" t="s">
        <v>9294</v>
      </c>
      <c r="H931" s="1">
        <f>+Temporalidad[[#This Row],[ID]]</f>
        <v>920</v>
      </c>
    </row>
    <row r="932" spans="1:8" hidden="1" x14ac:dyDescent="0.3">
      <c r="A932">
        <v>921</v>
      </c>
      <c r="B932" t="s">
        <v>5374</v>
      </c>
      <c r="C932" s="1" t="s">
        <v>5368</v>
      </c>
      <c r="D932" s="1" t="s">
        <v>5369</v>
      </c>
      <c r="E932" s="2">
        <v>34700</v>
      </c>
      <c r="F932" s="2">
        <v>34789</v>
      </c>
      <c r="G932" s="1" t="s">
        <v>9295</v>
      </c>
      <c r="H932" s="1">
        <f>+Temporalidad[[#This Row],[ID]]</f>
        <v>921</v>
      </c>
    </row>
    <row r="933" spans="1:8" hidden="1" x14ac:dyDescent="0.3">
      <c r="A933">
        <v>922</v>
      </c>
      <c r="B933" t="s">
        <v>5375</v>
      </c>
      <c r="C933" s="1" t="s">
        <v>5368</v>
      </c>
      <c r="D933" s="1" t="s">
        <v>5369</v>
      </c>
      <c r="E933" s="2">
        <v>35065</v>
      </c>
      <c r="F933" s="2">
        <v>35155</v>
      </c>
      <c r="G933" s="1" t="s">
        <v>9296</v>
      </c>
      <c r="H933" s="1">
        <f>+Temporalidad[[#This Row],[ID]]</f>
        <v>922</v>
      </c>
    </row>
    <row r="934" spans="1:8" hidden="1" x14ac:dyDescent="0.3">
      <c r="A934">
        <v>923</v>
      </c>
      <c r="B934" t="s">
        <v>5376</v>
      </c>
      <c r="C934" s="1" t="s">
        <v>5368</v>
      </c>
      <c r="D934" s="1" t="s">
        <v>5369</v>
      </c>
      <c r="E934" s="2">
        <v>35431</v>
      </c>
      <c r="F934" s="2">
        <v>35520</v>
      </c>
      <c r="G934" s="1" t="s">
        <v>9297</v>
      </c>
      <c r="H934" s="1">
        <f>+Temporalidad[[#This Row],[ID]]</f>
        <v>923</v>
      </c>
    </row>
    <row r="935" spans="1:8" hidden="1" x14ac:dyDescent="0.3">
      <c r="A935">
        <v>924</v>
      </c>
      <c r="B935" t="s">
        <v>5377</v>
      </c>
      <c r="C935" s="1" t="s">
        <v>5368</v>
      </c>
      <c r="D935" s="1" t="s">
        <v>5369</v>
      </c>
      <c r="E935" s="2">
        <v>35796</v>
      </c>
      <c r="F935" s="2">
        <v>35885</v>
      </c>
      <c r="G935" s="1" t="s">
        <v>9298</v>
      </c>
      <c r="H935" s="1">
        <f>+Temporalidad[[#This Row],[ID]]</f>
        <v>924</v>
      </c>
    </row>
    <row r="936" spans="1:8" hidden="1" x14ac:dyDescent="0.3">
      <c r="A936">
        <v>925</v>
      </c>
      <c r="B936" t="s">
        <v>5378</v>
      </c>
      <c r="C936" s="1" t="s">
        <v>5368</v>
      </c>
      <c r="D936" s="1" t="s">
        <v>5369</v>
      </c>
      <c r="E936" s="2">
        <v>36161</v>
      </c>
      <c r="F936" s="2">
        <v>36250</v>
      </c>
      <c r="G936" s="1" t="s">
        <v>9299</v>
      </c>
      <c r="H936" s="1">
        <f>+Temporalidad[[#This Row],[ID]]</f>
        <v>925</v>
      </c>
    </row>
    <row r="937" spans="1:8" hidden="1" x14ac:dyDescent="0.3">
      <c r="A937">
        <v>926</v>
      </c>
      <c r="B937" t="s">
        <v>5379</v>
      </c>
      <c r="C937" s="1" t="s">
        <v>5368</v>
      </c>
      <c r="D937" s="1" t="s">
        <v>5369</v>
      </c>
      <c r="E937" s="2">
        <v>36526</v>
      </c>
      <c r="F937" s="2">
        <v>36616</v>
      </c>
      <c r="G937" s="1" t="s">
        <v>9300</v>
      </c>
      <c r="H937" s="1">
        <f>+Temporalidad[[#This Row],[ID]]</f>
        <v>926</v>
      </c>
    </row>
    <row r="938" spans="1:8" hidden="1" x14ac:dyDescent="0.3">
      <c r="A938">
        <v>927</v>
      </c>
      <c r="B938" t="s">
        <v>5380</v>
      </c>
      <c r="C938" s="1" t="s">
        <v>5368</v>
      </c>
      <c r="D938" s="1" t="s">
        <v>5369</v>
      </c>
      <c r="E938" s="2">
        <v>36892</v>
      </c>
      <c r="F938" s="2">
        <v>36981</v>
      </c>
      <c r="G938" s="1" t="s">
        <v>9301</v>
      </c>
      <c r="H938" s="1">
        <f>+Temporalidad[[#This Row],[ID]]</f>
        <v>927</v>
      </c>
    </row>
    <row r="939" spans="1:8" hidden="1" x14ac:dyDescent="0.3">
      <c r="A939">
        <v>928</v>
      </c>
      <c r="B939" t="s">
        <v>5381</v>
      </c>
      <c r="C939" s="1" t="s">
        <v>5368</v>
      </c>
      <c r="D939" s="1" t="s">
        <v>5369</v>
      </c>
      <c r="E939" s="2">
        <v>37257</v>
      </c>
      <c r="F939" s="2">
        <v>37346</v>
      </c>
      <c r="G939" s="1" t="s">
        <v>9302</v>
      </c>
      <c r="H939" s="1">
        <f>+Temporalidad[[#This Row],[ID]]</f>
        <v>928</v>
      </c>
    </row>
    <row r="940" spans="1:8" hidden="1" x14ac:dyDescent="0.3">
      <c r="A940">
        <v>929</v>
      </c>
      <c r="B940" t="s">
        <v>5382</v>
      </c>
      <c r="C940" s="1" t="s">
        <v>5368</v>
      </c>
      <c r="D940" s="1" t="s">
        <v>5369</v>
      </c>
      <c r="E940" s="2">
        <v>37622</v>
      </c>
      <c r="F940" s="2">
        <v>37711</v>
      </c>
      <c r="G940" s="1" t="s">
        <v>9303</v>
      </c>
      <c r="H940" s="1">
        <f>+Temporalidad[[#This Row],[ID]]</f>
        <v>929</v>
      </c>
    </row>
    <row r="941" spans="1:8" hidden="1" x14ac:dyDescent="0.3">
      <c r="A941">
        <v>930</v>
      </c>
      <c r="B941" t="s">
        <v>5383</v>
      </c>
      <c r="C941" s="1" t="s">
        <v>5368</v>
      </c>
      <c r="D941" s="1" t="s">
        <v>5369</v>
      </c>
      <c r="E941" s="2">
        <v>37987</v>
      </c>
      <c r="F941" s="2">
        <v>38077</v>
      </c>
      <c r="G941" s="1" t="s">
        <v>9304</v>
      </c>
      <c r="H941" s="1">
        <f>+Temporalidad[[#This Row],[ID]]</f>
        <v>930</v>
      </c>
    </row>
    <row r="942" spans="1:8" hidden="1" x14ac:dyDescent="0.3">
      <c r="A942">
        <v>931</v>
      </c>
      <c r="B942" t="s">
        <v>5384</v>
      </c>
      <c r="C942" s="1" t="s">
        <v>5368</v>
      </c>
      <c r="D942" s="1" t="s">
        <v>5369</v>
      </c>
      <c r="E942" s="2">
        <v>38353</v>
      </c>
      <c r="F942" s="2">
        <v>38442</v>
      </c>
      <c r="G942" s="1" t="s">
        <v>9305</v>
      </c>
      <c r="H942" s="1">
        <f>+Temporalidad[[#This Row],[ID]]</f>
        <v>931</v>
      </c>
    </row>
    <row r="943" spans="1:8" hidden="1" x14ac:dyDescent="0.3">
      <c r="A943">
        <v>932</v>
      </c>
      <c r="B943" t="s">
        <v>5385</v>
      </c>
      <c r="C943" s="1" t="s">
        <v>5368</v>
      </c>
      <c r="D943" s="1" t="s">
        <v>5369</v>
      </c>
      <c r="E943" s="2">
        <v>38718</v>
      </c>
      <c r="F943" s="2">
        <v>38807</v>
      </c>
      <c r="G943" s="1" t="s">
        <v>9306</v>
      </c>
      <c r="H943" s="1">
        <f>+Temporalidad[[#This Row],[ID]]</f>
        <v>932</v>
      </c>
    </row>
    <row r="944" spans="1:8" hidden="1" x14ac:dyDescent="0.3">
      <c r="A944">
        <v>933</v>
      </c>
      <c r="B944" t="s">
        <v>5386</v>
      </c>
      <c r="C944" s="1" t="s">
        <v>5368</v>
      </c>
      <c r="D944" s="1" t="s">
        <v>5369</v>
      </c>
      <c r="E944" s="2">
        <v>39083</v>
      </c>
      <c r="F944" s="2">
        <v>39172</v>
      </c>
      <c r="G944" s="1" t="s">
        <v>9307</v>
      </c>
      <c r="H944" s="1">
        <f>+Temporalidad[[#This Row],[ID]]</f>
        <v>933</v>
      </c>
    </row>
    <row r="945" spans="1:8" hidden="1" x14ac:dyDescent="0.3">
      <c r="A945">
        <v>934</v>
      </c>
      <c r="B945" t="s">
        <v>5387</v>
      </c>
      <c r="C945" s="1" t="s">
        <v>5368</v>
      </c>
      <c r="D945" s="1" t="s">
        <v>5369</v>
      </c>
      <c r="E945" s="2">
        <v>39448</v>
      </c>
      <c r="F945" s="2">
        <v>39538</v>
      </c>
      <c r="G945" s="1" t="s">
        <v>9308</v>
      </c>
      <c r="H945" s="1">
        <f>+Temporalidad[[#This Row],[ID]]</f>
        <v>934</v>
      </c>
    </row>
    <row r="946" spans="1:8" hidden="1" x14ac:dyDescent="0.3">
      <c r="A946">
        <v>935</v>
      </c>
      <c r="B946" t="s">
        <v>5388</v>
      </c>
      <c r="C946" s="1" t="s">
        <v>5368</v>
      </c>
      <c r="D946" s="1" t="s">
        <v>5369</v>
      </c>
      <c r="E946" s="2">
        <v>39814</v>
      </c>
      <c r="F946" s="2">
        <v>39903</v>
      </c>
      <c r="G946" s="1" t="s">
        <v>9309</v>
      </c>
      <c r="H946" s="1">
        <f>+Temporalidad[[#This Row],[ID]]</f>
        <v>935</v>
      </c>
    </row>
    <row r="947" spans="1:8" hidden="1" x14ac:dyDescent="0.3">
      <c r="A947">
        <v>936</v>
      </c>
      <c r="B947" t="s">
        <v>5389</v>
      </c>
      <c r="C947" s="1" t="s">
        <v>5368</v>
      </c>
      <c r="D947" s="1" t="s">
        <v>5369</v>
      </c>
      <c r="E947" s="2">
        <v>40179</v>
      </c>
      <c r="F947" s="2">
        <v>40268</v>
      </c>
      <c r="G947" s="1" t="s">
        <v>9310</v>
      </c>
      <c r="H947" s="1">
        <f>+Temporalidad[[#This Row],[ID]]</f>
        <v>936</v>
      </c>
    </row>
    <row r="948" spans="1:8" hidden="1" x14ac:dyDescent="0.3">
      <c r="A948">
        <v>937</v>
      </c>
      <c r="B948" t="s">
        <v>5390</v>
      </c>
      <c r="C948" s="1" t="s">
        <v>5368</v>
      </c>
      <c r="D948" s="1" t="s">
        <v>5369</v>
      </c>
      <c r="E948" s="2">
        <v>40544</v>
      </c>
      <c r="F948" s="2">
        <v>40633</v>
      </c>
      <c r="G948" s="1" t="s">
        <v>9311</v>
      </c>
      <c r="H948" s="1">
        <f>+Temporalidad[[#This Row],[ID]]</f>
        <v>937</v>
      </c>
    </row>
    <row r="949" spans="1:8" hidden="1" x14ac:dyDescent="0.3">
      <c r="A949">
        <v>938</v>
      </c>
      <c r="B949" t="s">
        <v>5391</v>
      </c>
      <c r="C949" s="1" t="s">
        <v>5368</v>
      </c>
      <c r="D949" s="1" t="s">
        <v>5369</v>
      </c>
      <c r="E949" s="2">
        <v>40909</v>
      </c>
      <c r="F949" s="2">
        <v>40999</v>
      </c>
      <c r="G949" s="1" t="s">
        <v>9312</v>
      </c>
      <c r="H949" s="1">
        <f>+Temporalidad[[#This Row],[ID]]</f>
        <v>938</v>
      </c>
    </row>
    <row r="950" spans="1:8" hidden="1" x14ac:dyDescent="0.3">
      <c r="A950">
        <v>939</v>
      </c>
      <c r="B950" t="s">
        <v>5392</v>
      </c>
      <c r="C950" s="1" t="s">
        <v>5368</v>
      </c>
      <c r="D950" s="1" t="s">
        <v>5369</v>
      </c>
      <c r="E950" s="2">
        <v>41275</v>
      </c>
      <c r="F950" s="2">
        <v>41364</v>
      </c>
      <c r="G950" s="1" t="s">
        <v>9313</v>
      </c>
      <c r="H950" s="1">
        <f>+Temporalidad[[#This Row],[ID]]</f>
        <v>939</v>
      </c>
    </row>
    <row r="951" spans="1:8" hidden="1" x14ac:dyDescent="0.3">
      <c r="A951">
        <v>940</v>
      </c>
      <c r="B951" t="s">
        <v>5393</v>
      </c>
      <c r="C951" s="1" t="s">
        <v>5368</v>
      </c>
      <c r="D951" s="1" t="s">
        <v>5369</v>
      </c>
      <c r="E951" s="2">
        <v>41640</v>
      </c>
      <c r="F951" s="2">
        <v>41729</v>
      </c>
      <c r="G951" s="1" t="s">
        <v>9314</v>
      </c>
      <c r="H951" s="1">
        <f>+Temporalidad[[#This Row],[ID]]</f>
        <v>940</v>
      </c>
    </row>
    <row r="952" spans="1:8" hidden="1" x14ac:dyDescent="0.3">
      <c r="A952">
        <v>941</v>
      </c>
      <c r="B952" t="s">
        <v>5394</v>
      </c>
      <c r="C952" s="1" t="s">
        <v>5368</v>
      </c>
      <c r="D952" s="1" t="s">
        <v>5369</v>
      </c>
      <c r="E952" s="2">
        <v>42005</v>
      </c>
      <c r="F952" s="2">
        <v>42094</v>
      </c>
      <c r="G952" s="1" t="s">
        <v>9315</v>
      </c>
      <c r="H952" s="1">
        <f>+Temporalidad[[#This Row],[ID]]</f>
        <v>941</v>
      </c>
    </row>
    <row r="953" spans="1:8" hidden="1" x14ac:dyDescent="0.3">
      <c r="A953">
        <v>942</v>
      </c>
      <c r="B953" t="s">
        <v>5395</v>
      </c>
      <c r="C953" s="1" t="s">
        <v>5368</v>
      </c>
      <c r="D953" s="1" t="s">
        <v>5369</v>
      </c>
      <c r="E953" s="2">
        <v>42370</v>
      </c>
      <c r="F953" s="2">
        <v>42460</v>
      </c>
      <c r="G953" s="1" t="s">
        <v>9316</v>
      </c>
      <c r="H953" s="1">
        <f>+Temporalidad[[#This Row],[ID]]</f>
        <v>942</v>
      </c>
    </row>
    <row r="954" spans="1:8" hidden="1" x14ac:dyDescent="0.3">
      <c r="A954">
        <v>943</v>
      </c>
      <c r="B954" t="s">
        <v>5396</v>
      </c>
      <c r="C954" s="1" t="s">
        <v>5368</v>
      </c>
      <c r="D954" s="1" t="s">
        <v>5369</v>
      </c>
      <c r="E954" s="2">
        <v>42736</v>
      </c>
      <c r="F954" s="2">
        <v>42825</v>
      </c>
      <c r="G954" s="1" t="s">
        <v>9317</v>
      </c>
      <c r="H954" s="1">
        <f>+Temporalidad[[#This Row],[ID]]</f>
        <v>943</v>
      </c>
    </row>
    <row r="955" spans="1:8" hidden="1" x14ac:dyDescent="0.3">
      <c r="A955">
        <v>944</v>
      </c>
      <c r="B955" t="s">
        <v>5397</v>
      </c>
      <c r="C955" s="1" t="s">
        <v>5368</v>
      </c>
      <c r="D955" s="1" t="s">
        <v>5369</v>
      </c>
      <c r="E955" s="2">
        <v>43101</v>
      </c>
      <c r="F955" s="2">
        <v>43190</v>
      </c>
      <c r="G955" s="1" t="s">
        <v>9318</v>
      </c>
      <c r="H955" s="1">
        <f>+Temporalidad[[#This Row],[ID]]</f>
        <v>944</v>
      </c>
    </row>
    <row r="956" spans="1:8" hidden="1" x14ac:dyDescent="0.3">
      <c r="A956">
        <v>945</v>
      </c>
      <c r="B956" t="s">
        <v>5398</v>
      </c>
      <c r="C956" s="1" t="s">
        <v>5368</v>
      </c>
      <c r="D956" s="1" t="s">
        <v>5369</v>
      </c>
      <c r="E956" s="2">
        <v>43466</v>
      </c>
      <c r="F956" s="2">
        <v>43555</v>
      </c>
      <c r="G956" s="1" t="s">
        <v>9319</v>
      </c>
      <c r="H956" s="1">
        <f>+Temporalidad[[#This Row],[ID]]</f>
        <v>945</v>
      </c>
    </row>
    <row r="957" spans="1:8" hidden="1" x14ac:dyDescent="0.3">
      <c r="A957">
        <v>946</v>
      </c>
      <c r="B957" t="s">
        <v>5399</v>
      </c>
      <c r="C957" s="1" t="s">
        <v>5368</v>
      </c>
      <c r="D957" s="1" t="s">
        <v>5369</v>
      </c>
      <c r="E957" s="2">
        <v>43831</v>
      </c>
      <c r="F957" s="2">
        <v>43921</v>
      </c>
      <c r="G957" s="1" t="s">
        <v>9320</v>
      </c>
      <c r="H957" s="1">
        <f>+Temporalidad[[#This Row],[ID]]</f>
        <v>946</v>
      </c>
    </row>
    <row r="958" spans="1:8" hidden="1" x14ac:dyDescent="0.3">
      <c r="A958">
        <v>947</v>
      </c>
      <c r="B958" t="s">
        <v>5400</v>
      </c>
      <c r="C958" s="1" t="s">
        <v>5368</v>
      </c>
      <c r="D958" s="1" t="s">
        <v>5369</v>
      </c>
      <c r="E958" s="2">
        <v>44197</v>
      </c>
      <c r="F958" s="2">
        <v>44286</v>
      </c>
      <c r="G958" s="1" t="s">
        <v>9321</v>
      </c>
      <c r="H958" s="1">
        <f>+Temporalidad[[#This Row],[ID]]</f>
        <v>947</v>
      </c>
    </row>
    <row r="959" spans="1:8" hidden="1" x14ac:dyDescent="0.3">
      <c r="A959">
        <v>948</v>
      </c>
      <c r="B959" t="s">
        <v>5401</v>
      </c>
      <c r="C959" s="1" t="s">
        <v>5368</v>
      </c>
      <c r="D959" s="1" t="s">
        <v>5369</v>
      </c>
      <c r="E959" s="2">
        <v>44562</v>
      </c>
      <c r="F959" s="2">
        <v>44651</v>
      </c>
      <c r="G959" s="1" t="s">
        <v>9322</v>
      </c>
      <c r="H959" s="1">
        <f>+Temporalidad[[#This Row],[ID]]</f>
        <v>948</v>
      </c>
    </row>
    <row r="960" spans="1:8" hidden="1" x14ac:dyDescent="0.3">
      <c r="A960">
        <v>949</v>
      </c>
      <c r="B960" t="s">
        <v>5402</v>
      </c>
      <c r="C960" s="1" t="s">
        <v>5368</v>
      </c>
      <c r="D960" s="1" t="s">
        <v>5369</v>
      </c>
      <c r="E960" s="2">
        <v>44927</v>
      </c>
      <c r="F960" s="2">
        <v>45016</v>
      </c>
      <c r="G960" s="1" t="s">
        <v>9323</v>
      </c>
      <c r="H960" s="1">
        <f>+Temporalidad[[#This Row],[ID]]</f>
        <v>949</v>
      </c>
    </row>
    <row r="961" spans="1:8" hidden="1" x14ac:dyDescent="0.3">
      <c r="A961">
        <v>950</v>
      </c>
      <c r="B961" t="s">
        <v>5403</v>
      </c>
      <c r="C961" s="1" t="s">
        <v>5368</v>
      </c>
      <c r="D961" s="1" t="s">
        <v>5369</v>
      </c>
      <c r="E961" s="2">
        <v>45292</v>
      </c>
      <c r="F961" s="2">
        <v>45382</v>
      </c>
      <c r="G961" s="1" t="s">
        <v>9324</v>
      </c>
      <c r="H961" s="1">
        <f>+Temporalidad[[#This Row],[ID]]</f>
        <v>950</v>
      </c>
    </row>
    <row r="962" spans="1:8" hidden="1" x14ac:dyDescent="0.3">
      <c r="A962">
        <v>951</v>
      </c>
      <c r="B962" t="s">
        <v>5404</v>
      </c>
      <c r="C962" s="1" t="s">
        <v>5368</v>
      </c>
      <c r="D962" s="1" t="s">
        <v>5369</v>
      </c>
      <c r="E962" s="2">
        <v>45658</v>
      </c>
      <c r="F962" s="2">
        <v>45747</v>
      </c>
      <c r="G962" s="1" t="s">
        <v>9325</v>
      </c>
      <c r="H962" s="1">
        <f>+Temporalidad[[#This Row],[ID]]</f>
        <v>951</v>
      </c>
    </row>
    <row r="963" spans="1:8" hidden="1" x14ac:dyDescent="0.3">
      <c r="A963">
        <v>952</v>
      </c>
      <c r="B963" t="s">
        <v>5405</v>
      </c>
      <c r="C963" s="1" t="s">
        <v>5368</v>
      </c>
      <c r="D963" s="1" t="s">
        <v>5369</v>
      </c>
      <c r="E963" s="2">
        <v>46023</v>
      </c>
      <c r="F963" s="2">
        <v>46112</v>
      </c>
      <c r="G963" s="1" t="s">
        <v>9326</v>
      </c>
      <c r="H963" s="1">
        <f>+Temporalidad[[#This Row],[ID]]</f>
        <v>952</v>
      </c>
    </row>
    <row r="964" spans="1:8" hidden="1" x14ac:dyDescent="0.3">
      <c r="A964">
        <v>953</v>
      </c>
      <c r="B964" t="s">
        <v>5406</v>
      </c>
      <c r="C964" s="1" t="s">
        <v>5368</v>
      </c>
      <c r="D964" s="1" t="s">
        <v>5369</v>
      </c>
      <c r="E964" s="2">
        <v>46388</v>
      </c>
      <c r="F964" s="2">
        <v>46477</v>
      </c>
      <c r="G964" s="1" t="s">
        <v>9327</v>
      </c>
      <c r="H964" s="1">
        <f>+Temporalidad[[#This Row],[ID]]</f>
        <v>953</v>
      </c>
    </row>
    <row r="965" spans="1:8" hidden="1" x14ac:dyDescent="0.3">
      <c r="A965">
        <v>954</v>
      </c>
      <c r="B965" t="s">
        <v>5407</v>
      </c>
      <c r="C965" s="1" t="s">
        <v>5368</v>
      </c>
      <c r="D965" s="1" t="s">
        <v>5369</v>
      </c>
      <c r="E965" s="2">
        <v>46753</v>
      </c>
      <c r="F965" s="2">
        <v>46843</v>
      </c>
      <c r="G965" s="1" t="s">
        <v>9328</v>
      </c>
      <c r="H965" s="1">
        <f>+Temporalidad[[#This Row],[ID]]</f>
        <v>954</v>
      </c>
    </row>
    <row r="966" spans="1:8" hidden="1" x14ac:dyDescent="0.3">
      <c r="A966">
        <v>955</v>
      </c>
      <c r="B966" t="s">
        <v>5408</v>
      </c>
      <c r="C966" s="1" t="s">
        <v>5368</v>
      </c>
      <c r="D966" s="1" t="s">
        <v>5369</v>
      </c>
      <c r="E966" s="2">
        <v>47119</v>
      </c>
      <c r="F966" s="2">
        <v>47208</v>
      </c>
      <c r="G966" s="1" t="s">
        <v>9329</v>
      </c>
      <c r="H966" s="1">
        <f>+Temporalidad[[#This Row],[ID]]</f>
        <v>955</v>
      </c>
    </row>
    <row r="967" spans="1:8" hidden="1" x14ac:dyDescent="0.3">
      <c r="A967">
        <v>956</v>
      </c>
      <c r="B967" t="s">
        <v>5409</v>
      </c>
      <c r="C967" s="1" t="s">
        <v>5368</v>
      </c>
      <c r="D967" s="1" t="s">
        <v>5369</v>
      </c>
      <c r="E967" s="2">
        <v>47484</v>
      </c>
      <c r="F967" s="2">
        <v>47573</v>
      </c>
      <c r="G967" s="1" t="s">
        <v>9330</v>
      </c>
      <c r="H967" s="1">
        <f>+Temporalidad[[#This Row],[ID]]</f>
        <v>956</v>
      </c>
    </row>
    <row r="968" spans="1:8" hidden="1" x14ac:dyDescent="0.3">
      <c r="A968">
        <v>957</v>
      </c>
      <c r="B968" t="s">
        <v>5410</v>
      </c>
      <c r="C968" s="1" t="s">
        <v>5368</v>
      </c>
      <c r="D968" s="1" t="s">
        <v>5369</v>
      </c>
      <c r="E968" s="2">
        <v>47849</v>
      </c>
      <c r="F968" s="2">
        <v>47938</v>
      </c>
      <c r="G968" s="1" t="s">
        <v>9331</v>
      </c>
      <c r="H968" s="1">
        <f>+Temporalidad[[#This Row],[ID]]</f>
        <v>957</v>
      </c>
    </row>
    <row r="969" spans="1:8" hidden="1" x14ac:dyDescent="0.3">
      <c r="A969">
        <v>958</v>
      </c>
      <c r="B969" t="s">
        <v>5411</v>
      </c>
      <c r="C969" s="1" t="s">
        <v>5368</v>
      </c>
      <c r="D969" s="1" t="s">
        <v>5369</v>
      </c>
      <c r="E969" s="2">
        <v>48214</v>
      </c>
      <c r="F969" s="2">
        <v>48304</v>
      </c>
      <c r="G969" s="1" t="s">
        <v>9332</v>
      </c>
      <c r="H969" s="1">
        <f>+Temporalidad[[#This Row],[ID]]</f>
        <v>958</v>
      </c>
    </row>
    <row r="970" spans="1:8" hidden="1" x14ac:dyDescent="0.3">
      <c r="A970">
        <v>959</v>
      </c>
      <c r="B970" t="s">
        <v>5412</v>
      </c>
      <c r="C970" s="1" t="s">
        <v>5368</v>
      </c>
      <c r="D970" s="1" t="s">
        <v>5369</v>
      </c>
      <c r="E970" s="2">
        <v>48580</v>
      </c>
      <c r="F970" s="2">
        <v>48669</v>
      </c>
      <c r="G970" s="1" t="s">
        <v>9333</v>
      </c>
      <c r="H970" s="1">
        <f>+Temporalidad[[#This Row],[ID]]</f>
        <v>959</v>
      </c>
    </row>
    <row r="971" spans="1:8" hidden="1" x14ac:dyDescent="0.3">
      <c r="A971">
        <v>960</v>
      </c>
      <c r="B971" t="s">
        <v>5413</v>
      </c>
      <c r="C971" s="1" t="s">
        <v>5368</v>
      </c>
      <c r="D971" s="1" t="s">
        <v>5369</v>
      </c>
      <c r="E971" s="2">
        <v>48945</v>
      </c>
      <c r="F971" s="2">
        <v>49034</v>
      </c>
      <c r="G971" s="1" t="s">
        <v>9334</v>
      </c>
      <c r="H971" s="1">
        <f>+Temporalidad[[#This Row],[ID]]</f>
        <v>960</v>
      </c>
    </row>
    <row r="972" spans="1:8" hidden="1" x14ac:dyDescent="0.3">
      <c r="A972">
        <v>961</v>
      </c>
      <c r="B972" t="s">
        <v>5414</v>
      </c>
      <c r="C972" s="1" t="s">
        <v>5368</v>
      </c>
      <c r="D972" s="1" t="s">
        <v>5369</v>
      </c>
      <c r="E972" s="2">
        <v>49310</v>
      </c>
      <c r="F972" s="2">
        <v>49399</v>
      </c>
      <c r="G972" s="1" t="s">
        <v>9335</v>
      </c>
      <c r="H972" s="1">
        <f>+Temporalidad[[#This Row],[ID]]</f>
        <v>961</v>
      </c>
    </row>
    <row r="973" spans="1:8" hidden="1" x14ac:dyDescent="0.3">
      <c r="A973">
        <v>962</v>
      </c>
      <c r="B973" t="s">
        <v>5415</v>
      </c>
      <c r="C973" s="1" t="s">
        <v>5368</v>
      </c>
      <c r="D973" s="1" t="s">
        <v>5369</v>
      </c>
      <c r="E973" s="2">
        <v>49675</v>
      </c>
      <c r="F973" s="2">
        <v>49765</v>
      </c>
      <c r="G973" s="1" t="s">
        <v>9336</v>
      </c>
      <c r="H973" s="1">
        <f>+Temporalidad[[#This Row],[ID]]</f>
        <v>962</v>
      </c>
    </row>
    <row r="974" spans="1:8" hidden="1" x14ac:dyDescent="0.3">
      <c r="A974">
        <v>963</v>
      </c>
      <c r="B974" t="s">
        <v>5416</v>
      </c>
      <c r="C974" s="1" t="s">
        <v>5368</v>
      </c>
      <c r="D974" s="1" t="s">
        <v>5369</v>
      </c>
      <c r="E974" s="2">
        <v>50041</v>
      </c>
      <c r="F974" s="2">
        <v>50130</v>
      </c>
      <c r="G974" s="1" t="s">
        <v>9337</v>
      </c>
      <c r="H974" s="1">
        <f>+Temporalidad[[#This Row],[ID]]</f>
        <v>963</v>
      </c>
    </row>
    <row r="975" spans="1:8" hidden="1" x14ac:dyDescent="0.3">
      <c r="A975">
        <v>964</v>
      </c>
      <c r="B975" t="s">
        <v>5417</v>
      </c>
      <c r="C975" s="1" t="s">
        <v>5368</v>
      </c>
      <c r="D975" s="1" t="s">
        <v>5369</v>
      </c>
      <c r="E975" s="2">
        <v>50406</v>
      </c>
      <c r="F975" s="2">
        <v>50495</v>
      </c>
      <c r="G975" s="1" t="s">
        <v>9338</v>
      </c>
      <c r="H975" s="1">
        <f>+Temporalidad[[#This Row],[ID]]</f>
        <v>964</v>
      </c>
    </row>
    <row r="976" spans="1:8" hidden="1" x14ac:dyDescent="0.3">
      <c r="A976">
        <v>965</v>
      </c>
      <c r="B976" t="s">
        <v>5418</v>
      </c>
      <c r="C976" s="1" t="s">
        <v>5368</v>
      </c>
      <c r="D976" s="1" t="s">
        <v>5369</v>
      </c>
      <c r="E976" s="2">
        <v>50771</v>
      </c>
      <c r="F976" s="2">
        <v>50860</v>
      </c>
      <c r="G976" s="1" t="s">
        <v>9339</v>
      </c>
      <c r="H976" s="1">
        <f>+Temporalidad[[#This Row],[ID]]</f>
        <v>965</v>
      </c>
    </row>
    <row r="977" spans="1:8" hidden="1" x14ac:dyDescent="0.3">
      <c r="A977">
        <v>966</v>
      </c>
      <c r="B977" t="s">
        <v>5419</v>
      </c>
      <c r="C977" s="1" t="s">
        <v>5368</v>
      </c>
      <c r="D977" s="1" t="s">
        <v>5369</v>
      </c>
      <c r="E977" s="2">
        <v>51136</v>
      </c>
      <c r="F977" s="2">
        <v>51226</v>
      </c>
      <c r="G977" s="1" t="s">
        <v>9340</v>
      </c>
      <c r="H977" s="1">
        <f>+Temporalidad[[#This Row],[ID]]</f>
        <v>966</v>
      </c>
    </row>
    <row r="978" spans="1:8" hidden="1" x14ac:dyDescent="0.3">
      <c r="A978">
        <v>967</v>
      </c>
      <c r="B978" t="s">
        <v>5420</v>
      </c>
      <c r="C978" s="1" t="s">
        <v>5368</v>
      </c>
      <c r="D978" s="1" t="s">
        <v>5369</v>
      </c>
      <c r="E978" s="2">
        <v>51502</v>
      </c>
      <c r="F978" s="2">
        <v>51591</v>
      </c>
      <c r="G978" s="1" t="s">
        <v>9341</v>
      </c>
      <c r="H978" s="1">
        <f>+Temporalidad[[#This Row],[ID]]</f>
        <v>967</v>
      </c>
    </row>
    <row r="979" spans="1:8" hidden="1" x14ac:dyDescent="0.3">
      <c r="A979">
        <v>968</v>
      </c>
      <c r="B979" t="s">
        <v>5421</v>
      </c>
      <c r="C979" s="1" t="s">
        <v>5368</v>
      </c>
      <c r="D979" s="1" t="s">
        <v>5369</v>
      </c>
      <c r="E979" s="2">
        <v>51867</v>
      </c>
      <c r="F979" s="2">
        <v>51956</v>
      </c>
      <c r="G979" s="1" t="s">
        <v>9342</v>
      </c>
      <c r="H979" s="1">
        <f>+Temporalidad[[#This Row],[ID]]</f>
        <v>968</v>
      </c>
    </row>
    <row r="980" spans="1:8" hidden="1" x14ac:dyDescent="0.3">
      <c r="A980">
        <v>969</v>
      </c>
      <c r="B980" t="s">
        <v>5422</v>
      </c>
      <c r="C980" s="1" t="s">
        <v>5368</v>
      </c>
      <c r="D980" s="1" t="s">
        <v>5369</v>
      </c>
      <c r="E980" s="2">
        <v>52232</v>
      </c>
      <c r="F980" s="2">
        <v>52321</v>
      </c>
      <c r="G980" s="1" t="s">
        <v>9343</v>
      </c>
      <c r="H980" s="1">
        <f>+Temporalidad[[#This Row],[ID]]</f>
        <v>969</v>
      </c>
    </row>
    <row r="981" spans="1:8" hidden="1" x14ac:dyDescent="0.3">
      <c r="A981">
        <v>970</v>
      </c>
      <c r="B981" t="s">
        <v>5423</v>
      </c>
      <c r="C981" s="1" t="s">
        <v>5368</v>
      </c>
      <c r="D981" s="1" t="s">
        <v>5369</v>
      </c>
      <c r="E981" s="2">
        <v>52597</v>
      </c>
      <c r="F981" s="2">
        <v>52687</v>
      </c>
      <c r="G981" s="1" t="s">
        <v>9344</v>
      </c>
      <c r="H981" s="1">
        <f>+Temporalidad[[#This Row],[ID]]</f>
        <v>970</v>
      </c>
    </row>
    <row r="982" spans="1:8" hidden="1" x14ac:dyDescent="0.3">
      <c r="A982">
        <v>971</v>
      </c>
      <c r="B982" t="s">
        <v>5424</v>
      </c>
      <c r="C982" s="1" t="s">
        <v>5368</v>
      </c>
      <c r="D982" s="1" t="s">
        <v>5369</v>
      </c>
      <c r="E982" s="2">
        <v>52963</v>
      </c>
      <c r="F982" s="2">
        <v>53052</v>
      </c>
      <c r="G982" s="1" t="s">
        <v>9345</v>
      </c>
      <c r="H982" s="1">
        <f>+Temporalidad[[#This Row],[ID]]</f>
        <v>971</v>
      </c>
    </row>
    <row r="983" spans="1:8" hidden="1" x14ac:dyDescent="0.3">
      <c r="A983">
        <v>972</v>
      </c>
      <c r="B983" t="s">
        <v>5425</v>
      </c>
      <c r="C983" s="1" t="s">
        <v>5368</v>
      </c>
      <c r="D983" s="1" t="s">
        <v>5369</v>
      </c>
      <c r="E983" s="2">
        <v>53328</v>
      </c>
      <c r="F983" s="2">
        <v>53417</v>
      </c>
      <c r="G983" s="1" t="s">
        <v>9346</v>
      </c>
      <c r="H983" s="1">
        <f>+Temporalidad[[#This Row],[ID]]</f>
        <v>972</v>
      </c>
    </row>
    <row r="984" spans="1:8" hidden="1" x14ac:dyDescent="0.3">
      <c r="A984">
        <v>973</v>
      </c>
      <c r="B984" t="s">
        <v>5426</v>
      </c>
      <c r="C984" s="1" t="s">
        <v>5368</v>
      </c>
      <c r="D984" s="1" t="s">
        <v>5369</v>
      </c>
      <c r="E984" s="2">
        <v>53693</v>
      </c>
      <c r="F984" s="2">
        <v>53782</v>
      </c>
      <c r="G984" s="1" t="s">
        <v>9347</v>
      </c>
      <c r="H984" s="1">
        <f>+Temporalidad[[#This Row],[ID]]</f>
        <v>973</v>
      </c>
    </row>
    <row r="985" spans="1:8" hidden="1" x14ac:dyDescent="0.3">
      <c r="A985">
        <v>974</v>
      </c>
      <c r="B985" t="s">
        <v>5427</v>
      </c>
      <c r="C985" s="1" t="s">
        <v>5368</v>
      </c>
      <c r="D985" s="1" t="s">
        <v>5369</v>
      </c>
      <c r="E985" s="2">
        <v>54058</v>
      </c>
      <c r="F985" s="2">
        <v>54148</v>
      </c>
      <c r="G985" s="1" t="s">
        <v>9348</v>
      </c>
      <c r="H985" s="1">
        <f>+Temporalidad[[#This Row],[ID]]</f>
        <v>974</v>
      </c>
    </row>
    <row r="986" spans="1:8" hidden="1" x14ac:dyDescent="0.3">
      <c r="A986">
        <v>975</v>
      </c>
      <c r="B986" t="s">
        <v>5428</v>
      </c>
      <c r="C986" s="1" t="s">
        <v>5368</v>
      </c>
      <c r="D986" s="1" t="s">
        <v>5369</v>
      </c>
      <c r="E986" s="2">
        <v>54424</v>
      </c>
      <c r="F986" s="2">
        <v>54513</v>
      </c>
      <c r="G986" s="1" t="s">
        <v>9349</v>
      </c>
      <c r="H986" s="1">
        <f>+Temporalidad[[#This Row],[ID]]</f>
        <v>975</v>
      </c>
    </row>
    <row r="987" spans="1:8" hidden="1" x14ac:dyDescent="0.3">
      <c r="A987">
        <v>976</v>
      </c>
      <c r="B987" t="s">
        <v>5429</v>
      </c>
      <c r="C987" s="1" t="s">
        <v>5368</v>
      </c>
      <c r="D987" s="1" t="s">
        <v>5369</v>
      </c>
      <c r="E987" s="2">
        <v>54789</v>
      </c>
      <c r="F987" s="2">
        <v>54878</v>
      </c>
      <c r="G987" s="1" t="s">
        <v>9350</v>
      </c>
      <c r="H987" s="1">
        <f>+Temporalidad[[#This Row],[ID]]</f>
        <v>976</v>
      </c>
    </row>
    <row r="988" spans="1:8" hidden="1" x14ac:dyDescent="0.3">
      <c r="A988">
        <v>977</v>
      </c>
      <c r="B988" t="s">
        <v>5430</v>
      </c>
      <c r="C988" s="1" t="s">
        <v>5368</v>
      </c>
      <c r="D988" s="1" t="s">
        <v>5369</v>
      </c>
      <c r="E988" s="2">
        <v>32964</v>
      </c>
      <c r="F988" s="2">
        <v>33054</v>
      </c>
      <c r="G988" s="1" t="s">
        <v>9351</v>
      </c>
      <c r="H988" s="1">
        <f>+Temporalidad[[#This Row],[ID]]</f>
        <v>977</v>
      </c>
    </row>
    <row r="989" spans="1:8" hidden="1" x14ac:dyDescent="0.3">
      <c r="A989">
        <v>978</v>
      </c>
      <c r="B989" t="s">
        <v>5431</v>
      </c>
      <c r="C989" s="1" t="s">
        <v>5368</v>
      </c>
      <c r="D989" s="1" t="s">
        <v>5369</v>
      </c>
      <c r="E989" s="2">
        <v>33329</v>
      </c>
      <c r="F989" s="2">
        <v>33419</v>
      </c>
      <c r="G989" s="1" t="s">
        <v>9352</v>
      </c>
      <c r="H989" s="1">
        <f>+Temporalidad[[#This Row],[ID]]</f>
        <v>978</v>
      </c>
    </row>
    <row r="990" spans="1:8" hidden="1" x14ac:dyDescent="0.3">
      <c r="A990">
        <v>979</v>
      </c>
      <c r="B990" t="s">
        <v>5432</v>
      </c>
      <c r="C990" s="1" t="s">
        <v>5368</v>
      </c>
      <c r="D990" s="1" t="s">
        <v>5369</v>
      </c>
      <c r="E990" s="2">
        <v>33695</v>
      </c>
      <c r="F990" s="2">
        <v>33785</v>
      </c>
      <c r="G990" s="1" t="s">
        <v>9353</v>
      </c>
      <c r="H990" s="1">
        <f>+Temporalidad[[#This Row],[ID]]</f>
        <v>979</v>
      </c>
    </row>
    <row r="991" spans="1:8" hidden="1" x14ac:dyDescent="0.3">
      <c r="A991">
        <v>980</v>
      </c>
      <c r="B991" t="s">
        <v>5433</v>
      </c>
      <c r="C991" s="1" t="s">
        <v>5368</v>
      </c>
      <c r="D991" s="1" t="s">
        <v>5369</v>
      </c>
      <c r="E991" s="2">
        <v>34060</v>
      </c>
      <c r="F991" s="2">
        <v>34150</v>
      </c>
      <c r="G991" s="1" t="s">
        <v>9354</v>
      </c>
      <c r="H991" s="1">
        <f>+Temporalidad[[#This Row],[ID]]</f>
        <v>980</v>
      </c>
    </row>
    <row r="992" spans="1:8" hidden="1" x14ac:dyDescent="0.3">
      <c r="A992">
        <v>981</v>
      </c>
      <c r="B992" t="s">
        <v>5434</v>
      </c>
      <c r="C992" s="1" t="s">
        <v>5368</v>
      </c>
      <c r="D992" s="1" t="s">
        <v>5369</v>
      </c>
      <c r="E992" s="2">
        <v>34425</v>
      </c>
      <c r="F992" s="2">
        <v>34515</v>
      </c>
      <c r="G992" s="1" t="s">
        <v>9355</v>
      </c>
      <c r="H992" s="1">
        <f>+Temporalidad[[#This Row],[ID]]</f>
        <v>981</v>
      </c>
    </row>
    <row r="993" spans="1:8" hidden="1" x14ac:dyDescent="0.3">
      <c r="A993">
        <v>982</v>
      </c>
      <c r="B993" t="s">
        <v>5435</v>
      </c>
      <c r="C993" s="1" t="s">
        <v>5368</v>
      </c>
      <c r="D993" s="1" t="s">
        <v>5369</v>
      </c>
      <c r="E993" s="2">
        <v>34790</v>
      </c>
      <c r="F993" s="2">
        <v>34880</v>
      </c>
      <c r="G993" s="1" t="s">
        <v>9356</v>
      </c>
      <c r="H993" s="1">
        <f>+Temporalidad[[#This Row],[ID]]</f>
        <v>982</v>
      </c>
    </row>
    <row r="994" spans="1:8" hidden="1" x14ac:dyDescent="0.3">
      <c r="A994">
        <v>983</v>
      </c>
      <c r="B994" t="s">
        <v>5436</v>
      </c>
      <c r="C994" s="1" t="s">
        <v>5368</v>
      </c>
      <c r="D994" s="1" t="s">
        <v>5369</v>
      </c>
      <c r="E994" s="2">
        <v>35156</v>
      </c>
      <c r="F994" s="2">
        <v>35246</v>
      </c>
      <c r="G994" s="1" t="s">
        <v>9357</v>
      </c>
      <c r="H994" s="1">
        <f>+Temporalidad[[#This Row],[ID]]</f>
        <v>983</v>
      </c>
    </row>
    <row r="995" spans="1:8" hidden="1" x14ac:dyDescent="0.3">
      <c r="A995">
        <v>984</v>
      </c>
      <c r="B995" t="s">
        <v>5437</v>
      </c>
      <c r="C995" s="1" t="s">
        <v>5368</v>
      </c>
      <c r="D995" s="1" t="s">
        <v>5369</v>
      </c>
      <c r="E995" s="2">
        <v>35521</v>
      </c>
      <c r="F995" s="2">
        <v>35611</v>
      </c>
      <c r="G995" s="1" t="s">
        <v>9358</v>
      </c>
      <c r="H995" s="1">
        <f>+Temporalidad[[#This Row],[ID]]</f>
        <v>984</v>
      </c>
    </row>
    <row r="996" spans="1:8" hidden="1" x14ac:dyDescent="0.3">
      <c r="A996">
        <v>985</v>
      </c>
      <c r="B996" t="s">
        <v>5438</v>
      </c>
      <c r="C996" s="1" t="s">
        <v>5368</v>
      </c>
      <c r="D996" s="1" t="s">
        <v>5369</v>
      </c>
      <c r="E996" s="2">
        <v>35886</v>
      </c>
      <c r="F996" s="2">
        <v>35976</v>
      </c>
      <c r="G996" s="1" t="s">
        <v>9359</v>
      </c>
      <c r="H996" s="1">
        <f>+Temporalidad[[#This Row],[ID]]</f>
        <v>985</v>
      </c>
    </row>
    <row r="997" spans="1:8" hidden="1" x14ac:dyDescent="0.3">
      <c r="A997">
        <v>986</v>
      </c>
      <c r="B997" t="s">
        <v>5439</v>
      </c>
      <c r="C997" s="1" t="s">
        <v>5368</v>
      </c>
      <c r="D997" s="1" t="s">
        <v>5369</v>
      </c>
      <c r="E997" s="2">
        <v>36251</v>
      </c>
      <c r="F997" s="2">
        <v>36341</v>
      </c>
      <c r="G997" s="1" t="s">
        <v>9360</v>
      </c>
      <c r="H997" s="1">
        <f>+Temporalidad[[#This Row],[ID]]</f>
        <v>986</v>
      </c>
    </row>
    <row r="998" spans="1:8" hidden="1" x14ac:dyDescent="0.3">
      <c r="A998">
        <v>987</v>
      </c>
      <c r="B998" t="s">
        <v>5440</v>
      </c>
      <c r="C998" s="1" t="s">
        <v>5368</v>
      </c>
      <c r="D998" s="1" t="s">
        <v>5369</v>
      </c>
      <c r="E998" s="2">
        <v>36617</v>
      </c>
      <c r="F998" s="2">
        <v>36707</v>
      </c>
      <c r="G998" s="1" t="s">
        <v>9361</v>
      </c>
      <c r="H998" s="1">
        <f>+Temporalidad[[#This Row],[ID]]</f>
        <v>987</v>
      </c>
    </row>
    <row r="999" spans="1:8" hidden="1" x14ac:dyDescent="0.3">
      <c r="A999">
        <v>988</v>
      </c>
      <c r="B999" t="s">
        <v>5441</v>
      </c>
      <c r="C999" s="1" t="s">
        <v>5368</v>
      </c>
      <c r="D999" s="1" t="s">
        <v>5369</v>
      </c>
      <c r="E999" s="2">
        <v>36982</v>
      </c>
      <c r="F999" s="2">
        <v>37072</v>
      </c>
      <c r="G999" s="1" t="s">
        <v>9362</v>
      </c>
      <c r="H999" s="1">
        <f>+Temporalidad[[#This Row],[ID]]</f>
        <v>988</v>
      </c>
    </row>
    <row r="1000" spans="1:8" hidden="1" x14ac:dyDescent="0.3">
      <c r="A1000">
        <v>989</v>
      </c>
      <c r="B1000" t="s">
        <v>5442</v>
      </c>
      <c r="C1000" s="1" t="s">
        <v>5368</v>
      </c>
      <c r="D1000" s="1" t="s">
        <v>5369</v>
      </c>
      <c r="E1000" s="2">
        <v>37347</v>
      </c>
      <c r="F1000" s="2">
        <v>37437</v>
      </c>
      <c r="G1000" s="1" t="s">
        <v>9363</v>
      </c>
      <c r="H1000" s="1">
        <f>+Temporalidad[[#This Row],[ID]]</f>
        <v>989</v>
      </c>
    </row>
    <row r="1001" spans="1:8" hidden="1" x14ac:dyDescent="0.3">
      <c r="A1001">
        <v>990</v>
      </c>
      <c r="B1001" t="s">
        <v>5443</v>
      </c>
      <c r="C1001" s="1" t="s">
        <v>5368</v>
      </c>
      <c r="D1001" s="1" t="s">
        <v>5369</v>
      </c>
      <c r="E1001" s="2">
        <v>37712</v>
      </c>
      <c r="F1001" s="2">
        <v>37802</v>
      </c>
      <c r="G1001" s="1" t="s">
        <v>9364</v>
      </c>
      <c r="H1001" s="1">
        <f>+Temporalidad[[#This Row],[ID]]</f>
        <v>990</v>
      </c>
    </row>
    <row r="1002" spans="1:8" hidden="1" x14ac:dyDescent="0.3">
      <c r="A1002">
        <v>991</v>
      </c>
      <c r="B1002" t="s">
        <v>5444</v>
      </c>
      <c r="C1002" s="1" t="s">
        <v>5368</v>
      </c>
      <c r="D1002" s="1" t="s">
        <v>5369</v>
      </c>
      <c r="E1002" s="2">
        <v>38078</v>
      </c>
      <c r="F1002" s="2">
        <v>38168</v>
      </c>
      <c r="G1002" s="1" t="s">
        <v>9365</v>
      </c>
      <c r="H1002" s="1">
        <f>+Temporalidad[[#This Row],[ID]]</f>
        <v>991</v>
      </c>
    </row>
    <row r="1003" spans="1:8" hidden="1" x14ac:dyDescent="0.3">
      <c r="A1003">
        <v>992</v>
      </c>
      <c r="B1003" t="s">
        <v>5445</v>
      </c>
      <c r="C1003" s="1" t="s">
        <v>5368</v>
      </c>
      <c r="D1003" s="1" t="s">
        <v>5369</v>
      </c>
      <c r="E1003" s="2">
        <v>38443</v>
      </c>
      <c r="F1003" s="2">
        <v>38533</v>
      </c>
      <c r="G1003" s="1" t="s">
        <v>9366</v>
      </c>
      <c r="H1003" s="1">
        <f>+Temporalidad[[#This Row],[ID]]</f>
        <v>992</v>
      </c>
    </row>
    <row r="1004" spans="1:8" hidden="1" x14ac:dyDescent="0.3">
      <c r="A1004">
        <v>993</v>
      </c>
      <c r="B1004" t="s">
        <v>5446</v>
      </c>
      <c r="C1004" s="1" t="s">
        <v>5368</v>
      </c>
      <c r="D1004" s="1" t="s">
        <v>5369</v>
      </c>
      <c r="E1004" s="2">
        <v>38808</v>
      </c>
      <c r="F1004" s="2">
        <v>38898</v>
      </c>
      <c r="G1004" s="1" t="s">
        <v>9367</v>
      </c>
      <c r="H1004" s="1">
        <f>+Temporalidad[[#This Row],[ID]]</f>
        <v>993</v>
      </c>
    </row>
    <row r="1005" spans="1:8" hidden="1" x14ac:dyDescent="0.3">
      <c r="A1005">
        <v>994</v>
      </c>
      <c r="B1005" t="s">
        <v>5447</v>
      </c>
      <c r="C1005" s="1" t="s">
        <v>5368</v>
      </c>
      <c r="D1005" s="1" t="s">
        <v>5369</v>
      </c>
      <c r="E1005" s="2">
        <v>39173</v>
      </c>
      <c r="F1005" s="2">
        <v>39263</v>
      </c>
      <c r="G1005" s="1" t="s">
        <v>9368</v>
      </c>
      <c r="H1005" s="1">
        <f>+Temporalidad[[#This Row],[ID]]</f>
        <v>994</v>
      </c>
    </row>
    <row r="1006" spans="1:8" hidden="1" x14ac:dyDescent="0.3">
      <c r="A1006">
        <v>995</v>
      </c>
      <c r="B1006" t="s">
        <v>5448</v>
      </c>
      <c r="C1006" s="1" t="s">
        <v>5368</v>
      </c>
      <c r="D1006" s="1" t="s">
        <v>5369</v>
      </c>
      <c r="E1006" s="2">
        <v>39539</v>
      </c>
      <c r="F1006" s="2">
        <v>39629</v>
      </c>
      <c r="G1006" s="1" t="s">
        <v>9369</v>
      </c>
      <c r="H1006" s="1">
        <f>+Temporalidad[[#This Row],[ID]]</f>
        <v>995</v>
      </c>
    </row>
    <row r="1007" spans="1:8" hidden="1" x14ac:dyDescent="0.3">
      <c r="A1007">
        <v>996</v>
      </c>
      <c r="B1007" t="s">
        <v>5449</v>
      </c>
      <c r="C1007" s="1" t="s">
        <v>5368</v>
      </c>
      <c r="D1007" s="1" t="s">
        <v>5369</v>
      </c>
      <c r="E1007" s="2">
        <v>39904</v>
      </c>
      <c r="F1007" s="2">
        <v>39994</v>
      </c>
      <c r="G1007" s="1" t="s">
        <v>9370</v>
      </c>
      <c r="H1007" s="1">
        <f>+Temporalidad[[#This Row],[ID]]</f>
        <v>996</v>
      </c>
    </row>
    <row r="1008" spans="1:8" hidden="1" x14ac:dyDescent="0.3">
      <c r="A1008">
        <v>997</v>
      </c>
      <c r="B1008" t="s">
        <v>5450</v>
      </c>
      <c r="C1008" s="1" t="s">
        <v>5368</v>
      </c>
      <c r="D1008" s="1" t="s">
        <v>5369</v>
      </c>
      <c r="E1008" s="2">
        <v>40269</v>
      </c>
      <c r="F1008" s="2">
        <v>40359</v>
      </c>
      <c r="G1008" s="1" t="s">
        <v>9371</v>
      </c>
      <c r="H1008" s="1">
        <f>+Temporalidad[[#This Row],[ID]]</f>
        <v>997</v>
      </c>
    </row>
    <row r="1009" spans="1:8" hidden="1" x14ac:dyDescent="0.3">
      <c r="A1009">
        <v>998</v>
      </c>
      <c r="B1009" t="s">
        <v>5451</v>
      </c>
      <c r="C1009" s="1" t="s">
        <v>5368</v>
      </c>
      <c r="D1009" s="1" t="s">
        <v>5369</v>
      </c>
      <c r="E1009" s="2">
        <v>40634</v>
      </c>
      <c r="F1009" s="2">
        <v>40724</v>
      </c>
      <c r="G1009" s="1" t="s">
        <v>9372</v>
      </c>
      <c r="H1009" s="1">
        <f>+Temporalidad[[#This Row],[ID]]</f>
        <v>998</v>
      </c>
    </row>
    <row r="1010" spans="1:8" hidden="1" x14ac:dyDescent="0.3">
      <c r="A1010">
        <v>999</v>
      </c>
      <c r="B1010" t="s">
        <v>5452</v>
      </c>
      <c r="C1010" s="1" t="s">
        <v>5368</v>
      </c>
      <c r="D1010" s="1" t="s">
        <v>5369</v>
      </c>
      <c r="E1010" s="2">
        <v>41000</v>
      </c>
      <c r="F1010" s="2">
        <v>41090</v>
      </c>
      <c r="G1010" s="1" t="s">
        <v>9373</v>
      </c>
      <c r="H1010" s="1">
        <f>+Temporalidad[[#This Row],[ID]]</f>
        <v>999</v>
      </c>
    </row>
    <row r="1011" spans="1:8" hidden="1" x14ac:dyDescent="0.3">
      <c r="A1011">
        <v>1000</v>
      </c>
      <c r="B1011" t="s">
        <v>5453</v>
      </c>
      <c r="C1011" s="1" t="s">
        <v>5368</v>
      </c>
      <c r="D1011" s="1" t="s">
        <v>5369</v>
      </c>
      <c r="E1011" s="2">
        <v>41365</v>
      </c>
      <c r="F1011" s="2">
        <v>41455</v>
      </c>
      <c r="G1011" s="1" t="s">
        <v>9374</v>
      </c>
      <c r="H1011" s="1">
        <f>+Temporalidad[[#This Row],[ID]]</f>
        <v>1000</v>
      </c>
    </row>
    <row r="1012" spans="1:8" hidden="1" x14ac:dyDescent="0.3">
      <c r="A1012">
        <v>1001</v>
      </c>
      <c r="B1012" t="s">
        <v>5454</v>
      </c>
      <c r="C1012" s="1" t="s">
        <v>5368</v>
      </c>
      <c r="D1012" s="1" t="s">
        <v>5369</v>
      </c>
      <c r="E1012" s="2">
        <v>41730</v>
      </c>
      <c r="F1012" s="2">
        <v>41820</v>
      </c>
      <c r="G1012" s="1" t="s">
        <v>9375</v>
      </c>
      <c r="H1012" s="1">
        <f>+Temporalidad[[#This Row],[ID]]</f>
        <v>1001</v>
      </c>
    </row>
    <row r="1013" spans="1:8" hidden="1" x14ac:dyDescent="0.3">
      <c r="A1013">
        <v>1002</v>
      </c>
      <c r="B1013" t="s">
        <v>5455</v>
      </c>
      <c r="C1013" s="1" t="s">
        <v>5368</v>
      </c>
      <c r="D1013" s="1" t="s">
        <v>5369</v>
      </c>
      <c r="E1013" s="2">
        <v>42095</v>
      </c>
      <c r="F1013" s="2">
        <v>42185</v>
      </c>
      <c r="G1013" s="1" t="s">
        <v>9376</v>
      </c>
      <c r="H1013" s="1">
        <f>+Temporalidad[[#This Row],[ID]]</f>
        <v>1002</v>
      </c>
    </row>
    <row r="1014" spans="1:8" hidden="1" x14ac:dyDescent="0.3">
      <c r="A1014">
        <v>1003</v>
      </c>
      <c r="B1014" t="s">
        <v>5456</v>
      </c>
      <c r="C1014" s="1" t="s">
        <v>5368</v>
      </c>
      <c r="D1014" s="1" t="s">
        <v>5369</v>
      </c>
      <c r="E1014" s="2">
        <v>42461</v>
      </c>
      <c r="F1014" s="2">
        <v>42551</v>
      </c>
      <c r="G1014" s="1" t="s">
        <v>9377</v>
      </c>
      <c r="H1014" s="1">
        <f>+Temporalidad[[#This Row],[ID]]</f>
        <v>1003</v>
      </c>
    </row>
    <row r="1015" spans="1:8" hidden="1" x14ac:dyDescent="0.3">
      <c r="A1015">
        <v>1004</v>
      </c>
      <c r="B1015" t="s">
        <v>5457</v>
      </c>
      <c r="C1015" s="1" t="s">
        <v>5368</v>
      </c>
      <c r="D1015" s="1" t="s">
        <v>5369</v>
      </c>
      <c r="E1015" s="2">
        <v>42826</v>
      </c>
      <c r="F1015" s="2">
        <v>42916</v>
      </c>
      <c r="G1015" s="1" t="s">
        <v>9378</v>
      </c>
      <c r="H1015" s="1">
        <f>+Temporalidad[[#This Row],[ID]]</f>
        <v>1004</v>
      </c>
    </row>
    <row r="1016" spans="1:8" hidden="1" x14ac:dyDescent="0.3">
      <c r="A1016">
        <v>1005</v>
      </c>
      <c r="B1016" t="s">
        <v>5458</v>
      </c>
      <c r="C1016" s="1" t="s">
        <v>5368</v>
      </c>
      <c r="D1016" s="1" t="s">
        <v>5369</v>
      </c>
      <c r="E1016" s="2">
        <v>43191</v>
      </c>
      <c r="F1016" s="2">
        <v>43281</v>
      </c>
      <c r="G1016" s="1" t="s">
        <v>9379</v>
      </c>
      <c r="H1016" s="1">
        <f>+Temporalidad[[#This Row],[ID]]</f>
        <v>1005</v>
      </c>
    </row>
    <row r="1017" spans="1:8" hidden="1" x14ac:dyDescent="0.3">
      <c r="A1017">
        <v>1006</v>
      </c>
      <c r="B1017" t="s">
        <v>5459</v>
      </c>
      <c r="C1017" s="1" t="s">
        <v>5368</v>
      </c>
      <c r="D1017" s="1" t="s">
        <v>5369</v>
      </c>
      <c r="E1017" s="2">
        <v>43556</v>
      </c>
      <c r="F1017" s="2">
        <v>43646</v>
      </c>
      <c r="G1017" s="1" t="s">
        <v>9380</v>
      </c>
      <c r="H1017" s="1">
        <f>+Temporalidad[[#This Row],[ID]]</f>
        <v>1006</v>
      </c>
    </row>
    <row r="1018" spans="1:8" hidden="1" x14ac:dyDescent="0.3">
      <c r="A1018">
        <v>1007</v>
      </c>
      <c r="B1018" t="s">
        <v>5460</v>
      </c>
      <c r="C1018" s="1" t="s">
        <v>5368</v>
      </c>
      <c r="D1018" s="1" t="s">
        <v>5369</v>
      </c>
      <c r="E1018" s="2">
        <v>43922</v>
      </c>
      <c r="F1018" s="2">
        <v>44012</v>
      </c>
      <c r="G1018" s="1" t="s">
        <v>9381</v>
      </c>
      <c r="H1018" s="1">
        <f>+Temporalidad[[#This Row],[ID]]</f>
        <v>1007</v>
      </c>
    </row>
    <row r="1019" spans="1:8" hidden="1" x14ac:dyDescent="0.3">
      <c r="A1019">
        <v>1008</v>
      </c>
      <c r="B1019" t="s">
        <v>5461</v>
      </c>
      <c r="C1019" s="1" t="s">
        <v>5368</v>
      </c>
      <c r="D1019" s="1" t="s">
        <v>5369</v>
      </c>
      <c r="E1019" s="2">
        <v>44287</v>
      </c>
      <c r="F1019" s="2">
        <v>44377</v>
      </c>
      <c r="G1019" s="1" t="s">
        <v>9382</v>
      </c>
      <c r="H1019" s="1">
        <f>+Temporalidad[[#This Row],[ID]]</f>
        <v>1008</v>
      </c>
    </row>
    <row r="1020" spans="1:8" hidden="1" x14ac:dyDescent="0.3">
      <c r="A1020">
        <v>1009</v>
      </c>
      <c r="B1020" t="s">
        <v>5462</v>
      </c>
      <c r="C1020" s="1" t="s">
        <v>5368</v>
      </c>
      <c r="D1020" s="1" t="s">
        <v>5369</v>
      </c>
      <c r="E1020" s="2">
        <v>44652</v>
      </c>
      <c r="F1020" s="2">
        <v>44742</v>
      </c>
      <c r="G1020" s="1" t="s">
        <v>9383</v>
      </c>
      <c r="H1020" s="1">
        <f>+Temporalidad[[#This Row],[ID]]</f>
        <v>1009</v>
      </c>
    </row>
    <row r="1021" spans="1:8" hidden="1" x14ac:dyDescent="0.3">
      <c r="A1021">
        <v>1010</v>
      </c>
      <c r="B1021" t="s">
        <v>5463</v>
      </c>
      <c r="C1021" s="1" t="s">
        <v>5368</v>
      </c>
      <c r="D1021" s="1" t="s">
        <v>5369</v>
      </c>
      <c r="E1021" s="2">
        <v>45017</v>
      </c>
      <c r="F1021" s="2">
        <v>45107</v>
      </c>
      <c r="G1021" s="1" t="s">
        <v>9384</v>
      </c>
      <c r="H1021" s="1">
        <f>+Temporalidad[[#This Row],[ID]]</f>
        <v>1010</v>
      </c>
    </row>
    <row r="1022" spans="1:8" hidden="1" x14ac:dyDescent="0.3">
      <c r="A1022">
        <v>1011</v>
      </c>
      <c r="B1022" t="s">
        <v>5464</v>
      </c>
      <c r="C1022" s="1" t="s">
        <v>5368</v>
      </c>
      <c r="D1022" s="1" t="s">
        <v>5369</v>
      </c>
      <c r="E1022" s="2">
        <v>45383</v>
      </c>
      <c r="F1022" s="2">
        <v>45473</v>
      </c>
      <c r="G1022" s="1" t="s">
        <v>9385</v>
      </c>
      <c r="H1022" s="1">
        <f>+Temporalidad[[#This Row],[ID]]</f>
        <v>1011</v>
      </c>
    </row>
    <row r="1023" spans="1:8" hidden="1" x14ac:dyDescent="0.3">
      <c r="A1023">
        <v>1012</v>
      </c>
      <c r="B1023" t="s">
        <v>5465</v>
      </c>
      <c r="C1023" s="1" t="s">
        <v>5368</v>
      </c>
      <c r="D1023" s="1" t="s">
        <v>5369</v>
      </c>
      <c r="E1023" s="2">
        <v>45748</v>
      </c>
      <c r="F1023" s="2">
        <v>45838</v>
      </c>
      <c r="G1023" s="1" t="s">
        <v>9386</v>
      </c>
      <c r="H1023" s="1">
        <f>+Temporalidad[[#This Row],[ID]]</f>
        <v>1012</v>
      </c>
    </row>
    <row r="1024" spans="1:8" hidden="1" x14ac:dyDescent="0.3">
      <c r="A1024">
        <v>1013</v>
      </c>
      <c r="B1024" t="s">
        <v>5466</v>
      </c>
      <c r="C1024" s="1" t="s">
        <v>5368</v>
      </c>
      <c r="D1024" s="1" t="s">
        <v>5369</v>
      </c>
      <c r="E1024" s="2">
        <v>46113</v>
      </c>
      <c r="F1024" s="2">
        <v>46203</v>
      </c>
      <c r="G1024" s="1" t="s">
        <v>9387</v>
      </c>
      <c r="H1024" s="1">
        <f>+Temporalidad[[#This Row],[ID]]</f>
        <v>1013</v>
      </c>
    </row>
    <row r="1025" spans="1:8" hidden="1" x14ac:dyDescent="0.3">
      <c r="A1025">
        <v>1014</v>
      </c>
      <c r="B1025" t="s">
        <v>5467</v>
      </c>
      <c r="C1025" s="1" t="s">
        <v>5368</v>
      </c>
      <c r="D1025" s="1" t="s">
        <v>5369</v>
      </c>
      <c r="E1025" s="2">
        <v>46478</v>
      </c>
      <c r="F1025" s="2">
        <v>46568</v>
      </c>
      <c r="G1025" s="1" t="s">
        <v>9388</v>
      </c>
      <c r="H1025" s="1">
        <f>+Temporalidad[[#This Row],[ID]]</f>
        <v>1014</v>
      </c>
    </row>
    <row r="1026" spans="1:8" hidden="1" x14ac:dyDescent="0.3">
      <c r="A1026">
        <v>1015</v>
      </c>
      <c r="B1026" t="s">
        <v>5468</v>
      </c>
      <c r="C1026" s="1" t="s">
        <v>5368</v>
      </c>
      <c r="D1026" s="1" t="s">
        <v>5369</v>
      </c>
      <c r="E1026" s="2">
        <v>46844</v>
      </c>
      <c r="F1026" s="2">
        <v>46934</v>
      </c>
      <c r="G1026" s="1" t="s">
        <v>9389</v>
      </c>
      <c r="H1026" s="1">
        <f>+Temporalidad[[#This Row],[ID]]</f>
        <v>1015</v>
      </c>
    </row>
    <row r="1027" spans="1:8" hidden="1" x14ac:dyDescent="0.3">
      <c r="A1027">
        <v>1016</v>
      </c>
      <c r="B1027" t="s">
        <v>5469</v>
      </c>
      <c r="C1027" s="1" t="s">
        <v>5368</v>
      </c>
      <c r="D1027" s="1" t="s">
        <v>5369</v>
      </c>
      <c r="E1027" s="2">
        <v>47209</v>
      </c>
      <c r="F1027" s="2">
        <v>47299</v>
      </c>
      <c r="G1027" s="1" t="s">
        <v>9390</v>
      </c>
      <c r="H1027" s="1">
        <f>+Temporalidad[[#This Row],[ID]]</f>
        <v>1016</v>
      </c>
    </row>
    <row r="1028" spans="1:8" hidden="1" x14ac:dyDescent="0.3">
      <c r="A1028">
        <v>1017</v>
      </c>
      <c r="B1028" t="s">
        <v>5470</v>
      </c>
      <c r="C1028" s="1" t="s">
        <v>5368</v>
      </c>
      <c r="D1028" s="1" t="s">
        <v>5369</v>
      </c>
      <c r="E1028" s="2">
        <v>47574</v>
      </c>
      <c r="F1028" s="2">
        <v>47664</v>
      </c>
      <c r="G1028" s="1" t="s">
        <v>9391</v>
      </c>
      <c r="H1028" s="1">
        <f>+Temporalidad[[#This Row],[ID]]</f>
        <v>1017</v>
      </c>
    </row>
    <row r="1029" spans="1:8" hidden="1" x14ac:dyDescent="0.3">
      <c r="A1029">
        <v>1018</v>
      </c>
      <c r="B1029" t="s">
        <v>5471</v>
      </c>
      <c r="C1029" s="1" t="s">
        <v>5368</v>
      </c>
      <c r="D1029" s="1" t="s">
        <v>5369</v>
      </c>
      <c r="E1029" s="2">
        <v>47939</v>
      </c>
      <c r="F1029" s="2">
        <v>48029</v>
      </c>
      <c r="G1029" s="1" t="s">
        <v>9392</v>
      </c>
      <c r="H1029" s="1">
        <f>+Temporalidad[[#This Row],[ID]]</f>
        <v>1018</v>
      </c>
    </row>
    <row r="1030" spans="1:8" hidden="1" x14ac:dyDescent="0.3">
      <c r="A1030">
        <v>1019</v>
      </c>
      <c r="B1030" t="s">
        <v>5472</v>
      </c>
      <c r="C1030" s="1" t="s">
        <v>5368</v>
      </c>
      <c r="D1030" s="1" t="s">
        <v>5369</v>
      </c>
      <c r="E1030" s="2">
        <v>48305</v>
      </c>
      <c r="F1030" s="2">
        <v>48395</v>
      </c>
      <c r="G1030" s="1" t="s">
        <v>9393</v>
      </c>
      <c r="H1030" s="1">
        <f>+Temporalidad[[#This Row],[ID]]</f>
        <v>1019</v>
      </c>
    </row>
    <row r="1031" spans="1:8" hidden="1" x14ac:dyDescent="0.3">
      <c r="A1031">
        <v>1020</v>
      </c>
      <c r="B1031" t="s">
        <v>5473</v>
      </c>
      <c r="C1031" s="1" t="s">
        <v>5368</v>
      </c>
      <c r="D1031" s="1" t="s">
        <v>5369</v>
      </c>
      <c r="E1031" s="2">
        <v>48670</v>
      </c>
      <c r="F1031" s="2">
        <v>48760</v>
      </c>
      <c r="G1031" s="1" t="s">
        <v>9394</v>
      </c>
      <c r="H1031" s="1">
        <f>+Temporalidad[[#This Row],[ID]]</f>
        <v>1020</v>
      </c>
    </row>
    <row r="1032" spans="1:8" hidden="1" x14ac:dyDescent="0.3">
      <c r="A1032">
        <v>1021</v>
      </c>
      <c r="B1032" t="s">
        <v>5474</v>
      </c>
      <c r="C1032" s="1" t="s">
        <v>5368</v>
      </c>
      <c r="D1032" s="1" t="s">
        <v>5369</v>
      </c>
      <c r="E1032" s="2">
        <v>49035</v>
      </c>
      <c r="F1032" s="2">
        <v>49125</v>
      </c>
      <c r="G1032" s="1" t="s">
        <v>9395</v>
      </c>
      <c r="H1032" s="1">
        <f>+Temporalidad[[#This Row],[ID]]</f>
        <v>1021</v>
      </c>
    </row>
    <row r="1033" spans="1:8" hidden="1" x14ac:dyDescent="0.3">
      <c r="A1033">
        <v>1022</v>
      </c>
      <c r="B1033" t="s">
        <v>5475</v>
      </c>
      <c r="C1033" s="1" t="s">
        <v>5368</v>
      </c>
      <c r="D1033" s="1" t="s">
        <v>5369</v>
      </c>
      <c r="E1033" s="2">
        <v>49400</v>
      </c>
      <c r="F1033" s="2">
        <v>49490</v>
      </c>
      <c r="G1033" s="1" t="s">
        <v>9396</v>
      </c>
      <c r="H1033" s="1">
        <f>+Temporalidad[[#This Row],[ID]]</f>
        <v>1022</v>
      </c>
    </row>
    <row r="1034" spans="1:8" hidden="1" x14ac:dyDescent="0.3">
      <c r="A1034">
        <v>1023</v>
      </c>
      <c r="B1034" t="s">
        <v>5476</v>
      </c>
      <c r="C1034" s="1" t="s">
        <v>5368</v>
      </c>
      <c r="D1034" s="1" t="s">
        <v>5369</v>
      </c>
      <c r="E1034" s="2">
        <v>49766</v>
      </c>
      <c r="F1034" s="2">
        <v>49856</v>
      </c>
      <c r="G1034" s="1" t="s">
        <v>9397</v>
      </c>
      <c r="H1034" s="1">
        <f>+Temporalidad[[#This Row],[ID]]</f>
        <v>1023</v>
      </c>
    </row>
    <row r="1035" spans="1:8" hidden="1" x14ac:dyDescent="0.3">
      <c r="A1035">
        <v>1024</v>
      </c>
      <c r="B1035" t="s">
        <v>5477</v>
      </c>
      <c r="C1035" s="1" t="s">
        <v>5368</v>
      </c>
      <c r="D1035" s="1" t="s">
        <v>5369</v>
      </c>
      <c r="E1035" s="2">
        <v>50131</v>
      </c>
      <c r="F1035" s="2">
        <v>50221</v>
      </c>
      <c r="G1035" s="1" t="s">
        <v>9398</v>
      </c>
      <c r="H1035" s="1">
        <f>+Temporalidad[[#This Row],[ID]]</f>
        <v>1024</v>
      </c>
    </row>
    <row r="1036" spans="1:8" hidden="1" x14ac:dyDescent="0.3">
      <c r="A1036">
        <v>1025</v>
      </c>
      <c r="B1036" t="s">
        <v>5478</v>
      </c>
      <c r="C1036" s="1" t="s">
        <v>5368</v>
      </c>
      <c r="D1036" s="1" t="s">
        <v>5369</v>
      </c>
      <c r="E1036" s="2">
        <v>50496</v>
      </c>
      <c r="F1036" s="2">
        <v>50586</v>
      </c>
      <c r="G1036" s="1" t="s">
        <v>9399</v>
      </c>
      <c r="H1036" s="1">
        <f>+Temporalidad[[#This Row],[ID]]</f>
        <v>1025</v>
      </c>
    </row>
    <row r="1037" spans="1:8" hidden="1" x14ac:dyDescent="0.3">
      <c r="A1037">
        <v>1026</v>
      </c>
      <c r="B1037" t="s">
        <v>5479</v>
      </c>
      <c r="C1037" s="1" t="s">
        <v>5368</v>
      </c>
      <c r="D1037" s="1" t="s">
        <v>5369</v>
      </c>
      <c r="E1037" s="2">
        <v>50861</v>
      </c>
      <c r="F1037" s="2">
        <v>50951</v>
      </c>
      <c r="G1037" s="1" t="s">
        <v>9400</v>
      </c>
      <c r="H1037" s="1">
        <f>+Temporalidad[[#This Row],[ID]]</f>
        <v>1026</v>
      </c>
    </row>
    <row r="1038" spans="1:8" hidden="1" x14ac:dyDescent="0.3">
      <c r="A1038">
        <v>1027</v>
      </c>
      <c r="B1038" t="s">
        <v>5480</v>
      </c>
      <c r="C1038" s="1" t="s">
        <v>5368</v>
      </c>
      <c r="D1038" s="1" t="s">
        <v>5369</v>
      </c>
      <c r="E1038" s="2">
        <v>51227</v>
      </c>
      <c r="F1038" s="2">
        <v>51317</v>
      </c>
      <c r="G1038" s="1" t="s">
        <v>9401</v>
      </c>
      <c r="H1038" s="1">
        <f>+Temporalidad[[#This Row],[ID]]</f>
        <v>1027</v>
      </c>
    </row>
    <row r="1039" spans="1:8" hidden="1" x14ac:dyDescent="0.3">
      <c r="A1039">
        <v>1028</v>
      </c>
      <c r="B1039" t="s">
        <v>5481</v>
      </c>
      <c r="C1039" s="1" t="s">
        <v>5368</v>
      </c>
      <c r="D1039" s="1" t="s">
        <v>5369</v>
      </c>
      <c r="E1039" s="2">
        <v>51592</v>
      </c>
      <c r="F1039" s="2">
        <v>51682</v>
      </c>
      <c r="G1039" s="1" t="s">
        <v>9402</v>
      </c>
      <c r="H1039" s="1">
        <f>+Temporalidad[[#This Row],[ID]]</f>
        <v>1028</v>
      </c>
    </row>
    <row r="1040" spans="1:8" hidden="1" x14ac:dyDescent="0.3">
      <c r="A1040">
        <v>1029</v>
      </c>
      <c r="B1040" t="s">
        <v>5482</v>
      </c>
      <c r="C1040" s="1" t="s">
        <v>5368</v>
      </c>
      <c r="D1040" s="1" t="s">
        <v>5369</v>
      </c>
      <c r="E1040" s="2">
        <v>51957</v>
      </c>
      <c r="F1040" s="2">
        <v>52047</v>
      </c>
      <c r="G1040" s="1" t="s">
        <v>9403</v>
      </c>
      <c r="H1040" s="1">
        <f>+Temporalidad[[#This Row],[ID]]</f>
        <v>1029</v>
      </c>
    </row>
    <row r="1041" spans="1:8" hidden="1" x14ac:dyDescent="0.3">
      <c r="A1041">
        <v>1030</v>
      </c>
      <c r="B1041" t="s">
        <v>5483</v>
      </c>
      <c r="C1041" s="1" t="s">
        <v>5368</v>
      </c>
      <c r="D1041" s="1" t="s">
        <v>5369</v>
      </c>
      <c r="E1041" s="2">
        <v>52322</v>
      </c>
      <c r="F1041" s="2">
        <v>52412</v>
      </c>
      <c r="G1041" s="1" t="s">
        <v>9404</v>
      </c>
      <c r="H1041" s="1">
        <f>+Temporalidad[[#This Row],[ID]]</f>
        <v>1030</v>
      </c>
    </row>
    <row r="1042" spans="1:8" hidden="1" x14ac:dyDescent="0.3">
      <c r="A1042">
        <v>1031</v>
      </c>
      <c r="B1042" t="s">
        <v>5484</v>
      </c>
      <c r="C1042" s="1" t="s">
        <v>5368</v>
      </c>
      <c r="D1042" s="1" t="s">
        <v>5369</v>
      </c>
      <c r="E1042" s="2">
        <v>52688</v>
      </c>
      <c r="F1042" s="2">
        <v>52778</v>
      </c>
      <c r="G1042" s="1" t="s">
        <v>9405</v>
      </c>
      <c r="H1042" s="1">
        <f>+Temporalidad[[#This Row],[ID]]</f>
        <v>1031</v>
      </c>
    </row>
    <row r="1043" spans="1:8" hidden="1" x14ac:dyDescent="0.3">
      <c r="A1043">
        <v>1032</v>
      </c>
      <c r="B1043" t="s">
        <v>5485</v>
      </c>
      <c r="C1043" s="1" t="s">
        <v>5368</v>
      </c>
      <c r="D1043" s="1" t="s">
        <v>5369</v>
      </c>
      <c r="E1043" s="2">
        <v>53053</v>
      </c>
      <c r="F1043" s="2">
        <v>53143</v>
      </c>
      <c r="G1043" s="1" t="s">
        <v>9406</v>
      </c>
      <c r="H1043" s="1">
        <f>+Temporalidad[[#This Row],[ID]]</f>
        <v>1032</v>
      </c>
    </row>
    <row r="1044" spans="1:8" hidden="1" x14ac:dyDescent="0.3">
      <c r="A1044">
        <v>1033</v>
      </c>
      <c r="B1044" t="s">
        <v>5486</v>
      </c>
      <c r="C1044" s="1" t="s">
        <v>5368</v>
      </c>
      <c r="D1044" s="1" t="s">
        <v>5369</v>
      </c>
      <c r="E1044" s="2">
        <v>53418</v>
      </c>
      <c r="F1044" s="2">
        <v>53508</v>
      </c>
      <c r="G1044" s="1" t="s">
        <v>9407</v>
      </c>
      <c r="H1044" s="1">
        <f>+Temporalidad[[#This Row],[ID]]</f>
        <v>1033</v>
      </c>
    </row>
    <row r="1045" spans="1:8" hidden="1" x14ac:dyDescent="0.3">
      <c r="A1045">
        <v>1034</v>
      </c>
      <c r="B1045" t="s">
        <v>5487</v>
      </c>
      <c r="C1045" s="1" t="s">
        <v>5368</v>
      </c>
      <c r="D1045" s="1" t="s">
        <v>5369</v>
      </c>
      <c r="E1045" s="2">
        <v>53783</v>
      </c>
      <c r="F1045" s="2">
        <v>53873</v>
      </c>
      <c r="G1045" s="1" t="s">
        <v>9408</v>
      </c>
      <c r="H1045" s="1">
        <f>+Temporalidad[[#This Row],[ID]]</f>
        <v>1034</v>
      </c>
    </row>
    <row r="1046" spans="1:8" hidden="1" x14ac:dyDescent="0.3">
      <c r="A1046">
        <v>1035</v>
      </c>
      <c r="B1046" t="s">
        <v>5488</v>
      </c>
      <c r="C1046" s="1" t="s">
        <v>5368</v>
      </c>
      <c r="D1046" s="1" t="s">
        <v>5369</v>
      </c>
      <c r="E1046" s="2">
        <v>54149</v>
      </c>
      <c r="F1046" s="2">
        <v>54239</v>
      </c>
      <c r="G1046" s="1" t="s">
        <v>9409</v>
      </c>
      <c r="H1046" s="1">
        <f>+Temporalidad[[#This Row],[ID]]</f>
        <v>1035</v>
      </c>
    </row>
    <row r="1047" spans="1:8" hidden="1" x14ac:dyDescent="0.3">
      <c r="A1047">
        <v>1036</v>
      </c>
      <c r="B1047" t="s">
        <v>5489</v>
      </c>
      <c r="C1047" s="1" t="s">
        <v>5368</v>
      </c>
      <c r="D1047" s="1" t="s">
        <v>5369</v>
      </c>
      <c r="E1047" s="2">
        <v>54514</v>
      </c>
      <c r="F1047" s="2">
        <v>54604</v>
      </c>
      <c r="G1047" s="1" t="s">
        <v>9410</v>
      </c>
      <c r="H1047" s="1">
        <f>+Temporalidad[[#This Row],[ID]]</f>
        <v>1036</v>
      </c>
    </row>
    <row r="1048" spans="1:8" hidden="1" x14ac:dyDescent="0.3">
      <c r="A1048">
        <v>1037</v>
      </c>
      <c r="B1048" t="s">
        <v>5490</v>
      </c>
      <c r="C1048" s="1" t="s">
        <v>5368</v>
      </c>
      <c r="D1048" s="1" t="s">
        <v>5369</v>
      </c>
      <c r="E1048" s="2">
        <v>54879</v>
      </c>
      <c r="F1048" s="2">
        <v>54969</v>
      </c>
      <c r="G1048" s="1" t="s">
        <v>9411</v>
      </c>
      <c r="H1048" s="1">
        <f>+Temporalidad[[#This Row],[ID]]</f>
        <v>1037</v>
      </c>
    </row>
    <row r="1049" spans="1:8" hidden="1" x14ac:dyDescent="0.3">
      <c r="A1049">
        <v>1038</v>
      </c>
      <c r="B1049" t="s">
        <v>5491</v>
      </c>
      <c r="C1049" s="1" t="s">
        <v>5368</v>
      </c>
      <c r="D1049" s="1" t="s">
        <v>5369</v>
      </c>
      <c r="E1049" s="2">
        <v>33055</v>
      </c>
      <c r="F1049" s="2">
        <v>33146</v>
      </c>
      <c r="G1049" s="1" t="s">
        <v>9412</v>
      </c>
      <c r="H1049" s="1">
        <f>+Temporalidad[[#This Row],[ID]]</f>
        <v>1038</v>
      </c>
    </row>
    <row r="1050" spans="1:8" hidden="1" x14ac:dyDescent="0.3">
      <c r="A1050">
        <v>1039</v>
      </c>
      <c r="B1050" t="s">
        <v>5492</v>
      </c>
      <c r="C1050" s="1" t="s">
        <v>5368</v>
      </c>
      <c r="D1050" s="1" t="s">
        <v>5369</v>
      </c>
      <c r="E1050" s="2">
        <v>33420</v>
      </c>
      <c r="F1050" s="2">
        <v>33511</v>
      </c>
      <c r="G1050" s="1" t="s">
        <v>9413</v>
      </c>
      <c r="H1050" s="1">
        <f>+Temporalidad[[#This Row],[ID]]</f>
        <v>1039</v>
      </c>
    </row>
    <row r="1051" spans="1:8" hidden="1" x14ac:dyDescent="0.3">
      <c r="A1051">
        <v>1040</v>
      </c>
      <c r="B1051" t="s">
        <v>5493</v>
      </c>
      <c r="C1051" s="1" t="s">
        <v>5368</v>
      </c>
      <c r="D1051" s="1" t="s">
        <v>5369</v>
      </c>
      <c r="E1051" s="2">
        <v>33786</v>
      </c>
      <c r="F1051" s="2">
        <v>33877</v>
      </c>
      <c r="G1051" s="1" t="s">
        <v>9414</v>
      </c>
      <c r="H1051" s="1">
        <f>+Temporalidad[[#This Row],[ID]]</f>
        <v>1040</v>
      </c>
    </row>
    <row r="1052" spans="1:8" hidden="1" x14ac:dyDescent="0.3">
      <c r="A1052">
        <v>1041</v>
      </c>
      <c r="B1052" t="s">
        <v>5494</v>
      </c>
      <c r="C1052" s="1" t="s">
        <v>5368</v>
      </c>
      <c r="D1052" s="1" t="s">
        <v>5369</v>
      </c>
      <c r="E1052" s="2">
        <v>34151</v>
      </c>
      <c r="F1052" s="2">
        <v>34242</v>
      </c>
      <c r="G1052" s="1" t="s">
        <v>9415</v>
      </c>
      <c r="H1052" s="1">
        <f>+Temporalidad[[#This Row],[ID]]</f>
        <v>1041</v>
      </c>
    </row>
    <row r="1053" spans="1:8" hidden="1" x14ac:dyDescent="0.3">
      <c r="A1053">
        <v>1042</v>
      </c>
      <c r="B1053" t="s">
        <v>5495</v>
      </c>
      <c r="C1053" s="1" t="s">
        <v>5368</v>
      </c>
      <c r="D1053" s="1" t="s">
        <v>5369</v>
      </c>
      <c r="E1053" s="2">
        <v>34516</v>
      </c>
      <c r="F1053" s="2">
        <v>34607</v>
      </c>
      <c r="G1053" s="1" t="s">
        <v>9416</v>
      </c>
      <c r="H1053" s="1">
        <f>+Temporalidad[[#This Row],[ID]]</f>
        <v>1042</v>
      </c>
    </row>
    <row r="1054" spans="1:8" hidden="1" x14ac:dyDescent="0.3">
      <c r="A1054">
        <v>1043</v>
      </c>
      <c r="B1054" t="s">
        <v>5496</v>
      </c>
      <c r="C1054" s="1" t="s">
        <v>5368</v>
      </c>
      <c r="D1054" s="1" t="s">
        <v>5369</v>
      </c>
      <c r="E1054" s="2">
        <v>34881</v>
      </c>
      <c r="F1054" s="2">
        <v>34972</v>
      </c>
      <c r="G1054" s="1" t="s">
        <v>9417</v>
      </c>
      <c r="H1054" s="1">
        <f>+Temporalidad[[#This Row],[ID]]</f>
        <v>1043</v>
      </c>
    </row>
    <row r="1055" spans="1:8" hidden="1" x14ac:dyDescent="0.3">
      <c r="A1055">
        <v>1044</v>
      </c>
      <c r="B1055" t="s">
        <v>5497</v>
      </c>
      <c r="C1055" s="1" t="s">
        <v>5368</v>
      </c>
      <c r="D1055" s="1" t="s">
        <v>5369</v>
      </c>
      <c r="E1055" s="2">
        <v>35247</v>
      </c>
      <c r="F1055" s="2">
        <v>35338</v>
      </c>
      <c r="G1055" s="1" t="s">
        <v>9418</v>
      </c>
      <c r="H1055" s="1">
        <f>+Temporalidad[[#This Row],[ID]]</f>
        <v>1044</v>
      </c>
    </row>
    <row r="1056" spans="1:8" hidden="1" x14ac:dyDescent="0.3">
      <c r="A1056">
        <v>1045</v>
      </c>
      <c r="B1056" t="s">
        <v>5498</v>
      </c>
      <c r="C1056" s="1" t="s">
        <v>5368</v>
      </c>
      <c r="D1056" s="1" t="s">
        <v>5369</v>
      </c>
      <c r="E1056" s="2">
        <v>35612</v>
      </c>
      <c r="F1056" s="2">
        <v>35703</v>
      </c>
      <c r="G1056" s="1" t="s">
        <v>9419</v>
      </c>
      <c r="H1056" s="1">
        <f>+Temporalidad[[#This Row],[ID]]</f>
        <v>1045</v>
      </c>
    </row>
    <row r="1057" spans="1:8" hidden="1" x14ac:dyDescent="0.3">
      <c r="A1057">
        <v>1046</v>
      </c>
      <c r="B1057" t="s">
        <v>5499</v>
      </c>
      <c r="C1057" s="1" t="s">
        <v>5368</v>
      </c>
      <c r="D1057" s="1" t="s">
        <v>5369</v>
      </c>
      <c r="E1057" s="2">
        <v>35977</v>
      </c>
      <c r="F1057" s="2">
        <v>36068</v>
      </c>
      <c r="G1057" s="1" t="s">
        <v>9420</v>
      </c>
      <c r="H1057" s="1">
        <f>+Temporalidad[[#This Row],[ID]]</f>
        <v>1046</v>
      </c>
    </row>
    <row r="1058" spans="1:8" hidden="1" x14ac:dyDescent="0.3">
      <c r="A1058">
        <v>1047</v>
      </c>
      <c r="B1058" t="s">
        <v>5500</v>
      </c>
      <c r="C1058" s="1" t="s">
        <v>5368</v>
      </c>
      <c r="D1058" s="1" t="s">
        <v>5369</v>
      </c>
      <c r="E1058" s="2">
        <v>36342</v>
      </c>
      <c r="F1058" s="2">
        <v>36433</v>
      </c>
      <c r="G1058" s="1" t="s">
        <v>9421</v>
      </c>
      <c r="H1058" s="1">
        <f>+Temporalidad[[#This Row],[ID]]</f>
        <v>1047</v>
      </c>
    </row>
    <row r="1059" spans="1:8" hidden="1" x14ac:dyDescent="0.3">
      <c r="A1059">
        <v>1048</v>
      </c>
      <c r="B1059" t="s">
        <v>5501</v>
      </c>
      <c r="C1059" s="1" t="s">
        <v>5368</v>
      </c>
      <c r="D1059" s="1" t="s">
        <v>5369</v>
      </c>
      <c r="E1059" s="2">
        <v>36708</v>
      </c>
      <c r="F1059" s="2">
        <v>36799</v>
      </c>
      <c r="G1059" s="1" t="s">
        <v>9422</v>
      </c>
      <c r="H1059" s="1">
        <f>+Temporalidad[[#This Row],[ID]]</f>
        <v>1048</v>
      </c>
    </row>
    <row r="1060" spans="1:8" hidden="1" x14ac:dyDescent="0.3">
      <c r="A1060">
        <v>1049</v>
      </c>
      <c r="B1060" t="s">
        <v>5502</v>
      </c>
      <c r="C1060" s="1" t="s">
        <v>5368</v>
      </c>
      <c r="D1060" s="1" t="s">
        <v>5369</v>
      </c>
      <c r="E1060" s="2">
        <v>37073</v>
      </c>
      <c r="F1060" s="2">
        <v>37164</v>
      </c>
      <c r="G1060" s="1" t="s">
        <v>9423</v>
      </c>
      <c r="H1060" s="1">
        <f>+Temporalidad[[#This Row],[ID]]</f>
        <v>1049</v>
      </c>
    </row>
    <row r="1061" spans="1:8" hidden="1" x14ac:dyDescent="0.3">
      <c r="A1061">
        <v>1050</v>
      </c>
      <c r="B1061" t="s">
        <v>5503</v>
      </c>
      <c r="C1061" s="1" t="s">
        <v>5368</v>
      </c>
      <c r="D1061" s="1" t="s">
        <v>5369</v>
      </c>
      <c r="E1061" s="2">
        <v>37438</v>
      </c>
      <c r="F1061" s="2">
        <v>37529</v>
      </c>
      <c r="G1061" s="1" t="s">
        <v>9424</v>
      </c>
      <c r="H1061" s="1">
        <f>+Temporalidad[[#This Row],[ID]]</f>
        <v>1050</v>
      </c>
    </row>
    <row r="1062" spans="1:8" hidden="1" x14ac:dyDescent="0.3">
      <c r="A1062">
        <v>1051</v>
      </c>
      <c r="B1062" t="s">
        <v>5504</v>
      </c>
      <c r="C1062" s="1" t="s">
        <v>5368</v>
      </c>
      <c r="D1062" s="1" t="s">
        <v>5369</v>
      </c>
      <c r="E1062" s="2">
        <v>37803</v>
      </c>
      <c r="F1062" s="2">
        <v>37894</v>
      </c>
      <c r="G1062" s="1" t="s">
        <v>9425</v>
      </c>
      <c r="H1062" s="1">
        <f>+Temporalidad[[#This Row],[ID]]</f>
        <v>1051</v>
      </c>
    </row>
    <row r="1063" spans="1:8" hidden="1" x14ac:dyDescent="0.3">
      <c r="A1063">
        <v>1052</v>
      </c>
      <c r="B1063" t="s">
        <v>5505</v>
      </c>
      <c r="C1063" s="1" t="s">
        <v>5368</v>
      </c>
      <c r="D1063" s="1" t="s">
        <v>5369</v>
      </c>
      <c r="E1063" s="2">
        <v>38169</v>
      </c>
      <c r="F1063" s="2">
        <v>38260</v>
      </c>
      <c r="G1063" s="1" t="s">
        <v>9426</v>
      </c>
      <c r="H1063" s="1">
        <f>+Temporalidad[[#This Row],[ID]]</f>
        <v>1052</v>
      </c>
    </row>
    <row r="1064" spans="1:8" hidden="1" x14ac:dyDescent="0.3">
      <c r="A1064">
        <v>1053</v>
      </c>
      <c r="B1064" t="s">
        <v>5506</v>
      </c>
      <c r="C1064" s="1" t="s">
        <v>5368</v>
      </c>
      <c r="D1064" s="1" t="s">
        <v>5369</v>
      </c>
      <c r="E1064" s="2">
        <v>38534</v>
      </c>
      <c r="F1064" s="2">
        <v>38625</v>
      </c>
      <c r="G1064" s="1" t="s">
        <v>9427</v>
      </c>
      <c r="H1064" s="1">
        <f>+Temporalidad[[#This Row],[ID]]</f>
        <v>1053</v>
      </c>
    </row>
    <row r="1065" spans="1:8" hidden="1" x14ac:dyDescent="0.3">
      <c r="A1065">
        <v>1054</v>
      </c>
      <c r="B1065" t="s">
        <v>5507</v>
      </c>
      <c r="C1065" s="1" t="s">
        <v>5368</v>
      </c>
      <c r="D1065" s="1" t="s">
        <v>5369</v>
      </c>
      <c r="E1065" s="2">
        <v>38899</v>
      </c>
      <c r="F1065" s="2">
        <v>38990</v>
      </c>
      <c r="G1065" s="1" t="s">
        <v>9428</v>
      </c>
      <c r="H1065" s="1">
        <f>+Temporalidad[[#This Row],[ID]]</f>
        <v>1054</v>
      </c>
    </row>
    <row r="1066" spans="1:8" hidden="1" x14ac:dyDescent="0.3">
      <c r="A1066">
        <v>1055</v>
      </c>
      <c r="B1066" t="s">
        <v>5508</v>
      </c>
      <c r="C1066" s="1" t="s">
        <v>5368</v>
      </c>
      <c r="D1066" s="1" t="s">
        <v>5369</v>
      </c>
      <c r="E1066" s="2">
        <v>39264</v>
      </c>
      <c r="F1066" s="2">
        <v>39355</v>
      </c>
      <c r="G1066" s="1" t="s">
        <v>9429</v>
      </c>
      <c r="H1066" s="1">
        <f>+Temporalidad[[#This Row],[ID]]</f>
        <v>1055</v>
      </c>
    </row>
    <row r="1067" spans="1:8" hidden="1" x14ac:dyDescent="0.3">
      <c r="A1067">
        <v>1056</v>
      </c>
      <c r="B1067" t="s">
        <v>5509</v>
      </c>
      <c r="C1067" s="1" t="s">
        <v>5368</v>
      </c>
      <c r="D1067" s="1" t="s">
        <v>5369</v>
      </c>
      <c r="E1067" s="2">
        <v>39630</v>
      </c>
      <c r="F1067" s="2">
        <v>39721</v>
      </c>
      <c r="G1067" s="1" t="s">
        <v>9430</v>
      </c>
      <c r="H1067" s="1">
        <f>+Temporalidad[[#This Row],[ID]]</f>
        <v>1056</v>
      </c>
    </row>
    <row r="1068" spans="1:8" hidden="1" x14ac:dyDescent="0.3">
      <c r="A1068">
        <v>1057</v>
      </c>
      <c r="B1068" t="s">
        <v>5510</v>
      </c>
      <c r="C1068" s="1" t="s">
        <v>5368</v>
      </c>
      <c r="D1068" s="1" t="s">
        <v>5369</v>
      </c>
      <c r="E1068" s="2">
        <v>39995</v>
      </c>
      <c r="F1068" s="2">
        <v>40086</v>
      </c>
      <c r="G1068" s="1" t="s">
        <v>9431</v>
      </c>
      <c r="H1068" s="1">
        <f>+Temporalidad[[#This Row],[ID]]</f>
        <v>1057</v>
      </c>
    </row>
    <row r="1069" spans="1:8" hidden="1" x14ac:dyDescent="0.3">
      <c r="A1069">
        <v>1058</v>
      </c>
      <c r="B1069" t="s">
        <v>5511</v>
      </c>
      <c r="C1069" s="1" t="s">
        <v>5368</v>
      </c>
      <c r="D1069" s="1" t="s">
        <v>5369</v>
      </c>
      <c r="E1069" s="2">
        <v>40360</v>
      </c>
      <c r="F1069" s="2">
        <v>40451</v>
      </c>
      <c r="G1069" s="1" t="s">
        <v>9432</v>
      </c>
      <c r="H1069" s="1">
        <f>+Temporalidad[[#This Row],[ID]]</f>
        <v>1058</v>
      </c>
    </row>
    <row r="1070" spans="1:8" hidden="1" x14ac:dyDescent="0.3">
      <c r="A1070">
        <v>1059</v>
      </c>
      <c r="B1070" t="s">
        <v>5512</v>
      </c>
      <c r="C1070" s="1" t="s">
        <v>5368</v>
      </c>
      <c r="D1070" s="1" t="s">
        <v>5369</v>
      </c>
      <c r="E1070" s="2">
        <v>40725</v>
      </c>
      <c r="F1070" s="2">
        <v>40816</v>
      </c>
      <c r="G1070" s="1" t="s">
        <v>9433</v>
      </c>
      <c r="H1070" s="1">
        <f>+Temporalidad[[#This Row],[ID]]</f>
        <v>1059</v>
      </c>
    </row>
    <row r="1071" spans="1:8" hidden="1" x14ac:dyDescent="0.3">
      <c r="A1071">
        <v>1060</v>
      </c>
      <c r="B1071" t="s">
        <v>5513</v>
      </c>
      <c r="C1071" s="1" t="s">
        <v>5368</v>
      </c>
      <c r="D1071" s="1" t="s">
        <v>5369</v>
      </c>
      <c r="E1071" s="2">
        <v>41091</v>
      </c>
      <c r="F1071" s="2">
        <v>41182</v>
      </c>
      <c r="G1071" s="1" t="s">
        <v>9434</v>
      </c>
      <c r="H1071" s="1">
        <f>+Temporalidad[[#This Row],[ID]]</f>
        <v>1060</v>
      </c>
    </row>
    <row r="1072" spans="1:8" hidden="1" x14ac:dyDescent="0.3">
      <c r="A1072">
        <v>1061</v>
      </c>
      <c r="B1072" t="s">
        <v>5514</v>
      </c>
      <c r="C1072" s="1" t="s">
        <v>5368</v>
      </c>
      <c r="D1072" s="1" t="s">
        <v>5369</v>
      </c>
      <c r="E1072" s="2">
        <v>41456</v>
      </c>
      <c r="F1072" s="2">
        <v>41547</v>
      </c>
      <c r="G1072" s="1" t="s">
        <v>9435</v>
      </c>
      <c r="H1072" s="1">
        <f>+Temporalidad[[#This Row],[ID]]</f>
        <v>1061</v>
      </c>
    </row>
    <row r="1073" spans="1:8" hidden="1" x14ac:dyDescent="0.3">
      <c r="A1073">
        <v>1062</v>
      </c>
      <c r="B1073" t="s">
        <v>5515</v>
      </c>
      <c r="C1073" s="1" t="s">
        <v>5368</v>
      </c>
      <c r="D1073" s="1" t="s">
        <v>5369</v>
      </c>
      <c r="E1073" s="2">
        <v>41821</v>
      </c>
      <c r="F1073" s="2">
        <v>41912</v>
      </c>
      <c r="G1073" s="1" t="s">
        <v>9436</v>
      </c>
      <c r="H1073" s="1">
        <f>+Temporalidad[[#This Row],[ID]]</f>
        <v>1062</v>
      </c>
    </row>
    <row r="1074" spans="1:8" hidden="1" x14ac:dyDescent="0.3">
      <c r="A1074">
        <v>1063</v>
      </c>
      <c r="B1074" t="s">
        <v>5516</v>
      </c>
      <c r="C1074" s="1" t="s">
        <v>5368</v>
      </c>
      <c r="D1074" s="1" t="s">
        <v>5369</v>
      </c>
      <c r="E1074" s="2">
        <v>42186</v>
      </c>
      <c r="F1074" s="2">
        <v>42277</v>
      </c>
      <c r="G1074" s="1" t="s">
        <v>9437</v>
      </c>
      <c r="H1074" s="1">
        <f>+Temporalidad[[#This Row],[ID]]</f>
        <v>1063</v>
      </c>
    </row>
    <row r="1075" spans="1:8" hidden="1" x14ac:dyDescent="0.3">
      <c r="A1075">
        <v>1064</v>
      </c>
      <c r="B1075" t="s">
        <v>5517</v>
      </c>
      <c r="C1075" s="1" t="s">
        <v>5368</v>
      </c>
      <c r="D1075" s="1" t="s">
        <v>5369</v>
      </c>
      <c r="E1075" s="2">
        <v>42552</v>
      </c>
      <c r="F1075" s="2">
        <v>42643</v>
      </c>
      <c r="G1075" s="1" t="s">
        <v>9438</v>
      </c>
      <c r="H1075" s="1">
        <f>+Temporalidad[[#This Row],[ID]]</f>
        <v>1064</v>
      </c>
    </row>
    <row r="1076" spans="1:8" hidden="1" x14ac:dyDescent="0.3">
      <c r="A1076">
        <v>1065</v>
      </c>
      <c r="B1076" t="s">
        <v>5518</v>
      </c>
      <c r="C1076" s="1" t="s">
        <v>5368</v>
      </c>
      <c r="D1076" s="1" t="s">
        <v>5369</v>
      </c>
      <c r="E1076" s="2">
        <v>42917</v>
      </c>
      <c r="F1076" s="2">
        <v>43008</v>
      </c>
      <c r="G1076" s="1" t="s">
        <v>9439</v>
      </c>
      <c r="H1076" s="1">
        <f>+Temporalidad[[#This Row],[ID]]</f>
        <v>1065</v>
      </c>
    </row>
    <row r="1077" spans="1:8" hidden="1" x14ac:dyDescent="0.3">
      <c r="A1077">
        <v>1066</v>
      </c>
      <c r="B1077" t="s">
        <v>5519</v>
      </c>
      <c r="C1077" s="1" t="s">
        <v>5368</v>
      </c>
      <c r="D1077" s="1" t="s">
        <v>5369</v>
      </c>
      <c r="E1077" s="2">
        <v>43282</v>
      </c>
      <c r="F1077" s="2">
        <v>43373</v>
      </c>
      <c r="G1077" s="1" t="s">
        <v>9440</v>
      </c>
      <c r="H1077" s="1">
        <f>+Temporalidad[[#This Row],[ID]]</f>
        <v>1066</v>
      </c>
    </row>
    <row r="1078" spans="1:8" hidden="1" x14ac:dyDescent="0.3">
      <c r="A1078">
        <v>1067</v>
      </c>
      <c r="B1078" t="s">
        <v>5520</v>
      </c>
      <c r="C1078" s="1" t="s">
        <v>5368</v>
      </c>
      <c r="D1078" s="1" t="s">
        <v>5369</v>
      </c>
      <c r="E1078" s="2">
        <v>43647</v>
      </c>
      <c r="F1078" s="2">
        <v>43738</v>
      </c>
      <c r="G1078" s="1" t="s">
        <v>9441</v>
      </c>
      <c r="H1078" s="1">
        <f>+Temporalidad[[#This Row],[ID]]</f>
        <v>1067</v>
      </c>
    </row>
    <row r="1079" spans="1:8" hidden="1" x14ac:dyDescent="0.3">
      <c r="A1079">
        <v>1068</v>
      </c>
      <c r="B1079" t="s">
        <v>5521</v>
      </c>
      <c r="C1079" s="1" t="s">
        <v>5368</v>
      </c>
      <c r="D1079" s="1" t="s">
        <v>5369</v>
      </c>
      <c r="E1079" s="2">
        <v>44013</v>
      </c>
      <c r="F1079" s="2">
        <v>44104</v>
      </c>
      <c r="G1079" s="1" t="s">
        <v>9442</v>
      </c>
      <c r="H1079" s="1">
        <f>+Temporalidad[[#This Row],[ID]]</f>
        <v>1068</v>
      </c>
    </row>
    <row r="1080" spans="1:8" hidden="1" x14ac:dyDescent="0.3">
      <c r="A1080">
        <v>1069</v>
      </c>
      <c r="B1080" t="s">
        <v>5522</v>
      </c>
      <c r="C1080" s="1" t="s">
        <v>5368</v>
      </c>
      <c r="D1080" s="1" t="s">
        <v>5369</v>
      </c>
      <c r="E1080" s="2">
        <v>44378</v>
      </c>
      <c r="F1080" s="2">
        <v>44469</v>
      </c>
      <c r="G1080" s="1" t="s">
        <v>9443</v>
      </c>
      <c r="H1080" s="1">
        <f>+Temporalidad[[#This Row],[ID]]</f>
        <v>1069</v>
      </c>
    </row>
    <row r="1081" spans="1:8" hidden="1" x14ac:dyDescent="0.3">
      <c r="A1081">
        <v>1070</v>
      </c>
      <c r="B1081" t="s">
        <v>5523</v>
      </c>
      <c r="C1081" s="1" t="s">
        <v>5368</v>
      </c>
      <c r="D1081" s="1" t="s">
        <v>5369</v>
      </c>
      <c r="E1081" s="2">
        <v>44743</v>
      </c>
      <c r="F1081" s="2">
        <v>44834</v>
      </c>
      <c r="G1081" s="1" t="s">
        <v>9444</v>
      </c>
      <c r="H1081" s="1">
        <f>+Temporalidad[[#This Row],[ID]]</f>
        <v>1070</v>
      </c>
    </row>
    <row r="1082" spans="1:8" hidden="1" x14ac:dyDescent="0.3">
      <c r="A1082">
        <v>1071</v>
      </c>
      <c r="B1082" t="s">
        <v>5524</v>
      </c>
      <c r="C1082" s="1" t="s">
        <v>5368</v>
      </c>
      <c r="D1082" s="1" t="s">
        <v>5369</v>
      </c>
      <c r="E1082" s="2">
        <v>45108</v>
      </c>
      <c r="F1082" s="2">
        <v>45199</v>
      </c>
      <c r="G1082" s="1" t="s">
        <v>9445</v>
      </c>
      <c r="H1082" s="1">
        <f>+Temporalidad[[#This Row],[ID]]</f>
        <v>1071</v>
      </c>
    </row>
    <row r="1083" spans="1:8" hidden="1" x14ac:dyDescent="0.3">
      <c r="A1083">
        <v>1072</v>
      </c>
      <c r="B1083" t="s">
        <v>5525</v>
      </c>
      <c r="C1083" s="1" t="s">
        <v>5368</v>
      </c>
      <c r="D1083" s="1" t="s">
        <v>5369</v>
      </c>
      <c r="E1083" s="2">
        <v>45474</v>
      </c>
      <c r="F1083" s="2">
        <v>45565</v>
      </c>
      <c r="G1083" s="1" t="s">
        <v>9446</v>
      </c>
      <c r="H1083" s="1">
        <f>+Temporalidad[[#This Row],[ID]]</f>
        <v>1072</v>
      </c>
    </row>
    <row r="1084" spans="1:8" hidden="1" x14ac:dyDescent="0.3">
      <c r="A1084">
        <v>1073</v>
      </c>
      <c r="B1084" t="s">
        <v>5526</v>
      </c>
      <c r="C1084" s="1" t="s">
        <v>5368</v>
      </c>
      <c r="D1084" s="1" t="s">
        <v>5369</v>
      </c>
      <c r="E1084" s="2">
        <v>45839</v>
      </c>
      <c r="F1084" s="2">
        <v>45930</v>
      </c>
      <c r="G1084" s="1" t="s">
        <v>9447</v>
      </c>
      <c r="H1084" s="1">
        <f>+Temporalidad[[#This Row],[ID]]</f>
        <v>1073</v>
      </c>
    </row>
    <row r="1085" spans="1:8" hidden="1" x14ac:dyDescent="0.3">
      <c r="A1085">
        <v>1074</v>
      </c>
      <c r="B1085" t="s">
        <v>5527</v>
      </c>
      <c r="C1085" s="1" t="s">
        <v>5368</v>
      </c>
      <c r="D1085" s="1" t="s">
        <v>5369</v>
      </c>
      <c r="E1085" s="2">
        <v>46204</v>
      </c>
      <c r="F1085" s="2">
        <v>46295</v>
      </c>
      <c r="G1085" s="1" t="s">
        <v>9448</v>
      </c>
      <c r="H1085" s="1">
        <f>+Temporalidad[[#This Row],[ID]]</f>
        <v>1074</v>
      </c>
    </row>
    <row r="1086" spans="1:8" hidden="1" x14ac:dyDescent="0.3">
      <c r="A1086">
        <v>1075</v>
      </c>
      <c r="B1086" t="s">
        <v>5528</v>
      </c>
      <c r="C1086" s="1" t="s">
        <v>5368</v>
      </c>
      <c r="D1086" s="1" t="s">
        <v>5369</v>
      </c>
      <c r="E1086" s="2">
        <v>46569</v>
      </c>
      <c r="F1086" s="2">
        <v>46660</v>
      </c>
      <c r="G1086" s="1" t="s">
        <v>9449</v>
      </c>
      <c r="H1086" s="1">
        <f>+Temporalidad[[#This Row],[ID]]</f>
        <v>1075</v>
      </c>
    </row>
    <row r="1087" spans="1:8" hidden="1" x14ac:dyDescent="0.3">
      <c r="A1087">
        <v>1076</v>
      </c>
      <c r="B1087" t="s">
        <v>5529</v>
      </c>
      <c r="C1087" s="1" t="s">
        <v>5368</v>
      </c>
      <c r="D1087" s="1" t="s">
        <v>5369</v>
      </c>
      <c r="E1087" s="2">
        <v>46935</v>
      </c>
      <c r="F1087" s="2">
        <v>47026</v>
      </c>
      <c r="G1087" s="1" t="s">
        <v>9450</v>
      </c>
      <c r="H1087" s="1">
        <f>+Temporalidad[[#This Row],[ID]]</f>
        <v>1076</v>
      </c>
    </row>
    <row r="1088" spans="1:8" hidden="1" x14ac:dyDescent="0.3">
      <c r="A1088">
        <v>1077</v>
      </c>
      <c r="B1088" t="s">
        <v>5530</v>
      </c>
      <c r="C1088" s="1" t="s">
        <v>5368</v>
      </c>
      <c r="D1088" s="1" t="s">
        <v>5369</v>
      </c>
      <c r="E1088" s="2">
        <v>47300</v>
      </c>
      <c r="F1088" s="2">
        <v>47391</v>
      </c>
      <c r="G1088" s="1" t="s">
        <v>9451</v>
      </c>
      <c r="H1088" s="1">
        <f>+Temporalidad[[#This Row],[ID]]</f>
        <v>1077</v>
      </c>
    </row>
    <row r="1089" spans="1:8" hidden="1" x14ac:dyDescent="0.3">
      <c r="A1089">
        <v>1078</v>
      </c>
      <c r="B1089" t="s">
        <v>5531</v>
      </c>
      <c r="C1089" s="1" t="s">
        <v>5368</v>
      </c>
      <c r="D1089" s="1" t="s">
        <v>5369</v>
      </c>
      <c r="E1089" s="2">
        <v>47665</v>
      </c>
      <c r="F1089" s="2">
        <v>47756</v>
      </c>
      <c r="G1089" s="1" t="s">
        <v>9452</v>
      </c>
      <c r="H1089" s="1">
        <f>+Temporalidad[[#This Row],[ID]]</f>
        <v>1078</v>
      </c>
    </row>
    <row r="1090" spans="1:8" hidden="1" x14ac:dyDescent="0.3">
      <c r="A1090">
        <v>1079</v>
      </c>
      <c r="B1090" t="s">
        <v>5532</v>
      </c>
      <c r="C1090" s="1" t="s">
        <v>5368</v>
      </c>
      <c r="D1090" s="1" t="s">
        <v>5369</v>
      </c>
      <c r="E1090" s="2">
        <v>48030</v>
      </c>
      <c r="F1090" s="2">
        <v>48121</v>
      </c>
      <c r="G1090" s="1" t="s">
        <v>9453</v>
      </c>
      <c r="H1090" s="1">
        <f>+Temporalidad[[#This Row],[ID]]</f>
        <v>1079</v>
      </c>
    </row>
    <row r="1091" spans="1:8" hidden="1" x14ac:dyDescent="0.3">
      <c r="A1091">
        <v>1080</v>
      </c>
      <c r="B1091" t="s">
        <v>5533</v>
      </c>
      <c r="C1091" s="1" t="s">
        <v>5368</v>
      </c>
      <c r="D1091" s="1" t="s">
        <v>5369</v>
      </c>
      <c r="E1091" s="2">
        <v>48396</v>
      </c>
      <c r="F1091" s="2">
        <v>48487</v>
      </c>
      <c r="G1091" s="1" t="s">
        <v>9454</v>
      </c>
      <c r="H1091" s="1">
        <f>+Temporalidad[[#This Row],[ID]]</f>
        <v>1080</v>
      </c>
    </row>
    <row r="1092" spans="1:8" hidden="1" x14ac:dyDescent="0.3">
      <c r="A1092">
        <v>1081</v>
      </c>
      <c r="B1092" t="s">
        <v>5534</v>
      </c>
      <c r="C1092" s="1" t="s">
        <v>5368</v>
      </c>
      <c r="D1092" s="1" t="s">
        <v>5369</v>
      </c>
      <c r="E1092" s="2">
        <v>48761</v>
      </c>
      <c r="F1092" s="2">
        <v>48852</v>
      </c>
      <c r="G1092" s="1" t="s">
        <v>9455</v>
      </c>
      <c r="H1092" s="1">
        <f>+Temporalidad[[#This Row],[ID]]</f>
        <v>1081</v>
      </c>
    </row>
    <row r="1093" spans="1:8" hidden="1" x14ac:dyDescent="0.3">
      <c r="A1093">
        <v>1082</v>
      </c>
      <c r="B1093" t="s">
        <v>5535</v>
      </c>
      <c r="C1093" s="1" t="s">
        <v>5368</v>
      </c>
      <c r="D1093" s="1" t="s">
        <v>5369</v>
      </c>
      <c r="E1093" s="2">
        <v>49126</v>
      </c>
      <c r="F1093" s="2">
        <v>49217</v>
      </c>
      <c r="G1093" s="1" t="s">
        <v>9456</v>
      </c>
      <c r="H1093" s="1">
        <f>+Temporalidad[[#This Row],[ID]]</f>
        <v>1082</v>
      </c>
    </row>
    <row r="1094" spans="1:8" hidden="1" x14ac:dyDescent="0.3">
      <c r="A1094">
        <v>1083</v>
      </c>
      <c r="B1094" t="s">
        <v>5536</v>
      </c>
      <c r="C1094" s="1" t="s">
        <v>5368</v>
      </c>
      <c r="D1094" s="1" t="s">
        <v>5369</v>
      </c>
      <c r="E1094" s="2">
        <v>49491</v>
      </c>
      <c r="F1094" s="2">
        <v>49582</v>
      </c>
      <c r="G1094" s="1" t="s">
        <v>9457</v>
      </c>
      <c r="H1094" s="1">
        <f>+Temporalidad[[#This Row],[ID]]</f>
        <v>1083</v>
      </c>
    </row>
    <row r="1095" spans="1:8" hidden="1" x14ac:dyDescent="0.3">
      <c r="A1095">
        <v>1084</v>
      </c>
      <c r="B1095" t="s">
        <v>5537</v>
      </c>
      <c r="C1095" s="1" t="s">
        <v>5368</v>
      </c>
      <c r="D1095" s="1" t="s">
        <v>5369</v>
      </c>
      <c r="E1095" s="2">
        <v>49857</v>
      </c>
      <c r="F1095" s="2">
        <v>49948</v>
      </c>
      <c r="G1095" s="1" t="s">
        <v>9458</v>
      </c>
      <c r="H1095" s="1">
        <f>+Temporalidad[[#This Row],[ID]]</f>
        <v>1084</v>
      </c>
    </row>
    <row r="1096" spans="1:8" hidden="1" x14ac:dyDescent="0.3">
      <c r="A1096">
        <v>1085</v>
      </c>
      <c r="B1096" t="s">
        <v>5538</v>
      </c>
      <c r="C1096" s="1" t="s">
        <v>5368</v>
      </c>
      <c r="D1096" s="1" t="s">
        <v>5369</v>
      </c>
      <c r="E1096" s="2">
        <v>50222</v>
      </c>
      <c r="F1096" s="2">
        <v>50313</v>
      </c>
      <c r="G1096" s="1" t="s">
        <v>9459</v>
      </c>
      <c r="H1096" s="1">
        <f>+Temporalidad[[#This Row],[ID]]</f>
        <v>1085</v>
      </c>
    </row>
    <row r="1097" spans="1:8" hidden="1" x14ac:dyDescent="0.3">
      <c r="A1097">
        <v>1086</v>
      </c>
      <c r="B1097" t="s">
        <v>5539</v>
      </c>
      <c r="C1097" s="1" t="s">
        <v>5368</v>
      </c>
      <c r="D1097" s="1" t="s">
        <v>5369</v>
      </c>
      <c r="E1097" s="2">
        <v>50587</v>
      </c>
      <c r="F1097" s="2">
        <v>50678</v>
      </c>
      <c r="G1097" s="1" t="s">
        <v>9460</v>
      </c>
      <c r="H1097" s="1">
        <f>+Temporalidad[[#This Row],[ID]]</f>
        <v>1086</v>
      </c>
    </row>
    <row r="1098" spans="1:8" hidden="1" x14ac:dyDescent="0.3">
      <c r="A1098">
        <v>1087</v>
      </c>
      <c r="B1098" t="s">
        <v>5540</v>
      </c>
      <c r="C1098" s="1" t="s">
        <v>5368</v>
      </c>
      <c r="D1098" s="1" t="s">
        <v>5369</v>
      </c>
      <c r="E1098" s="2">
        <v>50952</v>
      </c>
      <c r="F1098" s="2">
        <v>51043</v>
      </c>
      <c r="G1098" s="1" t="s">
        <v>9461</v>
      </c>
      <c r="H1098" s="1">
        <f>+Temporalidad[[#This Row],[ID]]</f>
        <v>1087</v>
      </c>
    </row>
    <row r="1099" spans="1:8" hidden="1" x14ac:dyDescent="0.3">
      <c r="A1099">
        <v>1088</v>
      </c>
      <c r="B1099" t="s">
        <v>5541</v>
      </c>
      <c r="C1099" s="1" t="s">
        <v>5368</v>
      </c>
      <c r="D1099" s="1" t="s">
        <v>5369</v>
      </c>
      <c r="E1099" s="2">
        <v>51318</v>
      </c>
      <c r="F1099" s="2">
        <v>51409</v>
      </c>
      <c r="G1099" s="1" t="s">
        <v>9462</v>
      </c>
      <c r="H1099" s="1">
        <f>+Temporalidad[[#This Row],[ID]]</f>
        <v>1088</v>
      </c>
    </row>
    <row r="1100" spans="1:8" hidden="1" x14ac:dyDescent="0.3">
      <c r="A1100">
        <v>1089</v>
      </c>
      <c r="B1100" t="s">
        <v>5542</v>
      </c>
      <c r="C1100" s="1" t="s">
        <v>5368</v>
      </c>
      <c r="D1100" s="1" t="s">
        <v>5369</v>
      </c>
      <c r="E1100" s="2">
        <v>51683</v>
      </c>
      <c r="F1100" s="2">
        <v>51774</v>
      </c>
      <c r="G1100" s="1" t="s">
        <v>9463</v>
      </c>
      <c r="H1100" s="1">
        <f>+Temporalidad[[#This Row],[ID]]</f>
        <v>1089</v>
      </c>
    </row>
    <row r="1101" spans="1:8" hidden="1" x14ac:dyDescent="0.3">
      <c r="A1101">
        <v>1090</v>
      </c>
      <c r="B1101" t="s">
        <v>5543</v>
      </c>
      <c r="C1101" s="1" t="s">
        <v>5368</v>
      </c>
      <c r="D1101" s="1" t="s">
        <v>5369</v>
      </c>
      <c r="E1101" s="2">
        <v>52048</v>
      </c>
      <c r="F1101" s="2">
        <v>52139</v>
      </c>
      <c r="G1101" s="1" t="s">
        <v>9464</v>
      </c>
      <c r="H1101" s="1">
        <f>+Temporalidad[[#This Row],[ID]]</f>
        <v>1090</v>
      </c>
    </row>
    <row r="1102" spans="1:8" hidden="1" x14ac:dyDescent="0.3">
      <c r="A1102">
        <v>1091</v>
      </c>
      <c r="B1102" t="s">
        <v>5544</v>
      </c>
      <c r="C1102" s="1" t="s">
        <v>5368</v>
      </c>
      <c r="D1102" s="1" t="s">
        <v>5369</v>
      </c>
      <c r="E1102" s="2">
        <v>52413</v>
      </c>
      <c r="F1102" s="2">
        <v>52504</v>
      </c>
      <c r="G1102" s="1" t="s">
        <v>9465</v>
      </c>
      <c r="H1102" s="1">
        <f>+Temporalidad[[#This Row],[ID]]</f>
        <v>1091</v>
      </c>
    </row>
    <row r="1103" spans="1:8" hidden="1" x14ac:dyDescent="0.3">
      <c r="A1103">
        <v>1092</v>
      </c>
      <c r="B1103" t="s">
        <v>5545</v>
      </c>
      <c r="C1103" s="1" t="s">
        <v>5368</v>
      </c>
      <c r="D1103" s="1" t="s">
        <v>5369</v>
      </c>
      <c r="E1103" s="2">
        <v>52779</v>
      </c>
      <c r="F1103" s="2">
        <v>52870</v>
      </c>
      <c r="G1103" s="1" t="s">
        <v>9466</v>
      </c>
      <c r="H1103" s="1">
        <f>+Temporalidad[[#This Row],[ID]]</f>
        <v>1092</v>
      </c>
    </row>
    <row r="1104" spans="1:8" hidden="1" x14ac:dyDescent="0.3">
      <c r="A1104">
        <v>1093</v>
      </c>
      <c r="B1104" t="s">
        <v>5546</v>
      </c>
      <c r="C1104" s="1" t="s">
        <v>5368</v>
      </c>
      <c r="D1104" s="1" t="s">
        <v>5369</v>
      </c>
      <c r="E1104" s="2">
        <v>53144</v>
      </c>
      <c r="F1104" s="2">
        <v>53235</v>
      </c>
      <c r="G1104" s="1" t="s">
        <v>9467</v>
      </c>
      <c r="H1104" s="1">
        <f>+Temporalidad[[#This Row],[ID]]</f>
        <v>1093</v>
      </c>
    </row>
    <row r="1105" spans="1:8" hidden="1" x14ac:dyDescent="0.3">
      <c r="A1105">
        <v>1094</v>
      </c>
      <c r="B1105" t="s">
        <v>5547</v>
      </c>
      <c r="C1105" s="1" t="s">
        <v>5368</v>
      </c>
      <c r="D1105" s="1" t="s">
        <v>5369</v>
      </c>
      <c r="E1105" s="2">
        <v>53509</v>
      </c>
      <c r="F1105" s="2">
        <v>53600</v>
      </c>
      <c r="G1105" s="1" t="s">
        <v>9468</v>
      </c>
      <c r="H1105" s="1">
        <f>+Temporalidad[[#This Row],[ID]]</f>
        <v>1094</v>
      </c>
    </row>
    <row r="1106" spans="1:8" hidden="1" x14ac:dyDescent="0.3">
      <c r="A1106">
        <v>1095</v>
      </c>
      <c r="B1106" t="s">
        <v>5548</v>
      </c>
      <c r="C1106" s="1" t="s">
        <v>5368</v>
      </c>
      <c r="D1106" s="1" t="s">
        <v>5369</v>
      </c>
      <c r="E1106" s="2">
        <v>53874</v>
      </c>
      <c r="F1106" s="2">
        <v>53965</v>
      </c>
      <c r="G1106" s="1" t="s">
        <v>9469</v>
      </c>
      <c r="H1106" s="1">
        <f>+Temporalidad[[#This Row],[ID]]</f>
        <v>1095</v>
      </c>
    </row>
    <row r="1107" spans="1:8" hidden="1" x14ac:dyDescent="0.3">
      <c r="A1107">
        <v>1096</v>
      </c>
      <c r="B1107" t="s">
        <v>5549</v>
      </c>
      <c r="C1107" s="1" t="s">
        <v>5368</v>
      </c>
      <c r="D1107" s="1" t="s">
        <v>5369</v>
      </c>
      <c r="E1107" s="2">
        <v>54240</v>
      </c>
      <c r="F1107" s="2">
        <v>54331</v>
      </c>
      <c r="G1107" s="1" t="s">
        <v>9470</v>
      </c>
      <c r="H1107" s="1">
        <f>+Temporalidad[[#This Row],[ID]]</f>
        <v>1096</v>
      </c>
    </row>
    <row r="1108" spans="1:8" hidden="1" x14ac:dyDescent="0.3">
      <c r="A1108">
        <v>1097</v>
      </c>
      <c r="B1108" t="s">
        <v>5550</v>
      </c>
      <c r="C1108" s="1" t="s">
        <v>5368</v>
      </c>
      <c r="D1108" s="1" t="s">
        <v>5369</v>
      </c>
      <c r="E1108" s="2">
        <v>54605</v>
      </c>
      <c r="F1108" s="2">
        <v>54696</v>
      </c>
      <c r="G1108" s="1" t="s">
        <v>9471</v>
      </c>
      <c r="H1108" s="1">
        <f>+Temporalidad[[#This Row],[ID]]</f>
        <v>1097</v>
      </c>
    </row>
    <row r="1109" spans="1:8" hidden="1" x14ac:dyDescent="0.3">
      <c r="A1109">
        <v>1098</v>
      </c>
      <c r="B1109" t="s">
        <v>5551</v>
      </c>
      <c r="C1109" s="1" t="s">
        <v>5368</v>
      </c>
      <c r="D1109" s="1" t="s">
        <v>5369</v>
      </c>
      <c r="E1109" s="2">
        <v>54970</v>
      </c>
      <c r="F1109" s="2">
        <v>55061</v>
      </c>
      <c r="G1109" s="1" t="s">
        <v>9472</v>
      </c>
      <c r="H1109" s="1">
        <f>+Temporalidad[[#This Row],[ID]]</f>
        <v>1098</v>
      </c>
    </row>
    <row r="1110" spans="1:8" hidden="1" x14ac:dyDescent="0.3">
      <c r="A1110">
        <v>1099</v>
      </c>
      <c r="B1110" t="s">
        <v>5552</v>
      </c>
      <c r="C1110" s="1" t="s">
        <v>5368</v>
      </c>
      <c r="D1110" s="1" t="s">
        <v>5369</v>
      </c>
      <c r="E1110" s="2">
        <v>33147</v>
      </c>
      <c r="F1110" s="2">
        <v>33238</v>
      </c>
      <c r="G1110" s="1" t="s">
        <v>9473</v>
      </c>
      <c r="H1110" s="1">
        <f>+Temporalidad[[#This Row],[ID]]</f>
        <v>1099</v>
      </c>
    </row>
    <row r="1111" spans="1:8" hidden="1" x14ac:dyDescent="0.3">
      <c r="A1111">
        <v>1100</v>
      </c>
      <c r="B1111" t="s">
        <v>5553</v>
      </c>
      <c r="C1111" s="1" t="s">
        <v>5368</v>
      </c>
      <c r="D1111" s="1" t="s">
        <v>5369</v>
      </c>
      <c r="E1111" s="2">
        <v>33512</v>
      </c>
      <c r="F1111" s="2">
        <v>33603</v>
      </c>
      <c r="G1111" s="1" t="s">
        <v>9474</v>
      </c>
      <c r="H1111" s="1">
        <f>+Temporalidad[[#This Row],[ID]]</f>
        <v>1100</v>
      </c>
    </row>
    <row r="1112" spans="1:8" hidden="1" x14ac:dyDescent="0.3">
      <c r="A1112">
        <v>1101</v>
      </c>
      <c r="B1112" t="s">
        <v>5554</v>
      </c>
      <c r="C1112" s="1" t="s">
        <v>5368</v>
      </c>
      <c r="D1112" s="1" t="s">
        <v>5369</v>
      </c>
      <c r="E1112" s="2">
        <v>33878</v>
      </c>
      <c r="F1112" s="2">
        <v>33969</v>
      </c>
      <c r="G1112" s="1" t="s">
        <v>9475</v>
      </c>
      <c r="H1112" s="1">
        <f>+Temporalidad[[#This Row],[ID]]</f>
        <v>1101</v>
      </c>
    </row>
    <row r="1113" spans="1:8" hidden="1" x14ac:dyDescent="0.3">
      <c r="A1113">
        <v>1102</v>
      </c>
      <c r="B1113" t="s">
        <v>5555</v>
      </c>
      <c r="C1113" s="1" t="s">
        <v>5368</v>
      </c>
      <c r="D1113" s="1" t="s">
        <v>5369</v>
      </c>
      <c r="E1113" s="2">
        <v>34243</v>
      </c>
      <c r="F1113" s="2">
        <v>34334</v>
      </c>
      <c r="G1113" s="1" t="s">
        <v>9476</v>
      </c>
      <c r="H1113" s="1">
        <f>+Temporalidad[[#This Row],[ID]]</f>
        <v>1102</v>
      </c>
    </row>
    <row r="1114" spans="1:8" hidden="1" x14ac:dyDescent="0.3">
      <c r="A1114">
        <v>1103</v>
      </c>
      <c r="B1114" t="s">
        <v>5556</v>
      </c>
      <c r="C1114" s="1" t="s">
        <v>5368</v>
      </c>
      <c r="D1114" s="1" t="s">
        <v>5369</v>
      </c>
      <c r="E1114" s="2">
        <v>34608</v>
      </c>
      <c r="F1114" s="2">
        <v>34699</v>
      </c>
      <c r="G1114" s="1" t="s">
        <v>9477</v>
      </c>
      <c r="H1114" s="1">
        <f>+Temporalidad[[#This Row],[ID]]</f>
        <v>1103</v>
      </c>
    </row>
    <row r="1115" spans="1:8" hidden="1" x14ac:dyDescent="0.3">
      <c r="A1115">
        <v>1104</v>
      </c>
      <c r="B1115" t="s">
        <v>5557</v>
      </c>
      <c r="C1115" s="1" t="s">
        <v>5368</v>
      </c>
      <c r="D1115" s="1" t="s">
        <v>5369</v>
      </c>
      <c r="E1115" s="2">
        <v>34973</v>
      </c>
      <c r="F1115" s="2">
        <v>35064</v>
      </c>
      <c r="G1115" s="1" t="s">
        <v>9478</v>
      </c>
      <c r="H1115" s="1">
        <f>+Temporalidad[[#This Row],[ID]]</f>
        <v>1104</v>
      </c>
    </row>
    <row r="1116" spans="1:8" hidden="1" x14ac:dyDescent="0.3">
      <c r="A1116">
        <v>1105</v>
      </c>
      <c r="B1116" t="s">
        <v>5558</v>
      </c>
      <c r="C1116" s="1" t="s">
        <v>5368</v>
      </c>
      <c r="D1116" s="1" t="s">
        <v>5369</v>
      </c>
      <c r="E1116" s="2">
        <v>35339</v>
      </c>
      <c r="F1116" s="2">
        <v>35430</v>
      </c>
      <c r="G1116" s="1" t="s">
        <v>9479</v>
      </c>
      <c r="H1116" s="1">
        <f>+Temporalidad[[#This Row],[ID]]</f>
        <v>1105</v>
      </c>
    </row>
    <row r="1117" spans="1:8" hidden="1" x14ac:dyDescent="0.3">
      <c r="A1117">
        <v>1106</v>
      </c>
      <c r="B1117" t="s">
        <v>5559</v>
      </c>
      <c r="C1117" s="1" t="s">
        <v>5368</v>
      </c>
      <c r="D1117" s="1" t="s">
        <v>5369</v>
      </c>
      <c r="E1117" s="2">
        <v>35704</v>
      </c>
      <c r="F1117" s="2">
        <v>35795</v>
      </c>
      <c r="G1117" s="1" t="s">
        <v>9480</v>
      </c>
      <c r="H1117" s="1">
        <f>+Temporalidad[[#This Row],[ID]]</f>
        <v>1106</v>
      </c>
    </row>
    <row r="1118" spans="1:8" hidden="1" x14ac:dyDescent="0.3">
      <c r="A1118">
        <v>1107</v>
      </c>
      <c r="B1118" t="s">
        <v>5560</v>
      </c>
      <c r="C1118" s="1" t="s">
        <v>5368</v>
      </c>
      <c r="D1118" s="1" t="s">
        <v>5369</v>
      </c>
      <c r="E1118" s="2">
        <v>36069</v>
      </c>
      <c r="F1118" s="2">
        <v>36160</v>
      </c>
      <c r="G1118" s="1" t="s">
        <v>9481</v>
      </c>
      <c r="H1118" s="1">
        <f>+Temporalidad[[#This Row],[ID]]</f>
        <v>1107</v>
      </c>
    </row>
    <row r="1119" spans="1:8" hidden="1" x14ac:dyDescent="0.3">
      <c r="A1119">
        <v>1108</v>
      </c>
      <c r="B1119" t="s">
        <v>5561</v>
      </c>
      <c r="C1119" s="1" t="s">
        <v>5368</v>
      </c>
      <c r="D1119" s="1" t="s">
        <v>5369</v>
      </c>
      <c r="E1119" s="2">
        <v>36434</v>
      </c>
      <c r="F1119" s="2">
        <v>36525</v>
      </c>
      <c r="G1119" s="1" t="s">
        <v>9482</v>
      </c>
      <c r="H1119" s="1">
        <f>+Temporalidad[[#This Row],[ID]]</f>
        <v>1108</v>
      </c>
    </row>
    <row r="1120" spans="1:8" hidden="1" x14ac:dyDescent="0.3">
      <c r="A1120">
        <v>1109</v>
      </c>
      <c r="B1120" t="s">
        <v>5562</v>
      </c>
      <c r="C1120" s="1" t="s">
        <v>5368</v>
      </c>
      <c r="D1120" s="1" t="s">
        <v>5369</v>
      </c>
      <c r="E1120" s="2">
        <v>36800</v>
      </c>
      <c r="F1120" s="2">
        <v>36891</v>
      </c>
      <c r="G1120" s="1" t="s">
        <v>9483</v>
      </c>
      <c r="H1120" s="1">
        <f>+Temporalidad[[#This Row],[ID]]</f>
        <v>1109</v>
      </c>
    </row>
    <row r="1121" spans="1:8" hidden="1" x14ac:dyDescent="0.3">
      <c r="A1121">
        <v>1110</v>
      </c>
      <c r="B1121" t="s">
        <v>5563</v>
      </c>
      <c r="C1121" s="1" t="s">
        <v>5368</v>
      </c>
      <c r="D1121" s="1" t="s">
        <v>5369</v>
      </c>
      <c r="E1121" s="2">
        <v>37165</v>
      </c>
      <c r="F1121" s="2">
        <v>37256</v>
      </c>
      <c r="G1121" s="1" t="s">
        <v>9484</v>
      </c>
      <c r="H1121" s="1">
        <f>+Temporalidad[[#This Row],[ID]]</f>
        <v>1110</v>
      </c>
    </row>
    <row r="1122" spans="1:8" hidden="1" x14ac:dyDescent="0.3">
      <c r="A1122">
        <v>1111</v>
      </c>
      <c r="B1122" t="s">
        <v>5564</v>
      </c>
      <c r="C1122" s="1" t="s">
        <v>5368</v>
      </c>
      <c r="D1122" s="1" t="s">
        <v>5369</v>
      </c>
      <c r="E1122" s="2">
        <v>37530</v>
      </c>
      <c r="F1122" s="2">
        <v>37621</v>
      </c>
      <c r="G1122" s="1" t="s">
        <v>9485</v>
      </c>
      <c r="H1122" s="1">
        <f>+Temporalidad[[#This Row],[ID]]</f>
        <v>1111</v>
      </c>
    </row>
    <row r="1123" spans="1:8" hidden="1" x14ac:dyDescent="0.3">
      <c r="A1123">
        <v>1112</v>
      </c>
      <c r="B1123" t="s">
        <v>5565</v>
      </c>
      <c r="C1123" s="1" t="s">
        <v>5368</v>
      </c>
      <c r="D1123" s="1" t="s">
        <v>5369</v>
      </c>
      <c r="E1123" s="2">
        <v>37895</v>
      </c>
      <c r="F1123" s="2">
        <v>37986</v>
      </c>
      <c r="G1123" s="1" t="s">
        <v>9486</v>
      </c>
      <c r="H1123" s="1">
        <f>+Temporalidad[[#This Row],[ID]]</f>
        <v>1112</v>
      </c>
    </row>
    <row r="1124" spans="1:8" hidden="1" x14ac:dyDescent="0.3">
      <c r="A1124">
        <v>1113</v>
      </c>
      <c r="B1124" t="s">
        <v>5566</v>
      </c>
      <c r="C1124" s="1" t="s">
        <v>5368</v>
      </c>
      <c r="D1124" s="1" t="s">
        <v>5369</v>
      </c>
      <c r="E1124" s="2">
        <v>38261</v>
      </c>
      <c r="F1124" s="2">
        <v>38352</v>
      </c>
      <c r="G1124" s="1" t="s">
        <v>9487</v>
      </c>
      <c r="H1124" s="1">
        <f>+Temporalidad[[#This Row],[ID]]</f>
        <v>1113</v>
      </c>
    </row>
    <row r="1125" spans="1:8" hidden="1" x14ac:dyDescent="0.3">
      <c r="A1125">
        <v>1114</v>
      </c>
      <c r="B1125" t="s">
        <v>5567</v>
      </c>
      <c r="C1125" s="1" t="s">
        <v>5368</v>
      </c>
      <c r="D1125" s="1" t="s">
        <v>5369</v>
      </c>
      <c r="E1125" s="2">
        <v>38626</v>
      </c>
      <c r="F1125" s="2">
        <v>38717</v>
      </c>
      <c r="G1125" s="1" t="s">
        <v>9488</v>
      </c>
      <c r="H1125" s="1">
        <f>+Temporalidad[[#This Row],[ID]]</f>
        <v>1114</v>
      </c>
    </row>
    <row r="1126" spans="1:8" hidden="1" x14ac:dyDescent="0.3">
      <c r="A1126">
        <v>1115</v>
      </c>
      <c r="B1126" t="s">
        <v>5568</v>
      </c>
      <c r="C1126" s="1" t="s">
        <v>5368</v>
      </c>
      <c r="D1126" s="1" t="s">
        <v>5369</v>
      </c>
      <c r="E1126" s="2">
        <v>38991</v>
      </c>
      <c r="F1126" s="2">
        <v>39082</v>
      </c>
      <c r="G1126" s="1" t="s">
        <v>9489</v>
      </c>
      <c r="H1126" s="1">
        <f>+Temporalidad[[#This Row],[ID]]</f>
        <v>1115</v>
      </c>
    </row>
    <row r="1127" spans="1:8" hidden="1" x14ac:dyDescent="0.3">
      <c r="A1127">
        <v>1116</v>
      </c>
      <c r="B1127" t="s">
        <v>5569</v>
      </c>
      <c r="C1127" s="1" t="s">
        <v>5368</v>
      </c>
      <c r="D1127" s="1" t="s">
        <v>5369</v>
      </c>
      <c r="E1127" s="2">
        <v>39356</v>
      </c>
      <c r="F1127" s="2">
        <v>39447</v>
      </c>
      <c r="G1127" s="1" t="s">
        <v>9490</v>
      </c>
      <c r="H1127" s="1">
        <f>+Temporalidad[[#This Row],[ID]]</f>
        <v>1116</v>
      </c>
    </row>
    <row r="1128" spans="1:8" hidden="1" x14ac:dyDescent="0.3">
      <c r="A1128">
        <v>1117</v>
      </c>
      <c r="B1128" t="s">
        <v>5570</v>
      </c>
      <c r="C1128" s="1" t="s">
        <v>5368</v>
      </c>
      <c r="D1128" s="1" t="s">
        <v>5369</v>
      </c>
      <c r="E1128" s="2">
        <v>39722</v>
      </c>
      <c r="F1128" s="2">
        <v>39813</v>
      </c>
      <c r="G1128" s="1" t="s">
        <v>9491</v>
      </c>
      <c r="H1128" s="1">
        <f>+Temporalidad[[#This Row],[ID]]</f>
        <v>1117</v>
      </c>
    </row>
    <row r="1129" spans="1:8" hidden="1" x14ac:dyDescent="0.3">
      <c r="A1129">
        <v>1118</v>
      </c>
      <c r="B1129" t="s">
        <v>5571</v>
      </c>
      <c r="C1129" s="1" t="s">
        <v>5368</v>
      </c>
      <c r="D1129" s="1" t="s">
        <v>5369</v>
      </c>
      <c r="E1129" s="2">
        <v>40087</v>
      </c>
      <c r="F1129" s="2">
        <v>40178</v>
      </c>
      <c r="G1129" s="1" t="s">
        <v>9492</v>
      </c>
      <c r="H1129" s="1">
        <f>+Temporalidad[[#This Row],[ID]]</f>
        <v>1118</v>
      </c>
    </row>
    <row r="1130" spans="1:8" hidden="1" x14ac:dyDescent="0.3">
      <c r="A1130">
        <v>1119</v>
      </c>
      <c r="B1130" t="s">
        <v>5572</v>
      </c>
      <c r="C1130" s="1" t="s">
        <v>5368</v>
      </c>
      <c r="D1130" s="1" t="s">
        <v>5369</v>
      </c>
      <c r="E1130" s="2">
        <v>40452</v>
      </c>
      <c r="F1130" s="2">
        <v>40543</v>
      </c>
      <c r="G1130" s="1" t="s">
        <v>9493</v>
      </c>
      <c r="H1130" s="1">
        <f>+Temporalidad[[#This Row],[ID]]</f>
        <v>1119</v>
      </c>
    </row>
    <row r="1131" spans="1:8" hidden="1" x14ac:dyDescent="0.3">
      <c r="A1131">
        <v>1120</v>
      </c>
      <c r="B1131" t="s">
        <v>5573</v>
      </c>
      <c r="C1131" s="1" t="s">
        <v>5368</v>
      </c>
      <c r="D1131" s="1" t="s">
        <v>5369</v>
      </c>
      <c r="E1131" s="2">
        <v>40817</v>
      </c>
      <c r="F1131" s="2">
        <v>40908</v>
      </c>
      <c r="G1131" s="1" t="s">
        <v>9494</v>
      </c>
      <c r="H1131" s="1">
        <f>+Temporalidad[[#This Row],[ID]]</f>
        <v>1120</v>
      </c>
    </row>
    <row r="1132" spans="1:8" hidden="1" x14ac:dyDescent="0.3">
      <c r="A1132">
        <v>1121</v>
      </c>
      <c r="B1132" t="s">
        <v>5574</v>
      </c>
      <c r="C1132" s="1" t="s">
        <v>5368</v>
      </c>
      <c r="D1132" s="1" t="s">
        <v>5369</v>
      </c>
      <c r="E1132" s="2">
        <v>41183</v>
      </c>
      <c r="F1132" s="2">
        <v>41274</v>
      </c>
      <c r="G1132" s="1" t="s">
        <v>9495</v>
      </c>
      <c r="H1132" s="1">
        <f>+Temporalidad[[#This Row],[ID]]</f>
        <v>1121</v>
      </c>
    </row>
    <row r="1133" spans="1:8" hidden="1" x14ac:dyDescent="0.3">
      <c r="A1133">
        <v>1122</v>
      </c>
      <c r="B1133" t="s">
        <v>5575</v>
      </c>
      <c r="C1133" s="1" t="s">
        <v>5368</v>
      </c>
      <c r="D1133" s="1" t="s">
        <v>5369</v>
      </c>
      <c r="E1133" s="2">
        <v>41548</v>
      </c>
      <c r="F1133" s="2">
        <v>41639</v>
      </c>
      <c r="G1133" s="1" t="s">
        <v>9496</v>
      </c>
      <c r="H1133" s="1">
        <f>+Temporalidad[[#This Row],[ID]]</f>
        <v>1122</v>
      </c>
    </row>
    <row r="1134" spans="1:8" hidden="1" x14ac:dyDescent="0.3">
      <c r="A1134">
        <v>1123</v>
      </c>
      <c r="B1134" t="s">
        <v>5576</v>
      </c>
      <c r="C1134" s="1" t="s">
        <v>5368</v>
      </c>
      <c r="D1134" s="1" t="s">
        <v>5369</v>
      </c>
      <c r="E1134" s="2">
        <v>41913</v>
      </c>
      <c r="F1134" s="2">
        <v>42004</v>
      </c>
      <c r="G1134" s="1" t="s">
        <v>9497</v>
      </c>
      <c r="H1134" s="1">
        <f>+Temporalidad[[#This Row],[ID]]</f>
        <v>1123</v>
      </c>
    </row>
    <row r="1135" spans="1:8" hidden="1" x14ac:dyDescent="0.3">
      <c r="A1135">
        <v>1124</v>
      </c>
      <c r="B1135" t="s">
        <v>5577</v>
      </c>
      <c r="C1135" s="1" t="s">
        <v>5368</v>
      </c>
      <c r="D1135" s="1" t="s">
        <v>5369</v>
      </c>
      <c r="E1135" s="2">
        <v>42278</v>
      </c>
      <c r="F1135" s="2">
        <v>42369</v>
      </c>
      <c r="G1135" s="1" t="s">
        <v>9498</v>
      </c>
      <c r="H1135" s="1">
        <f>+Temporalidad[[#This Row],[ID]]</f>
        <v>1124</v>
      </c>
    </row>
    <row r="1136" spans="1:8" hidden="1" x14ac:dyDescent="0.3">
      <c r="A1136">
        <v>1125</v>
      </c>
      <c r="B1136" t="s">
        <v>5578</v>
      </c>
      <c r="C1136" s="1" t="s">
        <v>5368</v>
      </c>
      <c r="D1136" s="1" t="s">
        <v>5369</v>
      </c>
      <c r="E1136" s="2">
        <v>42644</v>
      </c>
      <c r="F1136" s="2">
        <v>42735</v>
      </c>
      <c r="G1136" s="1" t="s">
        <v>9499</v>
      </c>
      <c r="H1136" s="1">
        <f>+Temporalidad[[#This Row],[ID]]</f>
        <v>1125</v>
      </c>
    </row>
    <row r="1137" spans="1:8" hidden="1" x14ac:dyDescent="0.3">
      <c r="A1137">
        <v>1126</v>
      </c>
      <c r="B1137" t="s">
        <v>5579</v>
      </c>
      <c r="C1137" s="1" t="s">
        <v>5368</v>
      </c>
      <c r="D1137" s="1" t="s">
        <v>5369</v>
      </c>
      <c r="E1137" s="2">
        <v>43009</v>
      </c>
      <c r="F1137" s="2">
        <v>43100</v>
      </c>
      <c r="G1137" s="1" t="s">
        <v>9500</v>
      </c>
      <c r="H1137" s="1">
        <f>+Temporalidad[[#This Row],[ID]]</f>
        <v>1126</v>
      </c>
    </row>
    <row r="1138" spans="1:8" hidden="1" x14ac:dyDescent="0.3">
      <c r="A1138">
        <v>1127</v>
      </c>
      <c r="B1138" t="s">
        <v>5580</v>
      </c>
      <c r="C1138" s="1" t="s">
        <v>5368</v>
      </c>
      <c r="D1138" s="1" t="s">
        <v>5369</v>
      </c>
      <c r="E1138" s="2">
        <v>43374</v>
      </c>
      <c r="F1138" s="2">
        <v>43465</v>
      </c>
      <c r="G1138" s="1" t="s">
        <v>9501</v>
      </c>
      <c r="H1138" s="1">
        <f>+Temporalidad[[#This Row],[ID]]</f>
        <v>1127</v>
      </c>
    </row>
    <row r="1139" spans="1:8" hidden="1" x14ac:dyDescent="0.3">
      <c r="A1139">
        <v>1128</v>
      </c>
      <c r="B1139" t="s">
        <v>5581</v>
      </c>
      <c r="C1139" s="1" t="s">
        <v>5368</v>
      </c>
      <c r="D1139" s="1" t="s">
        <v>5369</v>
      </c>
      <c r="E1139" s="2">
        <v>43739</v>
      </c>
      <c r="F1139" s="2">
        <v>43830</v>
      </c>
      <c r="G1139" s="1" t="s">
        <v>9502</v>
      </c>
      <c r="H1139" s="1">
        <f>+Temporalidad[[#This Row],[ID]]</f>
        <v>1128</v>
      </c>
    </row>
    <row r="1140" spans="1:8" hidden="1" x14ac:dyDescent="0.3">
      <c r="A1140">
        <v>1129</v>
      </c>
      <c r="B1140" t="s">
        <v>5582</v>
      </c>
      <c r="C1140" s="1" t="s">
        <v>5368</v>
      </c>
      <c r="D1140" s="1" t="s">
        <v>5369</v>
      </c>
      <c r="E1140" s="2">
        <v>44105</v>
      </c>
      <c r="F1140" s="2">
        <v>44196</v>
      </c>
      <c r="G1140" s="1" t="s">
        <v>9503</v>
      </c>
      <c r="H1140" s="1">
        <f>+Temporalidad[[#This Row],[ID]]</f>
        <v>1129</v>
      </c>
    </row>
    <row r="1141" spans="1:8" hidden="1" x14ac:dyDescent="0.3">
      <c r="A1141">
        <v>1130</v>
      </c>
      <c r="B1141" t="s">
        <v>5583</v>
      </c>
      <c r="C1141" s="1" t="s">
        <v>5368</v>
      </c>
      <c r="D1141" s="1" t="s">
        <v>5369</v>
      </c>
      <c r="E1141" s="2">
        <v>44470</v>
      </c>
      <c r="F1141" s="2">
        <v>44561</v>
      </c>
      <c r="G1141" s="1" t="s">
        <v>9504</v>
      </c>
      <c r="H1141" s="1">
        <f>+Temporalidad[[#This Row],[ID]]</f>
        <v>1130</v>
      </c>
    </row>
    <row r="1142" spans="1:8" hidden="1" x14ac:dyDescent="0.3">
      <c r="A1142">
        <v>1131</v>
      </c>
      <c r="B1142" t="s">
        <v>5584</v>
      </c>
      <c r="C1142" s="1" t="s">
        <v>5368</v>
      </c>
      <c r="D1142" s="1" t="s">
        <v>5369</v>
      </c>
      <c r="E1142" s="2">
        <v>44835</v>
      </c>
      <c r="F1142" s="2">
        <v>44926</v>
      </c>
      <c r="G1142" s="1" t="s">
        <v>9505</v>
      </c>
      <c r="H1142" s="1">
        <f>+Temporalidad[[#This Row],[ID]]</f>
        <v>1131</v>
      </c>
    </row>
    <row r="1143" spans="1:8" hidden="1" x14ac:dyDescent="0.3">
      <c r="A1143">
        <v>1132</v>
      </c>
      <c r="B1143" t="s">
        <v>5585</v>
      </c>
      <c r="C1143" s="1" t="s">
        <v>5368</v>
      </c>
      <c r="D1143" s="1" t="s">
        <v>5369</v>
      </c>
      <c r="E1143" s="2">
        <v>45200</v>
      </c>
      <c r="F1143" s="2">
        <v>45291</v>
      </c>
      <c r="G1143" s="1" t="s">
        <v>9506</v>
      </c>
      <c r="H1143" s="1">
        <f>+Temporalidad[[#This Row],[ID]]</f>
        <v>1132</v>
      </c>
    </row>
    <row r="1144" spans="1:8" hidden="1" x14ac:dyDescent="0.3">
      <c r="A1144">
        <v>1133</v>
      </c>
      <c r="B1144" t="s">
        <v>5586</v>
      </c>
      <c r="C1144" s="1" t="s">
        <v>5368</v>
      </c>
      <c r="D1144" s="1" t="s">
        <v>5369</v>
      </c>
      <c r="E1144" s="2">
        <v>45566</v>
      </c>
      <c r="F1144" s="2">
        <v>45657</v>
      </c>
      <c r="G1144" s="1" t="s">
        <v>9507</v>
      </c>
      <c r="H1144" s="1">
        <f>+Temporalidad[[#This Row],[ID]]</f>
        <v>1133</v>
      </c>
    </row>
    <row r="1145" spans="1:8" hidden="1" x14ac:dyDescent="0.3">
      <c r="A1145">
        <v>1134</v>
      </c>
      <c r="B1145" t="s">
        <v>5587</v>
      </c>
      <c r="C1145" s="1" t="s">
        <v>5368</v>
      </c>
      <c r="D1145" s="1" t="s">
        <v>5369</v>
      </c>
      <c r="E1145" s="2">
        <v>45931</v>
      </c>
      <c r="F1145" s="2">
        <v>46022</v>
      </c>
      <c r="G1145" s="1" t="s">
        <v>9508</v>
      </c>
      <c r="H1145" s="1">
        <f>+Temporalidad[[#This Row],[ID]]</f>
        <v>1134</v>
      </c>
    </row>
    <row r="1146" spans="1:8" hidden="1" x14ac:dyDescent="0.3">
      <c r="A1146">
        <v>1135</v>
      </c>
      <c r="B1146" t="s">
        <v>5588</v>
      </c>
      <c r="C1146" s="1" t="s">
        <v>5368</v>
      </c>
      <c r="D1146" s="1" t="s">
        <v>5369</v>
      </c>
      <c r="E1146" s="2">
        <v>46296</v>
      </c>
      <c r="F1146" s="2">
        <v>46387</v>
      </c>
      <c r="G1146" s="1" t="s">
        <v>9509</v>
      </c>
      <c r="H1146" s="1">
        <f>+Temporalidad[[#This Row],[ID]]</f>
        <v>1135</v>
      </c>
    </row>
    <row r="1147" spans="1:8" hidden="1" x14ac:dyDescent="0.3">
      <c r="A1147">
        <v>1136</v>
      </c>
      <c r="B1147" t="s">
        <v>5589</v>
      </c>
      <c r="C1147" s="1" t="s">
        <v>5368</v>
      </c>
      <c r="D1147" s="1" t="s">
        <v>5369</v>
      </c>
      <c r="E1147" s="2">
        <v>46661</v>
      </c>
      <c r="F1147" s="2">
        <v>46752</v>
      </c>
      <c r="G1147" s="1" t="s">
        <v>9510</v>
      </c>
      <c r="H1147" s="1">
        <f>+Temporalidad[[#This Row],[ID]]</f>
        <v>1136</v>
      </c>
    </row>
    <row r="1148" spans="1:8" hidden="1" x14ac:dyDescent="0.3">
      <c r="A1148">
        <v>1137</v>
      </c>
      <c r="B1148" t="s">
        <v>5590</v>
      </c>
      <c r="C1148" s="1" t="s">
        <v>5368</v>
      </c>
      <c r="D1148" s="1" t="s">
        <v>5369</v>
      </c>
      <c r="E1148" s="2">
        <v>47027</v>
      </c>
      <c r="F1148" s="2">
        <v>47118</v>
      </c>
      <c r="G1148" s="1" t="s">
        <v>9511</v>
      </c>
      <c r="H1148" s="1">
        <f>+Temporalidad[[#This Row],[ID]]</f>
        <v>1137</v>
      </c>
    </row>
    <row r="1149" spans="1:8" hidden="1" x14ac:dyDescent="0.3">
      <c r="A1149">
        <v>1138</v>
      </c>
      <c r="B1149" t="s">
        <v>5591</v>
      </c>
      <c r="C1149" s="1" t="s">
        <v>5368</v>
      </c>
      <c r="D1149" s="1" t="s">
        <v>5369</v>
      </c>
      <c r="E1149" s="2">
        <v>47392</v>
      </c>
      <c r="F1149" s="2">
        <v>47483</v>
      </c>
      <c r="G1149" s="1" t="s">
        <v>9512</v>
      </c>
      <c r="H1149" s="1">
        <f>+Temporalidad[[#This Row],[ID]]</f>
        <v>1138</v>
      </c>
    </row>
    <row r="1150" spans="1:8" hidden="1" x14ac:dyDescent="0.3">
      <c r="A1150">
        <v>1139</v>
      </c>
      <c r="B1150" t="s">
        <v>5592</v>
      </c>
      <c r="C1150" s="1" t="s">
        <v>5368</v>
      </c>
      <c r="D1150" s="1" t="s">
        <v>5369</v>
      </c>
      <c r="E1150" s="2">
        <v>47757</v>
      </c>
      <c r="F1150" s="2">
        <v>47848</v>
      </c>
      <c r="G1150" s="1" t="s">
        <v>9513</v>
      </c>
      <c r="H1150" s="1">
        <f>+Temporalidad[[#This Row],[ID]]</f>
        <v>1139</v>
      </c>
    </row>
    <row r="1151" spans="1:8" hidden="1" x14ac:dyDescent="0.3">
      <c r="A1151">
        <v>1140</v>
      </c>
      <c r="B1151" t="s">
        <v>5593</v>
      </c>
      <c r="C1151" s="1" t="s">
        <v>5368</v>
      </c>
      <c r="D1151" s="1" t="s">
        <v>5369</v>
      </c>
      <c r="E1151" s="2">
        <v>48122</v>
      </c>
      <c r="F1151" s="2">
        <v>48213</v>
      </c>
      <c r="G1151" s="1" t="s">
        <v>9514</v>
      </c>
      <c r="H1151" s="1">
        <f>+Temporalidad[[#This Row],[ID]]</f>
        <v>1140</v>
      </c>
    </row>
    <row r="1152" spans="1:8" hidden="1" x14ac:dyDescent="0.3">
      <c r="A1152">
        <v>1141</v>
      </c>
      <c r="B1152" t="s">
        <v>5594</v>
      </c>
      <c r="C1152" s="1" t="s">
        <v>5368</v>
      </c>
      <c r="D1152" s="1" t="s">
        <v>5369</v>
      </c>
      <c r="E1152" s="2">
        <v>48488</v>
      </c>
      <c r="F1152" s="2">
        <v>48579</v>
      </c>
      <c r="G1152" s="1" t="s">
        <v>9515</v>
      </c>
      <c r="H1152" s="1">
        <f>+Temporalidad[[#This Row],[ID]]</f>
        <v>1141</v>
      </c>
    </row>
    <row r="1153" spans="1:8" hidden="1" x14ac:dyDescent="0.3">
      <c r="A1153">
        <v>1142</v>
      </c>
      <c r="B1153" t="s">
        <v>5595</v>
      </c>
      <c r="C1153" s="1" t="s">
        <v>5368</v>
      </c>
      <c r="D1153" s="1" t="s">
        <v>5369</v>
      </c>
      <c r="E1153" s="2">
        <v>48853</v>
      </c>
      <c r="F1153" s="2">
        <v>48944</v>
      </c>
      <c r="G1153" s="1" t="s">
        <v>9516</v>
      </c>
      <c r="H1153" s="1">
        <f>+Temporalidad[[#This Row],[ID]]</f>
        <v>1142</v>
      </c>
    </row>
    <row r="1154" spans="1:8" hidden="1" x14ac:dyDescent="0.3">
      <c r="A1154">
        <v>1143</v>
      </c>
      <c r="B1154" t="s">
        <v>5596</v>
      </c>
      <c r="C1154" s="1" t="s">
        <v>5368</v>
      </c>
      <c r="D1154" s="1" t="s">
        <v>5369</v>
      </c>
      <c r="E1154" s="2">
        <v>49218</v>
      </c>
      <c r="F1154" s="2">
        <v>49309</v>
      </c>
      <c r="G1154" s="1" t="s">
        <v>9517</v>
      </c>
      <c r="H1154" s="1">
        <f>+Temporalidad[[#This Row],[ID]]</f>
        <v>1143</v>
      </c>
    </row>
    <row r="1155" spans="1:8" hidden="1" x14ac:dyDescent="0.3">
      <c r="A1155">
        <v>1144</v>
      </c>
      <c r="B1155" t="s">
        <v>5597</v>
      </c>
      <c r="C1155" s="1" t="s">
        <v>5368</v>
      </c>
      <c r="D1155" s="1" t="s">
        <v>5369</v>
      </c>
      <c r="E1155" s="2">
        <v>49583</v>
      </c>
      <c r="F1155" s="2">
        <v>49674</v>
      </c>
      <c r="G1155" s="1" t="s">
        <v>9518</v>
      </c>
      <c r="H1155" s="1">
        <f>+Temporalidad[[#This Row],[ID]]</f>
        <v>1144</v>
      </c>
    </row>
    <row r="1156" spans="1:8" hidden="1" x14ac:dyDescent="0.3">
      <c r="A1156">
        <v>1145</v>
      </c>
      <c r="B1156" t="s">
        <v>5598</v>
      </c>
      <c r="C1156" s="1" t="s">
        <v>5368</v>
      </c>
      <c r="D1156" s="1" t="s">
        <v>5369</v>
      </c>
      <c r="E1156" s="2">
        <v>49949</v>
      </c>
      <c r="F1156" s="2">
        <v>50040</v>
      </c>
      <c r="G1156" s="1" t="s">
        <v>9519</v>
      </c>
      <c r="H1156" s="1">
        <f>+Temporalidad[[#This Row],[ID]]</f>
        <v>1145</v>
      </c>
    </row>
    <row r="1157" spans="1:8" hidden="1" x14ac:dyDescent="0.3">
      <c r="A1157">
        <v>1146</v>
      </c>
      <c r="B1157" t="s">
        <v>5599</v>
      </c>
      <c r="C1157" s="1" t="s">
        <v>5368</v>
      </c>
      <c r="D1157" s="1" t="s">
        <v>5369</v>
      </c>
      <c r="E1157" s="2">
        <v>50314</v>
      </c>
      <c r="F1157" s="2">
        <v>50405</v>
      </c>
      <c r="G1157" s="1" t="s">
        <v>9520</v>
      </c>
      <c r="H1157" s="1">
        <f>+Temporalidad[[#This Row],[ID]]</f>
        <v>1146</v>
      </c>
    </row>
    <row r="1158" spans="1:8" hidden="1" x14ac:dyDescent="0.3">
      <c r="A1158">
        <v>1147</v>
      </c>
      <c r="B1158" t="s">
        <v>5600</v>
      </c>
      <c r="C1158" s="1" t="s">
        <v>5368</v>
      </c>
      <c r="D1158" s="1" t="s">
        <v>5369</v>
      </c>
      <c r="E1158" s="2">
        <v>50679</v>
      </c>
      <c r="F1158" s="2">
        <v>50770</v>
      </c>
      <c r="G1158" s="1" t="s">
        <v>9521</v>
      </c>
      <c r="H1158" s="1">
        <f>+Temporalidad[[#This Row],[ID]]</f>
        <v>1147</v>
      </c>
    </row>
    <row r="1159" spans="1:8" hidden="1" x14ac:dyDescent="0.3">
      <c r="A1159">
        <v>1148</v>
      </c>
      <c r="B1159" t="s">
        <v>5601</v>
      </c>
      <c r="C1159" s="1" t="s">
        <v>5368</v>
      </c>
      <c r="D1159" s="1" t="s">
        <v>5369</v>
      </c>
      <c r="E1159" s="2">
        <v>51044</v>
      </c>
      <c r="F1159" s="2">
        <v>51135</v>
      </c>
      <c r="G1159" s="1" t="s">
        <v>9522</v>
      </c>
      <c r="H1159" s="1">
        <f>+Temporalidad[[#This Row],[ID]]</f>
        <v>1148</v>
      </c>
    </row>
    <row r="1160" spans="1:8" hidden="1" x14ac:dyDescent="0.3">
      <c r="A1160">
        <v>1149</v>
      </c>
      <c r="B1160" t="s">
        <v>5602</v>
      </c>
      <c r="C1160" s="1" t="s">
        <v>5368</v>
      </c>
      <c r="D1160" s="1" t="s">
        <v>5369</v>
      </c>
      <c r="E1160" s="2">
        <v>51410</v>
      </c>
      <c r="F1160" s="2">
        <v>51501</v>
      </c>
      <c r="G1160" s="1" t="s">
        <v>9523</v>
      </c>
      <c r="H1160" s="1">
        <f>+Temporalidad[[#This Row],[ID]]</f>
        <v>1149</v>
      </c>
    </row>
    <row r="1161" spans="1:8" hidden="1" x14ac:dyDescent="0.3">
      <c r="A1161">
        <v>1150</v>
      </c>
      <c r="B1161" t="s">
        <v>5603</v>
      </c>
      <c r="C1161" s="1" t="s">
        <v>5368</v>
      </c>
      <c r="D1161" s="1" t="s">
        <v>5369</v>
      </c>
      <c r="E1161" s="2">
        <v>51775</v>
      </c>
      <c r="F1161" s="2">
        <v>51866</v>
      </c>
      <c r="G1161" s="1" t="s">
        <v>9524</v>
      </c>
      <c r="H1161" s="1">
        <f>+Temporalidad[[#This Row],[ID]]</f>
        <v>1150</v>
      </c>
    </row>
    <row r="1162" spans="1:8" hidden="1" x14ac:dyDescent="0.3">
      <c r="A1162">
        <v>1151</v>
      </c>
      <c r="B1162" t="s">
        <v>5604</v>
      </c>
      <c r="C1162" s="1" t="s">
        <v>5368</v>
      </c>
      <c r="D1162" s="1" t="s">
        <v>5369</v>
      </c>
      <c r="E1162" s="2">
        <v>52140</v>
      </c>
      <c r="F1162" s="2">
        <v>52231</v>
      </c>
      <c r="G1162" s="1" t="s">
        <v>9525</v>
      </c>
      <c r="H1162" s="1">
        <f>+Temporalidad[[#This Row],[ID]]</f>
        <v>1151</v>
      </c>
    </row>
    <row r="1163" spans="1:8" hidden="1" x14ac:dyDescent="0.3">
      <c r="A1163">
        <v>1152</v>
      </c>
      <c r="B1163" t="s">
        <v>5605</v>
      </c>
      <c r="C1163" s="1" t="s">
        <v>5368</v>
      </c>
      <c r="D1163" s="1" t="s">
        <v>5369</v>
      </c>
      <c r="E1163" s="2">
        <v>52505</v>
      </c>
      <c r="F1163" s="2">
        <v>52596</v>
      </c>
      <c r="G1163" s="1" t="s">
        <v>9526</v>
      </c>
      <c r="H1163" s="1">
        <f>+Temporalidad[[#This Row],[ID]]</f>
        <v>1152</v>
      </c>
    </row>
    <row r="1164" spans="1:8" hidden="1" x14ac:dyDescent="0.3">
      <c r="A1164">
        <v>1153</v>
      </c>
      <c r="B1164" t="s">
        <v>5606</v>
      </c>
      <c r="C1164" s="1" t="s">
        <v>5368</v>
      </c>
      <c r="D1164" s="1" t="s">
        <v>5369</v>
      </c>
      <c r="E1164" s="2">
        <v>52871</v>
      </c>
      <c r="F1164" s="2">
        <v>52962</v>
      </c>
      <c r="G1164" s="1" t="s">
        <v>9527</v>
      </c>
      <c r="H1164" s="1">
        <f>+Temporalidad[[#This Row],[ID]]</f>
        <v>1153</v>
      </c>
    </row>
    <row r="1165" spans="1:8" hidden="1" x14ac:dyDescent="0.3">
      <c r="A1165">
        <v>1154</v>
      </c>
      <c r="B1165" t="s">
        <v>5607</v>
      </c>
      <c r="C1165" s="1" t="s">
        <v>5368</v>
      </c>
      <c r="D1165" s="1" t="s">
        <v>5369</v>
      </c>
      <c r="E1165" s="2">
        <v>53236</v>
      </c>
      <c r="F1165" s="2">
        <v>53327</v>
      </c>
      <c r="G1165" s="1" t="s">
        <v>9528</v>
      </c>
      <c r="H1165" s="1">
        <f>+Temporalidad[[#This Row],[ID]]</f>
        <v>1154</v>
      </c>
    </row>
    <row r="1166" spans="1:8" hidden="1" x14ac:dyDescent="0.3">
      <c r="A1166">
        <v>1155</v>
      </c>
      <c r="B1166" t="s">
        <v>5608</v>
      </c>
      <c r="C1166" s="1" t="s">
        <v>5368</v>
      </c>
      <c r="D1166" s="1" t="s">
        <v>5369</v>
      </c>
      <c r="E1166" s="2">
        <v>53601</v>
      </c>
      <c r="F1166" s="2">
        <v>53692</v>
      </c>
      <c r="G1166" s="1" t="s">
        <v>9529</v>
      </c>
      <c r="H1166" s="1">
        <f>+Temporalidad[[#This Row],[ID]]</f>
        <v>1155</v>
      </c>
    </row>
    <row r="1167" spans="1:8" hidden="1" x14ac:dyDescent="0.3">
      <c r="A1167">
        <v>1156</v>
      </c>
      <c r="B1167" t="s">
        <v>5609</v>
      </c>
      <c r="C1167" s="1" t="s">
        <v>5368</v>
      </c>
      <c r="D1167" s="1" t="s">
        <v>5369</v>
      </c>
      <c r="E1167" s="2">
        <v>53966</v>
      </c>
      <c r="F1167" s="2">
        <v>54057</v>
      </c>
      <c r="G1167" s="1" t="s">
        <v>9530</v>
      </c>
      <c r="H1167" s="1">
        <f>+Temporalidad[[#This Row],[ID]]</f>
        <v>1156</v>
      </c>
    </row>
    <row r="1168" spans="1:8" hidden="1" x14ac:dyDescent="0.3">
      <c r="A1168">
        <v>1157</v>
      </c>
      <c r="B1168" t="s">
        <v>5610</v>
      </c>
      <c r="C1168" s="1" t="s">
        <v>5368</v>
      </c>
      <c r="D1168" s="1" t="s">
        <v>5369</v>
      </c>
      <c r="E1168" s="2">
        <v>54332</v>
      </c>
      <c r="F1168" s="2">
        <v>54423</v>
      </c>
      <c r="G1168" s="1" t="s">
        <v>9531</v>
      </c>
      <c r="H1168" s="1">
        <f>+Temporalidad[[#This Row],[ID]]</f>
        <v>1157</v>
      </c>
    </row>
    <row r="1169" spans="1:8" hidden="1" x14ac:dyDescent="0.3">
      <c r="A1169">
        <v>1158</v>
      </c>
      <c r="B1169" t="s">
        <v>5611</v>
      </c>
      <c r="C1169" s="1" t="s">
        <v>5368</v>
      </c>
      <c r="D1169" s="1" t="s">
        <v>5369</v>
      </c>
      <c r="E1169" s="2">
        <v>54697</v>
      </c>
      <c r="F1169" s="2">
        <v>54788</v>
      </c>
      <c r="G1169" s="1" t="s">
        <v>9532</v>
      </c>
      <c r="H1169" s="1">
        <f>+Temporalidad[[#This Row],[ID]]</f>
        <v>1158</v>
      </c>
    </row>
    <row r="1170" spans="1:8" hidden="1" x14ac:dyDescent="0.3">
      <c r="A1170">
        <v>1159</v>
      </c>
      <c r="B1170" t="s">
        <v>5612</v>
      </c>
      <c r="C1170" s="1" t="s">
        <v>5368</v>
      </c>
      <c r="D1170" s="1" t="s">
        <v>5369</v>
      </c>
      <c r="E1170" s="2">
        <v>55062</v>
      </c>
      <c r="F1170" s="2">
        <v>55153</v>
      </c>
      <c r="G1170" s="1" t="s">
        <v>9533</v>
      </c>
      <c r="H1170" s="1">
        <f>+Temporalidad[[#This Row],[ID]]</f>
        <v>1159</v>
      </c>
    </row>
    <row r="1171" spans="1:8" hidden="1" x14ac:dyDescent="0.3">
      <c r="A1171">
        <v>1160</v>
      </c>
      <c r="B1171" t="s">
        <v>5613</v>
      </c>
      <c r="C1171" s="1" t="s">
        <v>5614</v>
      </c>
      <c r="D1171" s="1" t="s">
        <v>5615</v>
      </c>
      <c r="E1171" s="2">
        <v>32874</v>
      </c>
      <c r="F1171" s="2">
        <v>32993</v>
      </c>
      <c r="G1171" s="1" t="s">
        <v>9534</v>
      </c>
      <c r="H1171" s="1">
        <f>+Temporalidad[[#This Row],[ID]]</f>
        <v>1160</v>
      </c>
    </row>
    <row r="1172" spans="1:8" hidden="1" x14ac:dyDescent="0.3">
      <c r="A1172">
        <v>1161</v>
      </c>
      <c r="B1172" t="s">
        <v>5616</v>
      </c>
      <c r="C1172" s="1" t="s">
        <v>5614</v>
      </c>
      <c r="D1172" s="1" t="s">
        <v>5615</v>
      </c>
      <c r="E1172" s="2">
        <v>33239</v>
      </c>
      <c r="F1172" s="2">
        <v>33358</v>
      </c>
      <c r="G1172" s="1" t="s">
        <v>9535</v>
      </c>
      <c r="H1172" s="1">
        <f>+Temporalidad[[#This Row],[ID]]</f>
        <v>1161</v>
      </c>
    </row>
    <row r="1173" spans="1:8" hidden="1" x14ac:dyDescent="0.3">
      <c r="A1173">
        <v>1162</v>
      </c>
      <c r="B1173" t="s">
        <v>5617</v>
      </c>
      <c r="C1173" s="1" t="s">
        <v>5614</v>
      </c>
      <c r="D1173" s="1" t="s">
        <v>5615</v>
      </c>
      <c r="E1173" s="2">
        <v>33604</v>
      </c>
      <c r="F1173" s="2">
        <v>33724</v>
      </c>
      <c r="G1173" s="1" t="s">
        <v>9536</v>
      </c>
      <c r="H1173" s="1">
        <f>+Temporalidad[[#This Row],[ID]]</f>
        <v>1162</v>
      </c>
    </row>
    <row r="1174" spans="1:8" hidden="1" x14ac:dyDescent="0.3">
      <c r="A1174">
        <v>1163</v>
      </c>
      <c r="B1174" t="s">
        <v>5618</v>
      </c>
      <c r="C1174" s="1" t="s">
        <v>5614</v>
      </c>
      <c r="D1174" s="1" t="s">
        <v>5615</v>
      </c>
      <c r="E1174" s="2">
        <v>33970</v>
      </c>
      <c r="F1174" s="2">
        <v>34089</v>
      </c>
      <c r="G1174" s="1" t="s">
        <v>9537</v>
      </c>
      <c r="H1174" s="1">
        <f>+Temporalidad[[#This Row],[ID]]</f>
        <v>1163</v>
      </c>
    </row>
    <row r="1175" spans="1:8" hidden="1" x14ac:dyDescent="0.3">
      <c r="A1175">
        <v>1164</v>
      </c>
      <c r="B1175" t="s">
        <v>5619</v>
      </c>
      <c r="C1175" s="1" t="s">
        <v>5614</v>
      </c>
      <c r="D1175" s="1" t="s">
        <v>5615</v>
      </c>
      <c r="E1175" s="2">
        <v>34335</v>
      </c>
      <c r="F1175" s="2">
        <v>34454</v>
      </c>
      <c r="G1175" s="1" t="s">
        <v>9538</v>
      </c>
      <c r="H1175" s="1">
        <f>+Temporalidad[[#This Row],[ID]]</f>
        <v>1164</v>
      </c>
    </row>
    <row r="1176" spans="1:8" hidden="1" x14ac:dyDescent="0.3">
      <c r="A1176">
        <v>1165</v>
      </c>
      <c r="B1176" t="s">
        <v>5620</v>
      </c>
      <c r="C1176" s="1" t="s">
        <v>5614</v>
      </c>
      <c r="D1176" s="1" t="s">
        <v>5615</v>
      </c>
      <c r="E1176" s="2">
        <v>34700</v>
      </c>
      <c r="F1176" s="2">
        <v>34819</v>
      </c>
      <c r="G1176" s="1" t="s">
        <v>9539</v>
      </c>
      <c r="H1176" s="1">
        <f>+Temporalidad[[#This Row],[ID]]</f>
        <v>1165</v>
      </c>
    </row>
    <row r="1177" spans="1:8" hidden="1" x14ac:dyDescent="0.3">
      <c r="A1177">
        <v>1166</v>
      </c>
      <c r="B1177" t="s">
        <v>5621</v>
      </c>
      <c r="C1177" s="1" t="s">
        <v>5614</v>
      </c>
      <c r="D1177" s="1" t="s">
        <v>5615</v>
      </c>
      <c r="E1177" s="2">
        <v>35065</v>
      </c>
      <c r="F1177" s="2">
        <v>35185</v>
      </c>
      <c r="G1177" s="1" t="s">
        <v>9540</v>
      </c>
      <c r="H1177" s="1">
        <f>+Temporalidad[[#This Row],[ID]]</f>
        <v>1166</v>
      </c>
    </row>
    <row r="1178" spans="1:8" hidden="1" x14ac:dyDescent="0.3">
      <c r="A1178">
        <v>1167</v>
      </c>
      <c r="B1178" t="s">
        <v>5622</v>
      </c>
      <c r="C1178" s="1" t="s">
        <v>5614</v>
      </c>
      <c r="D1178" s="1" t="s">
        <v>5615</v>
      </c>
      <c r="E1178" s="2">
        <v>35431</v>
      </c>
      <c r="F1178" s="2">
        <v>35550</v>
      </c>
      <c r="G1178" s="1" t="s">
        <v>9541</v>
      </c>
      <c r="H1178" s="1">
        <f>+Temporalidad[[#This Row],[ID]]</f>
        <v>1167</v>
      </c>
    </row>
    <row r="1179" spans="1:8" hidden="1" x14ac:dyDescent="0.3">
      <c r="A1179">
        <v>1168</v>
      </c>
      <c r="B1179" t="s">
        <v>5623</v>
      </c>
      <c r="C1179" s="1" t="s">
        <v>5614</v>
      </c>
      <c r="D1179" s="1" t="s">
        <v>5615</v>
      </c>
      <c r="E1179" s="2">
        <v>35796</v>
      </c>
      <c r="F1179" s="2">
        <v>35915</v>
      </c>
      <c r="G1179" s="1" t="s">
        <v>9542</v>
      </c>
      <c r="H1179" s="1">
        <f>+Temporalidad[[#This Row],[ID]]</f>
        <v>1168</v>
      </c>
    </row>
    <row r="1180" spans="1:8" hidden="1" x14ac:dyDescent="0.3">
      <c r="A1180">
        <v>1169</v>
      </c>
      <c r="B1180" t="s">
        <v>5624</v>
      </c>
      <c r="C1180" s="1" t="s">
        <v>5614</v>
      </c>
      <c r="D1180" s="1" t="s">
        <v>5615</v>
      </c>
      <c r="E1180" s="2">
        <v>36161</v>
      </c>
      <c r="F1180" s="2">
        <v>36280</v>
      </c>
      <c r="G1180" s="1" t="s">
        <v>9543</v>
      </c>
      <c r="H1180" s="1">
        <f>+Temporalidad[[#This Row],[ID]]</f>
        <v>1169</v>
      </c>
    </row>
    <row r="1181" spans="1:8" hidden="1" x14ac:dyDescent="0.3">
      <c r="A1181">
        <v>1170</v>
      </c>
      <c r="B1181" t="s">
        <v>5625</v>
      </c>
      <c r="C1181" s="1" t="s">
        <v>5614</v>
      </c>
      <c r="D1181" s="1" t="s">
        <v>5615</v>
      </c>
      <c r="E1181" s="2">
        <v>36526</v>
      </c>
      <c r="F1181" s="2">
        <v>36646</v>
      </c>
      <c r="G1181" s="1" t="s">
        <v>9544</v>
      </c>
      <c r="H1181" s="1">
        <f>+Temporalidad[[#This Row],[ID]]</f>
        <v>1170</v>
      </c>
    </row>
    <row r="1182" spans="1:8" hidden="1" x14ac:dyDescent="0.3">
      <c r="A1182">
        <v>1171</v>
      </c>
      <c r="B1182" t="s">
        <v>5626</v>
      </c>
      <c r="C1182" s="1" t="s">
        <v>5614</v>
      </c>
      <c r="D1182" s="1" t="s">
        <v>5615</v>
      </c>
      <c r="E1182" s="2">
        <v>36892</v>
      </c>
      <c r="F1182" s="2">
        <v>37011</v>
      </c>
      <c r="G1182" s="1" t="s">
        <v>9545</v>
      </c>
      <c r="H1182" s="1">
        <f>+Temporalidad[[#This Row],[ID]]</f>
        <v>1171</v>
      </c>
    </row>
    <row r="1183" spans="1:8" hidden="1" x14ac:dyDescent="0.3">
      <c r="A1183">
        <v>1172</v>
      </c>
      <c r="B1183" t="s">
        <v>5627</v>
      </c>
      <c r="C1183" s="1" t="s">
        <v>5614</v>
      </c>
      <c r="D1183" s="1" t="s">
        <v>5615</v>
      </c>
      <c r="E1183" s="2">
        <v>37257</v>
      </c>
      <c r="F1183" s="2">
        <v>37376</v>
      </c>
      <c r="G1183" s="1" t="s">
        <v>9546</v>
      </c>
      <c r="H1183" s="1">
        <f>+Temporalidad[[#This Row],[ID]]</f>
        <v>1172</v>
      </c>
    </row>
    <row r="1184" spans="1:8" hidden="1" x14ac:dyDescent="0.3">
      <c r="A1184">
        <v>1173</v>
      </c>
      <c r="B1184" t="s">
        <v>5628</v>
      </c>
      <c r="C1184" s="1" t="s">
        <v>5614</v>
      </c>
      <c r="D1184" s="1" t="s">
        <v>5615</v>
      </c>
      <c r="E1184" s="2">
        <v>37622</v>
      </c>
      <c r="F1184" s="2">
        <v>37741</v>
      </c>
      <c r="G1184" s="1" t="s">
        <v>9547</v>
      </c>
      <c r="H1184" s="1">
        <f>+Temporalidad[[#This Row],[ID]]</f>
        <v>1173</v>
      </c>
    </row>
    <row r="1185" spans="1:8" hidden="1" x14ac:dyDescent="0.3">
      <c r="A1185">
        <v>1174</v>
      </c>
      <c r="B1185" t="s">
        <v>5629</v>
      </c>
      <c r="C1185" s="1" t="s">
        <v>5614</v>
      </c>
      <c r="D1185" s="1" t="s">
        <v>5615</v>
      </c>
      <c r="E1185" s="2">
        <v>37987</v>
      </c>
      <c r="F1185" s="2">
        <v>38107</v>
      </c>
      <c r="G1185" s="1" t="s">
        <v>9548</v>
      </c>
      <c r="H1185" s="1">
        <f>+Temporalidad[[#This Row],[ID]]</f>
        <v>1174</v>
      </c>
    </row>
    <row r="1186" spans="1:8" hidden="1" x14ac:dyDescent="0.3">
      <c r="A1186">
        <v>1175</v>
      </c>
      <c r="B1186" t="s">
        <v>5630</v>
      </c>
      <c r="C1186" s="1" t="s">
        <v>5614</v>
      </c>
      <c r="D1186" s="1" t="s">
        <v>5615</v>
      </c>
      <c r="E1186" s="2">
        <v>38353</v>
      </c>
      <c r="F1186" s="2">
        <v>38472</v>
      </c>
      <c r="G1186" s="1" t="s">
        <v>9549</v>
      </c>
      <c r="H1186" s="1">
        <f>+Temporalidad[[#This Row],[ID]]</f>
        <v>1175</v>
      </c>
    </row>
    <row r="1187" spans="1:8" hidden="1" x14ac:dyDescent="0.3">
      <c r="A1187">
        <v>1176</v>
      </c>
      <c r="B1187" t="s">
        <v>5631</v>
      </c>
      <c r="C1187" s="1" t="s">
        <v>5614</v>
      </c>
      <c r="D1187" s="1" t="s">
        <v>5615</v>
      </c>
      <c r="E1187" s="2">
        <v>38718</v>
      </c>
      <c r="F1187" s="2">
        <v>38837</v>
      </c>
      <c r="G1187" s="1" t="s">
        <v>9550</v>
      </c>
      <c r="H1187" s="1">
        <f>+Temporalidad[[#This Row],[ID]]</f>
        <v>1176</v>
      </c>
    </row>
    <row r="1188" spans="1:8" hidden="1" x14ac:dyDescent="0.3">
      <c r="A1188">
        <v>1177</v>
      </c>
      <c r="B1188" t="s">
        <v>5632</v>
      </c>
      <c r="C1188" s="1" t="s">
        <v>5614</v>
      </c>
      <c r="D1188" s="1" t="s">
        <v>5615</v>
      </c>
      <c r="E1188" s="2">
        <v>39083</v>
      </c>
      <c r="F1188" s="2">
        <v>39202</v>
      </c>
      <c r="G1188" s="1" t="s">
        <v>9551</v>
      </c>
      <c r="H1188" s="1">
        <f>+Temporalidad[[#This Row],[ID]]</f>
        <v>1177</v>
      </c>
    </row>
    <row r="1189" spans="1:8" hidden="1" x14ac:dyDescent="0.3">
      <c r="A1189">
        <v>1178</v>
      </c>
      <c r="B1189" t="s">
        <v>5633</v>
      </c>
      <c r="C1189" s="1" t="s">
        <v>5614</v>
      </c>
      <c r="D1189" s="1" t="s">
        <v>5615</v>
      </c>
      <c r="E1189" s="2">
        <v>39448</v>
      </c>
      <c r="F1189" s="2">
        <v>39568</v>
      </c>
      <c r="G1189" s="1" t="s">
        <v>9552</v>
      </c>
      <c r="H1189" s="1">
        <f>+Temporalidad[[#This Row],[ID]]</f>
        <v>1178</v>
      </c>
    </row>
    <row r="1190" spans="1:8" hidden="1" x14ac:dyDescent="0.3">
      <c r="A1190">
        <v>1179</v>
      </c>
      <c r="B1190" t="s">
        <v>5634</v>
      </c>
      <c r="C1190" s="1" t="s">
        <v>5614</v>
      </c>
      <c r="D1190" s="1" t="s">
        <v>5615</v>
      </c>
      <c r="E1190" s="2">
        <v>39814</v>
      </c>
      <c r="F1190" s="2">
        <v>39933</v>
      </c>
      <c r="G1190" s="1" t="s">
        <v>9553</v>
      </c>
      <c r="H1190" s="1">
        <f>+Temporalidad[[#This Row],[ID]]</f>
        <v>1179</v>
      </c>
    </row>
    <row r="1191" spans="1:8" hidden="1" x14ac:dyDescent="0.3">
      <c r="A1191">
        <v>1180</v>
      </c>
      <c r="B1191" t="s">
        <v>5635</v>
      </c>
      <c r="C1191" s="1" t="s">
        <v>5614</v>
      </c>
      <c r="D1191" s="1" t="s">
        <v>5615</v>
      </c>
      <c r="E1191" s="2">
        <v>40179</v>
      </c>
      <c r="F1191" s="2">
        <v>40298</v>
      </c>
      <c r="G1191" s="1" t="s">
        <v>9554</v>
      </c>
      <c r="H1191" s="1">
        <f>+Temporalidad[[#This Row],[ID]]</f>
        <v>1180</v>
      </c>
    </row>
    <row r="1192" spans="1:8" hidden="1" x14ac:dyDescent="0.3">
      <c r="A1192">
        <v>1181</v>
      </c>
      <c r="B1192" t="s">
        <v>5636</v>
      </c>
      <c r="C1192" s="1" t="s">
        <v>5614</v>
      </c>
      <c r="D1192" s="1" t="s">
        <v>5615</v>
      </c>
      <c r="E1192" s="2">
        <v>40544</v>
      </c>
      <c r="F1192" s="2">
        <v>40663</v>
      </c>
      <c r="G1192" s="1" t="s">
        <v>9555</v>
      </c>
      <c r="H1192" s="1">
        <f>+Temporalidad[[#This Row],[ID]]</f>
        <v>1181</v>
      </c>
    </row>
    <row r="1193" spans="1:8" hidden="1" x14ac:dyDescent="0.3">
      <c r="A1193">
        <v>1182</v>
      </c>
      <c r="B1193" t="s">
        <v>5637</v>
      </c>
      <c r="C1193" s="1" t="s">
        <v>5614</v>
      </c>
      <c r="D1193" s="1" t="s">
        <v>5615</v>
      </c>
      <c r="E1193" s="2">
        <v>40909</v>
      </c>
      <c r="F1193" s="2">
        <v>41029</v>
      </c>
      <c r="G1193" s="1" t="s">
        <v>9556</v>
      </c>
      <c r="H1193" s="1">
        <f>+Temporalidad[[#This Row],[ID]]</f>
        <v>1182</v>
      </c>
    </row>
    <row r="1194" spans="1:8" hidden="1" x14ac:dyDescent="0.3">
      <c r="A1194">
        <v>1183</v>
      </c>
      <c r="B1194" t="s">
        <v>5638</v>
      </c>
      <c r="C1194" s="1" t="s">
        <v>5614</v>
      </c>
      <c r="D1194" s="1" t="s">
        <v>5615</v>
      </c>
      <c r="E1194" s="2">
        <v>41275</v>
      </c>
      <c r="F1194" s="2">
        <v>41394</v>
      </c>
      <c r="G1194" s="1" t="s">
        <v>9557</v>
      </c>
      <c r="H1194" s="1">
        <f>+Temporalidad[[#This Row],[ID]]</f>
        <v>1183</v>
      </c>
    </row>
    <row r="1195" spans="1:8" hidden="1" x14ac:dyDescent="0.3">
      <c r="A1195">
        <v>1184</v>
      </c>
      <c r="B1195" t="s">
        <v>5639</v>
      </c>
      <c r="C1195" s="1" t="s">
        <v>5614</v>
      </c>
      <c r="D1195" s="1" t="s">
        <v>5615</v>
      </c>
      <c r="E1195" s="2">
        <v>41640</v>
      </c>
      <c r="F1195" s="2">
        <v>41759</v>
      </c>
      <c r="G1195" s="1" t="s">
        <v>9558</v>
      </c>
      <c r="H1195" s="1">
        <f>+Temporalidad[[#This Row],[ID]]</f>
        <v>1184</v>
      </c>
    </row>
    <row r="1196" spans="1:8" hidden="1" x14ac:dyDescent="0.3">
      <c r="A1196">
        <v>1185</v>
      </c>
      <c r="B1196" t="s">
        <v>5640</v>
      </c>
      <c r="C1196" s="1" t="s">
        <v>5614</v>
      </c>
      <c r="D1196" s="1" t="s">
        <v>5615</v>
      </c>
      <c r="E1196" s="2">
        <v>42005</v>
      </c>
      <c r="F1196" s="2">
        <v>42124</v>
      </c>
      <c r="G1196" s="1" t="s">
        <v>9559</v>
      </c>
      <c r="H1196" s="1">
        <f>+Temporalidad[[#This Row],[ID]]</f>
        <v>1185</v>
      </c>
    </row>
    <row r="1197" spans="1:8" hidden="1" x14ac:dyDescent="0.3">
      <c r="A1197">
        <v>1186</v>
      </c>
      <c r="B1197" t="s">
        <v>5641</v>
      </c>
      <c r="C1197" s="1" t="s">
        <v>5614</v>
      </c>
      <c r="D1197" s="1" t="s">
        <v>5615</v>
      </c>
      <c r="E1197" s="2">
        <v>42370</v>
      </c>
      <c r="F1197" s="2">
        <v>42490</v>
      </c>
      <c r="G1197" s="1" t="s">
        <v>9560</v>
      </c>
      <c r="H1197" s="1">
        <f>+Temporalidad[[#This Row],[ID]]</f>
        <v>1186</v>
      </c>
    </row>
    <row r="1198" spans="1:8" hidden="1" x14ac:dyDescent="0.3">
      <c r="A1198">
        <v>1187</v>
      </c>
      <c r="B1198" t="s">
        <v>5642</v>
      </c>
      <c r="C1198" s="1" t="s">
        <v>5614</v>
      </c>
      <c r="D1198" s="1" t="s">
        <v>5615</v>
      </c>
      <c r="E1198" s="2">
        <v>42736</v>
      </c>
      <c r="F1198" s="2">
        <v>42855</v>
      </c>
      <c r="G1198" s="1" t="s">
        <v>9561</v>
      </c>
      <c r="H1198" s="1">
        <f>+Temporalidad[[#This Row],[ID]]</f>
        <v>1187</v>
      </c>
    </row>
    <row r="1199" spans="1:8" hidden="1" x14ac:dyDescent="0.3">
      <c r="A1199">
        <v>1188</v>
      </c>
      <c r="B1199" t="s">
        <v>5643</v>
      </c>
      <c r="C1199" s="1" t="s">
        <v>5614</v>
      </c>
      <c r="D1199" s="1" t="s">
        <v>5615</v>
      </c>
      <c r="E1199" s="2">
        <v>43101</v>
      </c>
      <c r="F1199" s="2">
        <v>43220</v>
      </c>
      <c r="G1199" s="1" t="s">
        <v>9562</v>
      </c>
      <c r="H1199" s="1">
        <f>+Temporalidad[[#This Row],[ID]]</f>
        <v>1188</v>
      </c>
    </row>
    <row r="1200" spans="1:8" hidden="1" x14ac:dyDescent="0.3">
      <c r="A1200">
        <v>1189</v>
      </c>
      <c r="B1200" t="s">
        <v>5644</v>
      </c>
      <c r="C1200" s="1" t="s">
        <v>5614</v>
      </c>
      <c r="D1200" s="1" t="s">
        <v>5615</v>
      </c>
      <c r="E1200" s="2">
        <v>43466</v>
      </c>
      <c r="F1200" s="2">
        <v>43585</v>
      </c>
      <c r="G1200" s="1" t="s">
        <v>9563</v>
      </c>
      <c r="H1200" s="1">
        <f>+Temporalidad[[#This Row],[ID]]</f>
        <v>1189</v>
      </c>
    </row>
    <row r="1201" spans="1:8" hidden="1" x14ac:dyDescent="0.3">
      <c r="A1201">
        <v>1190</v>
      </c>
      <c r="B1201" t="s">
        <v>5645</v>
      </c>
      <c r="C1201" s="1" t="s">
        <v>5614</v>
      </c>
      <c r="D1201" s="1" t="s">
        <v>5615</v>
      </c>
      <c r="E1201" s="2">
        <v>43831</v>
      </c>
      <c r="F1201" s="2">
        <v>43951</v>
      </c>
      <c r="G1201" s="1" t="s">
        <v>9564</v>
      </c>
      <c r="H1201" s="1">
        <f>+Temporalidad[[#This Row],[ID]]</f>
        <v>1190</v>
      </c>
    </row>
    <row r="1202" spans="1:8" hidden="1" x14ac:dyDescent="0.3">
      <c r="A1202">
        <v>1191</v>
      </c>
      <c r="B1202" t="s">
        <v>5646</v>
      </c>
      <c r="C1202" s="1" t="s">
        <v>5614</v>
      </c>
      <c r="D1202" s="1" t="s">
        <v>5615</v>
      </c>
      <c r="E1202" s="2">
        <v>44197</v>
      </c>
      <c r="F1202" s="2">
        <v>44316</v>
      </c>
      <c r="G1202" s="1" t="s">
        <v>9565</v>
      </c>
      <c r="H1202" s="1">
        <f>+Temporalidad[[#This Row],[ID]]</f>
        <v>1191</v>
      </c>
    </row>
    <row r="1203" spans="1:8" hidden="1" x14ac:dyDescent="0.3">
      <c r="A1203">
        <v>1192</v>
      </c>
      <c r="B1203" t="s">
        <v>5647</v>
      </c>
      <c r="C1203" s="1" t="s">
        <v>5614</v>
      </c>
      <c r="D1203" s="1" t="s">
        <v>5615</v>
      </c>
      <c r="E1203" s="2">
        <v>44562</v>
      </c>
      <c r="F1203" s="2">
        <v>44681</v>
      </c>
      <c r="G1203" s="1" t="s">
        <v>9566</v>
      </c>
      <c r="H1203" s="1">
        <f>+Temporalidad[[#This Row],[ID]]</f>
        <v>1192</v>
      </c>
    </row>
    <row r="1204" spans="1:8" hidden="1" x14ac:dyDescent="0.3">
      <c r="A1204">
        <v>1193</v>
      </c>
      <c r="B1204" t="s">
        <v>5648</v>
      </c>
      <c r="C1204" s="1" t="s">
        <v>5614</v>
      </c>
      <c r="D1204" s="1" t="s">
        <v>5615</v>
      </c>
      <c r="E1204" s="2">
        <v>44927</v>
      </c>
      <c r="F1204" s="2">
        <v>45046</v>
      </c>
      <c r="G1204" s="1" t="s">
        <v>9567</v>
      </c>
      <c r="H1204" s="1">
        <f>+Temporalidad[[#This Row],[ID]]</f>
        <v>1193</v>
      </c>
    </row>
    <row r="1205" spans="1:8" hidden="1" x14ac:dyDescent="0.3">
      <c r="A1205">
        <v>1194</v>
      </c>
      <c r="B1205" t="s">
        <v>5649</v>
      </c>
      <c r="C1205" s="1" t="s">
        <v>5614</v>
      </c>
      <c r="D1205" s="1" t="s">
        <v>5615</v>
      </c>
      <c r="E1205" s="2">
        <v>45292</v>
      </c>
      <c r="F1205" s="2">
        <v>45412</v>
      </c>
      <c r="G1205" s="1" t="s">
        <v>9568</v>
      </c>
      <c r="H1205" s="1">
        <f>+Temporalidad[[#This Row],[ID]]</f>
        <v>1194</v>
      </c>
    </row>
    <row r="1206" spans="1:8" hidden="1" x14ac:dyDescent="0.3">
      <c r="A1206">
        <v>1195</v>
      </c>
      <c r="B1206" t="s">
        <v>5650</v>
      </c>
      <c r="C1206" s="1" t="s">
        <v>5614</v>
      </c>
      <c r="D1206" s="1" t="s">
        <v>5615</v>
      </c>
      <c r="E1206" s="2">
        <v>45658</v>
      </c>
      <c r="F1206" s="2">
        <v>45777</v>
      </c>
      <c r="G1206" s="1" t="s">
        <v>9569</v>
      </c>
      <c r="H1206" s="1">
        <f>+Temporalidad[[#This Row],[ID]]</f>
        <v>1195</v>
      </c>
    </row>
    <row r="1207" spans="1:8" hidden="1" x14ac:dyDescent="0.3">
      <c r="A1207">
        <v>1196</v>
      </c>
      <c r="B1207" t="s">
        <v>5651</v>
      </c>
      <c r="C1207" s="1" t="s">
        <v>5614</v>
      </c>
      <c r="D1207" s="1" t="s">
        <v>5615</v>
      </c>
      <c r="E1207" s="2">
        <v>46023</v>
      </c>
      <c r="F1207" s="2">
        <v>46142</v>
      </c>
      <c r="G1207" s="1" t="s">
        <v>9570</v>
      </c>
      <c r="H1207" s="1">
        <f>+Temporalidad[[#This Row],[ID]]</f>
        <v>1196</v>
      </c>
    </row>
    <row r="1208" spans="1:8" hidden="1" x14ac:dyDescent="0.3">
      <c r="A1208">
        <v>1197</v>
      </c>
      <c r="B1208" t="s">
        <v>5652</v>
      </c>
      <c r="C1208" s="1" t="s">
        <v>5614</v>
      </c>
      <c r="D1208" s="1" t="s">
        <v>5615</v>
      </c>
      <c r="E1208" s="2">
        <v>46388</v>
      </c>
      <c r="F1208" s="2">
        <v>46507</v>
      </c>
      <c r="G1208" s="1" t="s">
        <v>9571</v>
      </c>
      <c r="H1208" s="1">
        <f>+Temporalidad[[#This Row],[ID]]</f>
        <v>1197</v>
      </c>
    </row>
    <row r="1209" spans="1:8" hidden="1" x14ac:dyDescent="0.3">
      <c r="A1209">
        <v>1198</v>
      </c>
      <c r="B1209" t="s">
        <v>5653</v>
      </c>
      <c r="C1209" s="1" t="s">
        <v>5614</v>
      </c>
      <c r="D1209" s="1" t="s">
        <v>5615</v>
      </c>
      <c r="E1209" s="2">
        <v>46753</v>
      </c>
      <c r="F1209" s="2">
        <v>46873</v>
      </c>
      <c r="G1209" s="1" t="s">
        <v>9572</v>
      </c>
      <c r="H1209" s="1">
        <f>+Temporalidad[[#This Row],[ID]]</f>
        <v>1198</v>
      </c>
    </row>
    <row r="1210" spans="1:8" hidden="1" x14ac:dyDescent="0.3">
      <c r="A1210">
        <v>1199</v>
      </c>
      <c r="B1210" t="s">
        <v>5654</v>
      </c>
      <c r="C1210" s="1" t="s">
        <v>5614</v>
      </c>
      <c r="D1210" s="1" t="s">
        <v>5615</v>
      </c>
      <c r="E1210" s="2">
        <v>47119</v>
      </c>
      <c r="F1210" s="2">
        <v>47238</v>
      </c>
      <c r="G1210" s="1" t="s">
        <v>9573</v>
      </c>
      <c r="H1210" s="1">
        <f>+Temporalidad[[#This Row],[ID]]</f>
        <v>1199</v>
      </c>
    </row>
    <row r="1211" spans="1:8" hidden="1" x14ac:dyDescent="0.3">
      <c r="A1211">
        <v>1200</v>
      </c>
      <c r="B1211" t="s">
        <v>5655</v>
      </c>
      <c r="C1211" s="1" t="s">
        <v>5614</v>
      </c>
      <c r="D1211" s="1" t="s">
        <v>5615</v>
      </c>
      <c r="E1211" s="2">
        <v>47484</v>
      </c>
      <c r="F1211" s="2">
        <v>47603</v>
      </c>
      <c r="G1211" s="1" t="s">
        <v>9574</v>
      </c>
      <c r="H1211" s="1">
        <f>+Temporalidad[[#This Row],[ID]]</f>
        <v>1200</v>
      </c>
    </row>
    <row r="1212" spans="1:8" hidden="1" x14ac:dyDescent="0.3">
      <c r="A1212">
        <v>1201</v>
      </c>
      <c r="B1212" t="s">
        <v>5656</v>
      </c>
      <c r="C1212" s="1" t="s">
        <v>5614</v>
      </c>
      <c r="D1212" s="1" t="s">
        <v>5615</v>
      </c>
      <c r="E1212" s="2">
        <v>47849</v>
      </c>
      <c r="F1212" s="2">
        <v>47968</v>
      </c>
      <c r="G1212" s="1" t="s">
        <v>9575</v>
      </c>
      <c r="H1212" s="1">
        <f>+Temporalidad[[#This Row],[ID]]</f>
        <v>1201</v>
      </c>
    </row>
    <row r="1213" spans="1:8" hidden="1" x14ac:dyDescent="0.3">
      <c r="A1213">
        <v>1202</v>
      </c>
      <c r="B1213" t="s">
        <v>5657</v>
      </c>
      <c r="C1213" s="1" t="s">
        <v>5614</v>
      </c>
      <c r="D1213" s="1" t="s">
        <v>5615</v>
      </c>
      <c r="E1213" s="2">
        <v>48214</v>
      </c>
      <c r="F1213" s="2">
        <v>48334</v>
      </c>
      <c r="G1213" s="1" t="s">
        <v>9576</v>
      </c>
      <c r="H1213" s="1">
        <f>+Temporalidad[[#This Row],[ID]]</f>
        <v>1202</v>
      </c>
    </row>
    <row r="1214" spans="1:8" hidden="1" x14ac:dyDescent="0.3">
      <c r="A1214">
        <v>1203</v>
      </c>
      <c r="B1214" t="s">
        <v>5658</v>
      </c>
      <c r="C1214" s="1" t="s">
        <v>5614</v>
      </c>
      <c r="D1214" s="1" t="s">
        <v>5615</v>
      </c>
      <c r="E1214" s="2">
        <v>48580</v>
      </c>
      <c r="F1214" s="2">
        <v>48699</v>
      </c>
      <c r="G1214" s="1" t="s">
        <v>9577</v>
      </c>
      <c r="H1214" s="1">
        <f>+Temporalidad[[#This Row],[ID]]</f>
        <v>1203</v>
      </c>
    </row>
    <row r="1215" spans="1:8" hidden="1" x14ac:dyDescent="0.3">
      <c r="A1215">
        <v>1204</v>
      </c>
      <c r="B1215" t="s">
        <v>5659</v>
      </c>
      <c r="C1215" s="1" t="s">
        <v>5614</v>
      </c>
      <c r="D1215" s="1" t="s">
        <v>5615</v>
      </c>
      <c r="E1215" s="2">
        <v>48945</v>
      </c>
      <c r="F1215" s="2">
        <v>49064</v>
      </c>
      <c r="G1215" s="1" t="s">
        <v>9578</v>
      </c>
      <c r="H1215" s="1">
        <f>+Temporalidad[[#This Row],[ID]]</f>
        <v>1204</v>
      </c>
    </row>
    <row r="1216" spans="1:8" hidden="1" x14ac:dyDescent="0.3">
      <c r="A1216">
        <v>1205</v>
      </c>
      <c r="B1216" t="s">
        <v>5660</v>
      </c>
      <c r="C1216" s="1" t="s">
        <v>5614</v>
      </c>
      <c r="D1216" s="1" t="s">
        <v>5615</v>
      </c>
      <c r="E1216" s="2">
        <v>49310</v>
      </c>
      <c r="F1216" s="2">
        <v>49429</v>
      </c>
      <c r="G1216" s="1" t="s">
        <v>9579</v>
      </c>
      <c r="H1216" s="1">
        <f>+Temporalidad[[#This Row],[ID]]</f>
        <v>1205</v>
      </c>
    </row>
    <row r="1217" spans="1:8" hidden="1" x14ac:dyDescent="0.3">
      <c r="A1217">
        <v>1206</v>
      </c>
      <c r="B1217" t="s">
        <v>5661</v>
      </c>
      <c r="C1217" s="1" t="s">
        <v>5614</v>
      </c>
      <c r="D1217" s="1" t="s">
        <v>5615</v>
      </c>
      <c r="E1217" s="2">
        <v>49675</v>
      </c>
      <c r="F1217" s="2">
        <v>49795</v>
      </c>
      <c r="G1217" s="1" t="s">
        <v>9580</v>
      </c>
      <c r="H1217" s="1">
        <f>+Temporalidad[[#This Row],[ID]]</f>
        <v>1206</v>
      </c>
    </row>
    <row r="1218" spans="1:8" hidden="1" x14ac:dyDescent="0.3">
      <c r="A1218">
        <v>1207</v>
      </c>
      <c r="B1218" t="s">
        <v>5662</v>
      </c>
      <c r="C1218" s="1" t="s">
        <v>5614</v>
      </c>
      <c r="D1218" s="1" t="s">
        <v>5615</v>
      </c>
      <c r="E1218" s="2">
        <v>50041</v>
      </c>
      <c r="F1218" s="2">
        <v>50160</v>
      </c>
      <c r="G1218" s="1" t="s">
        <v>9581</v>
      </c>
      <c r="H1218" s="1">
        <f>+Temporalidad[[#This Row],[ID]]</f>
        <v>1207</v>
      </c>
    </row>
    <row r="1219" spans="1:8" hidden="1" x14ac:dyDescent="0.3">
      <c r="A1219">
        <v>1208</v>
      </c>
      <c r="B1219" t="s">
        <v>5663</v>
      </c>
      <c r="C1219" s="1" t="s">
        <v>5614</v>
      </c>
      <c r="D1219" s="1" t="s">
        <v>5615</v>
      </c>
      <c r="E1219" s="2">
        <v>50406</v>
      </c>
      <c r="F1219" s="2">
        <v>50525</v>
      </c>
      <c r="G1219" s="1" t="s">
        <v>9582</v>
      </c>
      <c r="H1219" s="1">
        <f>+Temporalidad[[#This Row],[ID]]</f>
        <v>1208</v>
      </c>
    </row>
    <row r="1220" spans="1:8" hidden="1" x14ac:dyDescent="0.3">
      <c r="A1220">
        <v>1209</v>
      </c>
      <c r="B1220" t="s">
        <v>5664</v>
      </c>
      <c r="C1220" s="1" t="s">
        <v>5614</v>
      </c>
      <c r="D1220" s="1" t="s">
        <v>5615</v>
      </c>
      <c r="E1220" s="2">
        <v>50771</v>
      </c>
      <c r="F1220" s="2">
        <v>50890</v>
      </c>
      <c r="G1220" s="1" t="s">
        <v>9583</v>
      </c>
      <c r="H1220" s="1">
        <f>+Temporalidad[[#This Row],[ID]]</f>
        <v>1209</v>
      </c>
    </row>
    <row r="1221" spans="1:8" hidden="1" x14ac:dyDescent="0.3">
      <c r="A1221">
        <v>1210</v>
      </c>
      <c r="B1221" t="s">
        <v>5665</v>
      </c>
      <c r="C1221" s="1" t="s">
        <v>5614</v>
      </c>
      <c r="D1221" s="1" t="s">
        <v>5615</v>
      </c>
      <c r="E1221" s="2">
        <v>51136</v>
      </c>
      <c r="F1221" s="2">
        <v>51256</v>
      </c>
      <c r="G1221" s="1" t="s">
        <v>9584</v>
      </c>
      <c r="H1221" s="1">
        <f>+Temporalidad[[#This Row],[ID]]</f>
        <v>1210</v>
      </c>
    </row>
    <row r="1222" spans="1:8" hidden="1" x14ac:dyDescent="0.3">
      <c r="A1222">
        <v>1211</v>
      </c>
      <c r="B1222" t="s">
        <v>5666</v>
      </c>
      <c r="C1222" s="1" t="s">
        <v>5614</v>
      </c>
      <c r="D1222" s="1" t="s">
        <v>5615</v>
      </c>
      <c r="E1222" s="2">
        <v>51502</v>
      </c>
      <c r="F1222" s="2">
        <v>51621</v>
      </c>
      <c r="G1222" s="1" t="s">
        <v>9585</v>
      </c>
      <c r="H1222" s="1">
        <f>+Temporalidad[[#This Row],[ID]]</f>
        <v>1211</v>
      </c>
    </row>
    <row r="1223" spans="1:8" hidden="1" x14ac:dyDescent="0.3">
      <c r="A1223">
        <v>1212</v>
      </c>
      <c r="B1223" t="s">
        <v>5667</v>
      </c>
      <c r="C1223" s="1" t="s">
        <v>5614</v>
      </c>
      <c r="D1223" s="1" t="s">
        <v>5615</v>
      </c>
      <c r="E1223" s="2">
        <v>51867</v>
      </c>
      <c r="F1223" s="2">
        <v>51986</v>
      </c>
      <c r="G1223" s="1" t="s">
        <v>9586</v>
      </c>
      <c r="H1223" s="1">
        <f>+Temporalidad[[#This Row],[ID]]</f>
        <v>1212</v>
      </c>
    </row>
    <row r="1224" spans="1:8" hidden="1" x14ac:dyDescent="0.3">
      <c r="A1224">
        <v>1213</v>
      </c>
      <c r="B1224" t="s">
        <v>5668</v>
      </c>
      <c r="C1224" s="1" t="s">
        <v>5614</v>
      </c>
      <c r="D1224" s="1" t="s">
        <v>5615</v>
      </c>
      <c r="E1224" s="2">
        <v>52232</v>
      </c>
      <c r="F1224" s="2">
        <v>52351</v>
      </c>
      <c r="G1224" s="1" t="s">
        <v>9587</v>
      </c>
      <c r="H1224" s="1">
        <f>+Temporalidad[[#This Row],[ID]]</f>
        <v>1213</v>
      </c>
    </row>
    <row r="1225" spans="1:8" hidden="1" x14ac:dyDescent="0.3">
      <c r="A1225">
        <v>1214</v>
      </c>
      <c r="B1225" t="s">
        <v>5669</v>
      </c>
      <c r="C1225" s="1" t="s">
        <v>5614</v>
      </c>
      <c r="D1225" s="1" t="s">
        <v>5615</v>
      </c>
      <c r="E1225" s="2">
        <v>52597</v>
      </c>
      <c r="F1225" s="2">
        <v>52717</v>
      </c>
      <c r="G1225" s="1" t="s">
        <v>9588</v>
      </c>
      <c r="H1225" s="1">
        <f>+Temporalidad[[#This Row],[ID]]</f>
        <v>1214</v>
      </c>
    </row>
    <row r="1226" spans="1:8" hidden="1" x14ac:dyDescent="0.3">
      <c r="A1226">
        <v>1215</v>
      </c>
      <c r="B1226" t="s">
        <v>5670</v>
      </c>
      <c r="C1226" s="1" t="s">
        <v>5614</v>
      </c>
      <c r="D1226" s="1" t="s">
        <v>5615</v>
      </c>
      <c r="E1226" s="2">
        <v>52963</v>
      </c>
      <c r="F1226" s="2">
        <v>53082</v>
      </c>
      <c r="G1226" s="1" t="s">
        <v>9589</v>
      </c>
      <c r="H1226" s="1">
        <f>+Temporalidad[[#This Row],[ID]]</f>
        <v>1215</v>
      </c>
    </row>
    <row r="1227" spans="1:8" hidden="1" x14ac:dyDescent="0.3">
      <c r="A1227">
        <v>1216</v>
      </c>
      <c r="B1227" t="s">
        <v>5671</v>
      </c>
      <c r="C1227" s="1" t="s">
        <v>5614</v>
      </c>
      <c r="D1227" s="1" t="s">
        <v>5615</v>
      </c>
      <c r="E1227" s="2">
        <v>53328</v>
      </c>
      <c r="F1227" s="2">
        <v>53447</v>
      </c>
      <c r="G1227" s="1" t="s">
        <v>9590</v>
      </c>
      <c r="H1227" s="1">
        <f>+Temporalidad[[#This Row],[ID]]</f>
        <v>1216</v>
      </c>
    </row>
    <row r="1228" spans="1:8" hidden="1" x14ac:dyDescent="0.3">
      <c r="A1228">
        <v>1217</v>
      </c>
      <c r="B1228" t="s">
        <v>5672</v>
      </c>
      <c r="C1228" s="1" t="s">
        <v>5614</v>
      </c>
      <c r="D1228" s="1" t="s">
        <v>5615</v>
      </c>
      <c r="E1228" s="2">
        <v>53693</v>
      </c>
      <c r="F1228" s="2">
        <v>53812</v>
      </c>
      <c r="G1228" s="1" t="s">
        <v>9591</v>
      </c>
      <c r="H1228" s="1">
        <f>+Temporalidad[[#This Row],[ID]]</f>
        <v>1217</v>
      </c>
    </row>
    <row r="1229" spans="1:8" hidden="1" x14ac:dyDescent="0.3">
      <c r="A1229">
        <v>1218</v>
      </c>
      <c r="B1229" t="s">
        <v>5673</v>
      </c>
      <c r="C1229" s="1" t="s">
        <v>5614</v>
      </c>
      <c r="D1229" s="1" t="s">
        <v>5615</v>
      </c>
      <c r="E1229" s="2">
        <v>54058</v>
      </c>
      <c r="F1229" s="2">
        <v>54178</v>
      </c>
      <c r="G1229" s="1" t="s">
        <v>9592</v>
      </c>
      <c r="H1229" s="1">
        <f>+Temporalidad[[#This Row],[ID]]</f>
        <v>1218</v>
      </c>
    </row>
    <row r="1230" spans="1:8" hidden="1" x14ac:dyDescent="0.3">
      <c r="A1230">
        <v>1219</v>
      </c>
      <c r="B1230" t="s">
        <v>5674</v>
      </c>
      <c r="C1230" s="1" t="s">
        <v>5614</v>
      </c>
      <c r="D1230" s="1" t="s">
        <v>5615</v>
      </c>
      <c r="E1230" s="2">
        <v>54424</v>
      </c>
      <c r="F1230" s="2">
        <v>54543</v>
      </c>
      <c r="G1230" s="1" t="s">
        <v>9593</v>
      </c>
      <c r="H1230" s="1">
        <f>+Temporalidad[[#This Row],[ID]]</f>
        <v>1219</v>
      </c>
    </row>
    <row r="1231" spans="1:8" hidden="1" x14ac:dyDescent="0.3">
      <c r="A1231">
        <v>1220</v>
      </c>
      <c r="B1231" t="s">
        <v>5675</v>
      </c>
      <c r="C1231" s="1" t="s">
        <v>5614</v>
      </c>
      <c r="D1231" s="1" t="s">
        <v>5615</v>
      </c>
      <c r="E1231" s="2">
        <v>54789</v>
      </c>
      <c r="F1231" s="2">
        <v>54908</v>
      </c>
      <c r="G1231" s="1" t="s">
        <v>9594</v>
      </c>
      <c r="H1231" s="1">
        <f>+Temporalidad[[#This Row],[ID]]</f>
        <v>1220</v>
      </c>
    </row>
    <row r="1232" spans="1:8" hidden="1" x14ac:dyDescent="0.3">
      <c r="A1232">
        <v>1221</v>
      </c>
      <c r="B1232" t="s">
        <v>5676</v>
      </c>
      <c r="C1232" s="1" t="s">
        <v>5614</v>
      </c>
      <c r="D1232" s="1" t="s">
        <v>5615</v>
      </c>
      <c r="E1232" s="2">
        <v>32994</v>
      </c>
      <c r="F1232" s="2">
        <v>33116</v>
      </c>
      <c r="G1232" s="1" t="s">
        <v>9595</v>
      </c>
      <c r="H1232" s="1">
        <f>+Temporalidad[[#This Row],[ID]]</f>
        <v>1221</v>
      </c>
    </row>
    <row r="1233" spans="1:8" hidden="1" x14ac:dyDescent="0.3">
      <c r="A1233">
        <v>1222</v>
      </c>
      <c r="B1233" t="s">
        <v>5677</v>
      </c>
      <c r="C1233" s="1" t="s">
        <v>5614</v>
      </c>
      <c r="D1233" s="1" t="s">
        <v>5615</v>
      </c>
      <c r="E1233" s="2">
        <v>33359</v>
      </c>
      <c r="F1233" s="2">
        <v>33481</v>
      </c>
      <c r="G1233" s="1" t="s">
        <v>9596</v>
      </c>
      <c r="H1233" s="1">
        <f>+Temporalidad[[#This Row],[ID]]</f>
        <v>1222</v>
      </c>
    </row>
    <row r="1234" spans="1:8" hidden="1" x14ac:dyDescent="0.3">
      <c r="A1234">
        <v>1223</v>
      </c>
      <c r="B1234" t="s">
        <v>5678</v>
      </c>
      <c r="C1234" s="1" t="s">
        <v>5614</v>
      </c>
      <c r="D1234" s="1" t="s">
        <v>5615</v>
      </c>
      <c r="E1234" s="2">
        <v>33725</v>
      </c>
      <c r="F1234" s="2">
        <v>33847</v>
      </c>
      <c r="G1234" s="1" t="s">
        <v>9597</v>
      </c>
      <c r="H1234" s="1">
        <f>+Temporalidad[[#This Row],[ID]]</f>
        <v>1223</v>
      </c>
    </row>
    <row r="1235" spans="1:8" hidden="1" x14ac:dyDescent="0.3">
      <c r="A1235">
        <v>1224</v>
      </c>
      <c r="B1235" t="s">
        <v>5679</v>
      </c>
      <c r="C1235" s="1" t="s">
        <v>5614</v>
      </c>
      <c r="D1235" s="1" t="s">
        <v>5615</v>
      </c>
      <c r="E1235" s="2">
        <v>34090</v>
      </c>
      <c r="F1235" s="2">
        <v>34212</v>
      </c>
      <c r="G1235" s="1" t="s">
        <v>9598</v>
      </c>
      <c r="H1235" s="1">
        <f>+Temporalidad[[#This Row],[ID]]</f>
        <v>1224</v>
      </c>
    </row>
    <row r="1236" spans="1:8" hidden="1" x14ac:dyDescent="0.3">
      <c r="A1236">
        <v>1225</v>
      </c>
      <c r="B1236" t="s">
        <v>5680</v>
      </c>
      <c r="C1236" s="1" t="s">
        <v>5614</v>
      </c>
      <c r="D1236" s="1" t="s">
        <v>5615</v>
      </c>
      <c r="E1236" s="2">
        <v>34455</v>
      </c>
      <c r="F1236" s="2">
        <v>34577</v>
      </c>
      <c r="G1236" s="1" t="s">
        <v>9599</v>
      </c>
      <c r="H1236" s="1">
        <f>+Temporalidad[[#This Row],[ID]]</f>
        <v>1225</v>
      </c>
    </row>
    <row r="1237" spans="1:8" hidden="1" x14ac:dyDescent="0.3">
      <c r="A1237">
        <v>1226</v>
      </c>
      <c r="B1237" t="s">
        <v>5681</v>
      </c>
      <c r="C1237" s="1" t="s">
        <v>5614</v>
      </c>
      <c r="D1237" s="1" t="s">
        <v>5615</v>
      </c>
      <c r="E1237" s="2">
        <v>34820</v>
      </c>
      <c r="F1237" s="2">
        <v>34942</v>
      </c>
      <c r="G1237" s="1" t="s">
        <v>9600</v>
      </c>
      <c r="H1237" s="1">
        <f>+Temporalidad[[#This Row],[ID]]</f>
        <v>1226</v>
      </c>
    </row>
    <row r="1238" spans="1:8" hidden="1" x14ac:dyDescent="0.3">
      <c r="A1238">
        <v>1227</v>
      </c>
      <c r="B1238" t="s">
        <v>5682</v>
      </c>
      <c r="C1238" s="1" t="s">
        <v>5614</v>
      </c>
      <c r="D1238" s="1" t="s">
        <v>5615</v>
      </c>
      <c r="E1238" s="2">
        <v>35186</v>
      </c>
      <c r="F1238" s="2">
        <v>35308</v>
      </c>
      <c r="G1238" s="1" t="s">
        <v>9601</v>
      </c>
      <c r="H1238" s="1">
        <f>+Temporalidad[[#This Row],[ID]]</f>
        <v>1227</v>
      </c>
    </row>
    <row r="1239" spans="1:8" hidden="1" x14ac:dyDescent="0.3">
      <c r="A1239">
        <v>1228</v>
      </c>
      <c r="B1239" t="s">
        <v>5683</v>
      </c>
      <c r="C1239" s="1" t="s">
        <v>5614</v>
      </c>
      <c r="D1239" s="1" t="s">
        <v>5615</v>
      </c>
      <c r="E1239" s="2">
        <v>35551</v>
      </c>
      <c r="F1239" s="2">
        <v>35673</v>
      </c>
      <c r="G1239" s="1" t="s">
        <v>9602</v>
      </c>
      <c r="H1239" s="1">
        <f>+Temporalidad[[#This Row],[ID]]</f>
        <v>1228</v>
      </c>
    </row>
    <row r="1240" spans="1:8" hidden="1" x14ac:dyDescent="0.3">
      <c r="A1240">
        <v>1229</v>
      </c>
      <c r="B1240" t="s">
        <v>5684</v>
      </c>
      <c r="C1240" s="1" t="s">
        <v>5614</v>
      </c>
      <c r="D1240" s="1" t="s">
        <v>5615</v>
      </c>
      <c r="E1240" s="2">
        <v>35916</v>
      </c>
      <c r="F1240" s="2">
        <v>36038</v>
      </c>
      <c r="G1240" s="1" t="s">
        <v>9603</v>
      </c>
      <c r="H1240" s="1">
        <f>+Temporalidad[[#This Row],[ID]]</f>
        <v>1229</v>
      </c>
    </row>
    <row r="1241" spans="1:8" hidden="1" x14ac:dyDescent="0.3">
      <c r="A1241">
        <v>1230</v>
      </c>
      <c r="B1241" t="s">
        <v>5685</v>
      </c>
      <c r="C1241" s="1" t="s">
        <v>5614</v>
      </c>
      <c r="D1241" s="1" t="s">
        <v>5615</v>
      </c>
      <c r="E1241" s="2">
        <v>36281</v>
      </c>
      <c r="F1241" s="2">
        <v>36403</v>
      </c>
      <c r="G1241" s="1" t="s">
        <v>9604</v>
      </c>
      <c r="H1241" s="1">
        <f>+Temporalidad[[#This Row],[ID]]</f>
        <v>1230</v>
      </c>
    </row>
    <row r="1242" spans="1:8" hidden="1" x14ac:dyDescent="0.3">
      <c r="A1242">
        <v>1231</v>
      </c>
      <c r="B1242" t="s">
        <v>5686</v>
      </c>
      <c r="C1242" s="1" t="s">
        <v>5614</v>
      </c>
      <c r="D1242" s="1" t="s">
        <v>5615</v>
      </c>
      <c r="E1242" s="2">
        <v>36647</v>
      </c>
      <c r="F1242" s="2">
        <v>36769</v>
      </c>
      <c r="G1242" s="1" t="s">
        <v>9605</v>
      </c>
      <c r="H1242" s="1">
        <f>+Temporalidad[[#This Row],[ID]]</f>
        <v>1231</v>
      </c>
    </row>
    <row r="1243" spans="1:8" hidden="1" x14ac:dyDescent="0.3">
      <c r="A1243">
        <v>1232</v>
      </c>
      <c r="B1243" t="s">
        <v>5687</v>
      </c>
      <c r="C1243" s="1" t="s">
        <v>5614</v>
      </c>
      <c r="D1243" s="1" t="s">
        <v>5615</v>
      </c>
      <c r="E1243" s="2">
        <v>37012</v>
      </c>
      <c r="F1243" s="2">
        <v>37134</v>
      </c>
      <c r="G1243" s="1" t="s">
        <v>9606</v>
      </c>
      <c r="H1243" s="1">
        <f>+Temporalidad[[#This Row],[ID]]</f>
        <v>1232</v>
      </c>
    </row>
    <row r="1244" spans="1:8" hidden="1" x14ac:dyDescent="0.3">
      <c r="A1244">
        <v>1233</v>
      </c>
      <c r="B1244" t="s">
        <v>5688</v>
      </c>
      <c r="C1244" s="1" t="s">
        <v>5614</v>
      </c>
      <c r="D1244" s="1" t="s">
        <v>5615</v>
      </c>
      <c r="E1244" s="2">
        <v>37377</v>
      </c>
      <c r="F1244" s="2">
        <v>37499</v>
      </c>
      <c r="G1244" s="1" t="s">
        <v>9607</v>
      </c>
      <c r="H1244" s="1">
        <f>+Temporalidad[[#This Row],[ID]]</f>
        <v>1233</v>
      </c>
    </row>
    <row r="1245" spans="1:8" hidden="1" x14ac:dyDescent="0.3">
      <c r="A1245">
        <v>1234</v>
      </c>
      <c r="B1245" t="s">
        <v>5689</v>
      </c>
      <c r="C1245" s="1" t="s">
        <v>5614</v>
      </c>
      <c r="D1245" s="1" t="s">
        <v>5615</v>
      </c>
      <c r="E1245" s="2">
        <v>37742</v>
      </c>
      <c r="F1245" s="2">
        <v>37864</v>
      </c>
      <c r="G1245" s="1" t="s">
        <v>9608</v>
      </c>
      <c r="H1245" s="1">
        <f>+Temporalidad[[#This Row],[ID]]</f>
        <v>1234</v>
      </c>
    </row>
    <row r="1246" spans="1:8" hidden="1" x14ac:dyDescent="0.3">
      <c r="A1246">
        <v>1235</v>
      </c>
      <c r="B1246" t="s">
        <v>5690</v>
      </c>
      <c r="C1246" s="1" t="s">
        <v>5614</v>
      </c>
      <c r="D1246" s="1" t="s">
        <v>5615</v>
      </c>
      <c r="E1246" s="2">
        <v>38108</v>
      </c>
      <c r="F1246" s="2">
        <v>38230</v>
      </c>
      <c r="G1246" s="1" t="s">
        <v>9609</v>
      </c>
      <c r="H1246" s="1">
        <f>+Temporalidad[[#This Row],[ID]]</f>
        <v>1235</v>
      </c>
    </row>
    <row r="1247" spans="1:8" hidden="1" x14ac:dyDescent="0.3">
      <c r="A1247">
        <v>1236</v>
      </c>
      <c r="B1247" t="s">
        <v>5691</v>
      </c>
      <c r="C1247" s="1" t="s">
        <v>5614</v>
      </c>
      <c r="D1247" s="1" t="s">
        <v>5615</v>
      </c>
      <c r="E1247" s="2">
        <v>38473</v>
      </c>
      <c r="F1247" s="2">
        <v>38595</v>
      </c>
      <c r="G1247" s="1" t="s">
        <v>9610</v>
      </c>
      <c r="H1247" s="1">
        <f>+Temporalidad[[#This Row],[ID]]</f>
        <v>1236</v>
      </c>
    </row>
    <row r="1248" spans="1:8" hidden="1" x14ac:dyDescent="0.3">
      <c r="A1248">
        <v>1237</v>
      </c>
      <c r="B1248" t="s">
        <v>5692</v>
      </c>
      <c r="C1248" s="1" t="s">
        <v>5614</v>
      </c>
      <c r="D1248" s="1" t="s">
        <v>5615</v>
      </c>
      <c r="E1248" s="2">
        <v>38838</v>
      </c>
      <c r="F1248" s="2">
        <v>38960</v>
      </c>
      <c r="G1248" s="1" t="s">
        <v>9611</v>
      </c>
      <c r="H1248" s="1">
        <f>+Temporalidad[[#This Row],[ID]]</f>
        <v>1237</v>
      </c>
    </row>
    <row r="1249" spans="1:8" hidden="1" x14ac:dyDescent="0.3">
      <c r="A1249">
        <v>1238</v>
      </c>
      <c r="B1249" t="s">
        <v>5693</v>
      </c>
      <c r="C1249" s="1" t="s">
        <v>5614</v>
      </c>
      <c r="D1249" s="1" t="s">
        <v>5615</v>
      </c>
      <c r="E1249" s="2">
        <v>39203</v>
      </c>
      <c r="F1249" s="2">
        <v>39325</v>
      </c>
      <c r="G1249" s="1" t="s">
        <v>9612</v>
      </c>
      <c r="H1249" s="1">
        <f>+Temporalidad[[#This Row],[ID]]</f>
        <v>1238</v>
      </c>
    </row>
    <row r="1250" spans="1:8" hidden="1" x14ac:dyDescent="0.3">
      <c r="A1250">
        <v>1239</v>
      </c>
      <c r="B1250" t="s">
        <v>5694</v>
      </c>
      <c r="C1250" s="1" t="s">
        <v>5614</v>
      </c>
      <c r="D1250" s="1" t="s">
        <v>5615</v>
      </c>
      <c r="E1250" s="2">
        <v>39569</v>
      </c>
      <c r="F1250" s="2">
        <v>39691</v>
      </c>
      <c r="G1250" s="1" t="s">
        <v>9613</v>
      </c>
      <c r="H1250" s="1">
        <f>+Temporalidad[[#This Row],[ID]]</f>
        <v>1239</v>
      </c>
    </row>
    <row r="1251" spans="1:8" hidden="1" x14ac:dyDescent="0.3">
      <c r="A1251">
        <v>1240</v>
      </c>
      <c r="B1251" t="s">
        <v>5695</v>
      </c>
      <c r="C1251" s="1" t="s">
        <v>5614</v>
      </c>
      <c r="D1251" s="1" t="s">
        <v>5615</v>
      </c>
      <c r="E1251" s="2">
        <v>39934</v>
      </c>
      <c r="F1251" s="2">
        <v>40056</v>
      </c>
      <c r="G1251" s="1" t="s">
        <v>9614</v>
      </c>
      <c r="H1251" s="1">
        <f>+Temporalidad[[#This Row],[ID]]</f>
        <v>1240</v>
      </c>
    </row>
    <row r="1252" spans="1:8" hidden="1" x14ac:dyDescent="0.3">
      <c r="A1252">
        <v>1241</v>
      </c>
      <c r="B1252" t="s">
        <v>5696</v>
      </c>
      <c r="C1252" s="1" t="s">
        <v>5614</v>
      </c>
      <c r="D1252" s="1" t="s">
        <v>5615</v>
      </c>
      <c r="E1252" s="2">
        <v>40299</v>
      </c>
      <c r="F1252" s="2">
        <v>40421</v>
      </c>
      <c r="G1252" s="1" t="s">
        <v>9615</v>
      </c>
      <c r="H1252" s="1">
        <f>+Temporalidad[[#This Row],[ID]]</f>
        <v>1241</v>
      </c>
    </row>
    <row r="1253" spans="1:8" hidden="1" x14ac:dyDescent="0.3">
      <c r="A1253">
        <v>1242</v>
      </c>
      <c r="B1253" t="s">
        <v>5697</v>
      </c>
      <c r="C1253" s="1" t="s">
        <v>5614</v>
      </c>
      <c r="D1253" s="1" t="s">
        <v>5615</v>
      </c>
      <c r="E1253" s="2">
        <v>40664</v>
      </c>
      <c r="F1253" s="2">
        <v>40786</v>
      </c>
      <c r="G1253" s="1" t="s">
        <v>9616</v>
      </c>
      <c r="H1253" s="1">
        <f>+Temporalidad[[#This Row],[ID]]</f>
        <v>1242</v>
      </c>
    </row>
    <row r="1254" spans="1:8" hidden="1" x14ac:dyDescent="0.3">
      <c r="A1254">
        <v>1243</v>
      </c>
      <c r="B1254" t="s">
        <v>5698</v>
      </c>
      <c r="C1254" s="1" t="s">
        <v>5614</v>
      </c>
      <c r="D1254" s="1" t="s">
        <v>5615</v>
      </c>
      <c r="E1254" s="2">
        <v>41030</v>
      </c>
      <c r="F1254" s="2">
        <v>41152</v>
      </c>
      <c r="G1254" s="1" t="s">
        <v>9617</v>
      </c>
      <c r="H1254" s="1">
        <f>+Temporalidad[[#This Row],[ID]]</f>
        <v>1243</v>
      </c>
    </row>
    <row r="1255" spans="1:8" hidden="1" x14ac:dyDescent="0.3">
      <c r="A1255">
        <v>1244</v>
      </c>
      <c r="B1255" t="s">
        <v>5699</v>
      </c>
      <c r="C1255" s="1" t="s">
        <v>5614</v>
      </c>
      <c r="D1255" s="1" t="s">
        <v>5615</v>
      </c>
      <c r="E1255" s="2">
        <v>41395</v>
      </c>
      <c r="F1255" s="2">
        <v>41517</v>
      </c>
      <c r="G1255" s="1" t="s">
        <v>9618</v>
      </c>
      <c r="H1255" s="1">
        <f>+Temporalidad[[#This Row],[ID]]</f>
        <v>1244</v>
      </c>
    </row>
    <row r="1256" spans="1:8" hidden="1" x14ac:dyDescent="0.3">
      <c r="A1256">
        <v>1245</v>
      </c>
      <c r="B1256" t="s">
        <v>5700</v>
      </c>
      <c r="C1256" s="1" t="s">
        <v>5614</v>
      </c>
      <c r="D1256" s="1" t="s">
        <v>5615</v>
      </c>
      <c r="E1256" s="2">
        <v>41760</v>
      </c>
      <c r="F1256" s="2">
        <v>41882</v>
      </c>
      <c r="G1256" s="1" t="s">
        <v>9619</v>
      </c>
      <c r="H1256" s="1">
        <f>+Temporalidad[[#This Row],[ID]]</f>
        <v>1245</v>
      </c>
    </row>
    <row r="1257" spans="1:8" hidden="1" x14ac:dyDescent="0.3">
      <c r="A1257">
        <v>1246</v>
      </c>
      <c r="B1257" t="s">
        <v>5701</v>
      </c>
      <c r="C1257" s="1" t="s">
        <v>5614</v>
      </c>
      <c r="D1257" s="1" t="s">
        <v>5615</v>
      </c>
      <c r="E1257" s="2">
        <v>42125</v>
      </c>
      <c r="F1257" s="2">
        <v>42247</v>
      </c>
      <c r="G1257" s="1" t="s">
        <v>9620</v>
      </c>
      <c r="H1257" s="1">
        <f>+Temporalidad[[#This Row],[ID]]</f>
        <v>1246</v>
      </c>
    </row>
    <row r="1258" spans="1:8" hidden="1" x14ac:dyDescent="0.3">
      <c r="A1258">
        <v>1247</v>
      </c>
      <c r="B1258" t="s">
        <v>5702</v>
      </c>
      <c r="C1258" s="1" t="s">
        <v>5614</v>
      </c>
      <c r="D1258" s="1" t="s">
        <v>5615</v>
      </c>
      <c r="E1258" s="2">
        <v>42491</v>
      </c>
      <c r="F1258" s="2">
        <v>42613</v>
      </c>
      <c r="G1258" s="1" t="s">
        <v>9621</v>
      </c>
      <c r="H1258" s="1">
        <f>+Temporalidad[[#This Row],[ID]]</f>
        <v>1247</v>
      </c>
    </row>
    <row r="1259" spans="1:8" hidden="1" x14ac:dyDescent="0.3">
      <c r="A1259">
        <v>1248</v>
      </c>
      <c r="B1259" t="s">
        <v>5703</v>
      </c>
      <c r="C1259" s="1" t="s">
        <v>5614</v>
      </c>
      <c r="D1259" s="1" t="s">
        <v>5615</v>
      </c>
      <c r="E1259" s="2">
        <v>42856</v>
      </c>
      <c r="F1259" s="2">
        <v>42978</v>
      </c>
      <c r="G1259" s="1" t="s">
        <v>9622</v>
      </c>
      <c r="H1259" s="1">
        <f>+Temporalidad[[#This Row],[ID]]</f>
        <v>1248</v>
      </c>
    </row>
    <row r="1260" spans="1:8" hidden="1" x14ac:dyDescent="0.3">
      <c r="A1260">
        <v>1249</v>
      </c>
      <c r="B1260" t="s">
        <v>5704</v>
      </c>
      <c r="C1260" s="1" t="s">
        <v>5614</v>
      </c>
      <c r="D1260" s="1" t="s">
        <v>5615</v>
      </c>
      <c r="E1260" s="2">
        <v>43221</v>
      </c>
      <c r="F1260" s="2">
        <v>43343</v>
      </c>
      <c r="G1260" s="1" t="s">
        <v>9623</v>
      </c>
      <c r="H1260" s="1">
        <f>+Temporalidad[[#This Row],[ID]]</f>
        <v>1249</v>
      </c>
    </row>
    <row r="1261" spans="1:8" hidden="1" x14ac:dyDescent="0.3">
      <c r="A1261">
        <v>1250</v>
      </c>
      <c r="B1261" t="s">
        <v>5705</v>
      </c>
      <c r="C1261" s="1" t="s">
        <v>5614</v>
      </c>
      <c r="D1261" s="1" t="s">
        <v>5615</v>
      </c>
      <c r="E1261" s="2">
        <v>43586</v>
      </c>
      <c r="F1261" s="2">
        <v>43708</v>
      </c>
      <c r="G1261" s="1" t="s">
        <v>9624</v>
      </c>
      <c r="H1261" s="1">
        <f>+Temporalidad[[#This Row],[ID]]</f>
        <v>1250</v>
      </c>
    </row>
    <row r="1262" spans="1:8" hidden="1" x14ac:dyDescent="0.3">
      <c r="A1262">
        <v>1251</v>
      </c>
      <c r="B1262" t="s">
        <v>5706</v>
      </c>
      <c r="C1262" s="1" t="s">
        <v>5614</v>
      </c>
      <c r="D1262" s="1" t="s">
        <v>5615</v>
      </c>
      <c r="E1262" s="2">
        <v>43952</v>
      </c>
      <c r="F1262" s="2">
        <v>44074</v>
      </c>
      <c r="G1262" s="1" t="s">
        <v>9625</v>
      </c>
      <c r="H1262" s="1">
        <f>+Temporalidad[[#This Row],[ID]]</f>
        <v>1251</v>
      </c>
    </row>
    <row r="1263" spans="1:8" hidden="1" x14ac:dyDescent="0.3">
      <c r="A1263">
        <v>1252</v>
      </c>
      <c r="B1263" t="s">
        <v>5707</v>
      </c>
      <c r="C1263" s="1" t="s">
        <v>5614</v>
      </c>
      <c r="D1263" s="1" t="s">
        <v>5615</v>
      </c>
      <c r="E1263" s="2">
        <v>44317</v>
      </c>
      <c r="F1263" s="2">
        <v>44439</v>
      </c>
      <c r="G1263" s="1" t="s">
        <v>9626</v>
      </c>
      <c r="H1263" s="1">
        <f>+Temporalidad[[#This Row],[ID]]</f>
        <v>1252</v>
      </c>
    </row>
    <row r="1264" spans="1:8" hidden="1" x14ac:dyDescent="0.3">
      <c r="A1264">
        <v>1253</v>
      </c>
      <c r="B1264" t="s">
        <v>5708</v>
      </c>
      <c r="C1264" s="1" t="s">
        <v>5614</v>
      </c>
      <c r="D1264" s="1" t="s">
        <v>5615</v>
      </c>
      <c r="E1264" s="2">
        <v>44682</v>
      </c>
      <c r="F1264" s="2">
        <v>44804</v>
      </c>
      <c r="G1264" s="1" t="s">
        <v>9627</v>
      </c>
      <c r="H1264" s="1">
        <f>+Temporalidad[[#This Row],[ID]]</f>
        <v>1253</v>
      </c>
    </row>
    <row r="1265" spans="1:8" hidden="1" x14ac:dyDescent="0.3">
      <c r="A1265">
        <v>1254</v>
      </c>
      <c r="B1265" t="s">
        <v>5709</v>
      </c>
      <c r="C1265" s="1" t="s">
        <v>5614</v>
      </c>
      <c r="D1265" s="1" t="s">
        <v>5615</v>
      </c>
      <c r="E1265" s="2">
        <v>45047</v>
      </c>
      <c r="F1265" s="2">
        <v>45169</v>
      </c>
      <c r="G1265" s="1" t="s">
        <v>9628</v>
      </c>
      <c r="H1265" s="1">
        <f>+Temporalidad[[#This Row],[ID]]</f>
        <v>1254</v>
      </c>
    </row>
    <row r="1266" spans="1:8" hidden="1" x14ac:dyDescent="0.3">
      <c r="A1266">
        <v>1255</v>
      </c>
      <c r="B1266" t="s">
        <v>5710</v>
      </c>
      <c r="C1266" s="1" t="s">
        <v>5614</v>
      </c>
      <c r="D1266" s="1" t="s">
        <v>5615</v>
      </c>
      <c r="E1266" s="2">
        <v>45413</v>
      </c>
      <c r="F1266" s="2">
        <v>45535</v>
      </c>
      <c r="G1266" s="1" t="s">
        <v>9629</v>
      </c>
      <c r="H1266" s="1">
        <f>+Temporalidad[[#This Row],[ID]]</f>
        <v>1255</v>
      </c>
    </row>
    <row r="1267" spans="1:8" hidden="1" x14ac:dyDescent="0.3">
      <c r="A1267">
        <v>1256</v>
      </c>
      <c r="B1267" t="s">
        <v>5711</v>
      </c>
      <c r="C1267" s="1" t="s">
        <v>5614</v>
      </c>
      <c r="D1267" s="1" t="s">
        <v>5615</v>
      </c>
      <c r="E1267" s="2">
        <v>45778</v>
      </c>
      <c r="F1267" s="2">
        <v>45900</v>
      </c>
      <c r="G1267" s="1" t="s">
        <v>9630</v>
      </c>
      <c r="H1267" s="1">
        <f>+Temporalidad[[#This Row],[ID]]</f>
        <v>1256</v>
      </c>
    </row>
    <row r="1268" spans="1:8" hidden="1" x14ac:dyDescent="0.3">
      <c r="A1268">
        <v>1257</v>
      </c>
      <c r="B1268" t="s">
        <v>5712</v>
      </c>
      <c r="C1268" s="1" t="s">
        <v>5614</v>
      </c>
      <c r="D1268" s="1" t="s">
        <v>5615</v>
      </c>
      <c r="E1268" s="2">
        <v>46143</v>
      </c>
      <c r="F1268" s="2">
        <v>46265</v>
      </c>
      <c r="G1268" s="1" t="s">
        <v>9631</v>
      </c>
      <c r="H1268" s="1">
        <f>+Temporalidad[[#This Row],[ID]]</f>
        <v>1257</v>
      </c>
    </row>
    <row r="1269" spans="1:8" hidden="1" x14ac:dyDescent="0.3">
      <c r="A1269">
        <v>1258</v>
      </c>
      <c r="B1269" t="s">
        <v>5713</v>
      </c>
      <c r="C1269" s="1" t="s">
        <v>5614</v>
      </c>
      <c r="D1269" s="1" t="s">
        <v>5615</v>
      </c>
      <c r="E1269" s="2">
        <v>46508</v>
      </c>
      <c r="F1269" s="2">
        <v>46630</v>
      </c>
      <c r="G1269" s="1" t="s">
        <v>9632</v>
      </c>
      <c r="H1269" s="1">
        <f>+Temporalidad[[#This Row],[ID]]</f>
        <v>1258</v>
      </c>
    </row>
    <row r="1270" spans="1:8" hidden="1" x14ac:dyDescent="0.3">
      <c r="A1270">
        <v>1259</v>
      </c>
      <c r="B1270" t="s">
        <v>5714</v>
      </c>
      <c r="C1270" s="1" t="s">
        <v>5614</v>
      </c>
      <c r="D1270" s="1" t="s">
        <v>5615</v>
      </c>
      <c r="E1270" s="2">
        <v>46874</v>
      </c>
      <c r="F1270" s="2">
        <v>46996</v>
      </c>
      <c r="G1270" s="1" t="s">
        <v>9633</v>
      </c>
      <c r="H1270" s="1">
        <f>+Temporalidad[[#This Row],[ID]]</f>
        <v>1259</v>
      </c>
    </row>
    <row r="1271" spans="1:8" hidden="1" x14ac:dyDescent="0.3">
      <c r="A1271">
        <v>1260</v>
      </c>
      <c r="B1271" t="s">
        <v>5715</v>
      </c>
      <c r="C1271" s="1" t="s">
        <v>5614</v>
      </c>
      <c r="D1271" s="1" t="s">
        <v>5615</v>
      </c>
      <c r="E1271" s="2">
        <v>47239</v>
      </c>
      <c r="F1271" s="2">
        <v>47361</v>
      </c>
      <c r="G1271" s="1" t="s">
        <v>9634</v>
      </c>
      <c r="H1271" s="1">
        <f>+Temporalidad[[#This Row],[ID]]</f>
        <v>1260</v>
      </c>
    </row>
    <row r="1272" spans="1:8" hidden="1" x14ac:dyDescent="0.3">
      <c r="A1272">
        <v>1261</v>
      </c>
      <c r="B1272" t="s">
        <v>5716</v>
      </c>
      <c r="C1272" s="1" t="s">
        <v>5614</v>
      </c>
      <c r="D1272" s="1" t="s">
        <v>5615</v>
      </c>
      <c r="E1272" s="2">
        <v>47604</v>
      </c>
      <c r="F1272" s="2">
        <v>47726</v>
      </c>
      <c r="G1272" s="1" t="s">
        <v>9635</v>
      </c>
      <c r="H1272" s="1">
        <f>+Temporalidad[[#This Row],[ID]]</f>
        <v>1261</v>
      </c>
    </row>
    <row r="1273" spans="1:8" hidden="1" x14ac:dyDescent="0.3">
      <c r="A1273">
        <v>1262</v>
      </c>
      <c r="B1273" t="s">
        <v>5717</v>
      </c>
      <c r="C1273" s="1" t="s">
        <v>5614</v>
      </c>
      <c r="D1273" s="1" t="s">
        <v>5615</v>
      </c>
      <c r="E1273" s="2">
        <v>47969</v>
      </c>
      <c r="F1273" s="2">
        <v>48091</v>
      </c>
      <c r="G1273" s="1" t="s">
        <v>9636</v>
      </c>
      <c r="H1273" s="1">
        <f>+Temporalidad[[#This Row],[ID]]</f>
        <v>1262</v>
      </c>
    </row>
    <row r="1274" spans="1:8" hidden="1" x14ac:dyDescent="0.3">
      <c r="A1274">
        <v>1263</v>
      </c>
      <c r="B1274" t="s">
        <v>5718</v>
      </c>
      <c r="C1274" s="1" t="s">
        <v>5614</v>
      </c>
      <c r="D1274" s="1" t="s">
        <v>5615</v>
      </c>
      <c r="E1274" s="2">
        <v>48335</v>
      </c>
      <c r="F1274" s="2">
        <v>48457</v>
      </c>
      <c r="G1274" s="1" t="s">
        <v>9637</v>
      </c>
      <c r="H1274" s="1">
        <f>+Temporalidad[[#This Row],[ID]]</f>
        <v>1263</v>
      </c>
    </row>
    <row r="1275" spans="1:8" hidden="1" x14ac:dyDescent="0.3">
      <c r="A1275">
        <v>1264</v>
      </c>
      <c r="B1275" t="s">
        <v>5719</v>
      </c>
      <c r="C1275" s="1" t="s">
        <v>5614</v>
      </c>
      <c r="D1275" s="1" t="s">
        <v>5615</v>
      </c>
      <c r="E1275" s="2">
        <v>48700</v>
      </c>
      <c r="F1275" s="2">
        <v>48822</v>
      </c>
      <c r="G1275" s="1" t="s">
        <v>9638</v>
      </c>
      <c r="H1275" s="1">
        <f>+Temporalidad[[#This Row],[ID]]</f>
        <v>1264</v>
      </c>
    </row>
    <row r="1276" spans="1:8" hidden="1" x14ac:dyDescent="0.3">
      <c r="A1276">
        <v>1265</v>
      </c>
      <c r="B1276" t="s">
        <v>5720</v>
      </c>
      <c r="C1276" s="1" t="s">
        <v>5614</v>
      </c>
      <c r="D1276" s="1" t="s">
        <v>5615</v>
      </c>
      <c r="E1276" s="2">
        <v>49065</v>
      </c>
      <c r="F1276" s="2">
        <v>49187</v>
      </c>
      <c r="G1276" s="1" t="s">
        <v>9639</v>
      </c>
      <c r="H1276" s="1">
        <f>+Temporalidad[[#This Row],[ID]]</f>
        <v>1265</v>
      </c>
    </row>
    <row r="1277" spans="1:8" hidden="1" x14ac:dyDescent="0.3">
      <c r="A1277">
        <v>1266</v>
      </c>
      <c r="B1277" t="s">
        <v>5721</v>
      </c>
      <c r="C1277" s="1" t="s">
        <v>5614</v>
      </c>
      <c r="D1277" s="1" t="s">
        <v>5615</v>
      </c>
      <c r="E1277" s="2">
        <v>49430</v>
      </c>
      <c r="F1277" s="2">
        <v>49552</v>
      </c>
      <c r="G1277" s="1" t="s">
        <v>9640</v>
      </c>
      <c r="H1277" s="1">
        <f>+Temporalidad[[#This Row],[ID]]</f>
        <v>1266</v>
      </c>
    </row>
    <row r="1278" spans="1:8" hidden="1" x14ac:dyDescent="0.3">
      <c r="A1278">
        <v>1267</v>
      </c>
      <c r="B1278" t="s">
        <v>5722</v>
      </c>
      <c r="C1278" s="1" t="s">
        <v>5614</v>
      </c>
      <c r="D1278" s="1" t="s">
        <v>5615</v>
      </c>
      <c r="E1278" s="2">
        <v>49796</v>
      </c>
      <c r="F1278" s="2">
        <v>49918</v>
      </c>
      <c r="G1278" s="1" t="s">
        <v>9641</v>
      </c>
      <c r="H1278" s="1">
        <f>+Temporalidad[[#This Row],[ID]]</f>
        <v>1267</v>
      </c>
    </row>
    <row r="1279" spans="1:8" hidden="1" x14ac:dyDescent="0.3">
      <c r="A1279">
        <v>1268</v>
      </c>
      <c r="B1279" t="s">
        <v>5723</v>
      </c>
      <c r="C1279" s="1" t="s">
        <v>5614</v>
      </c>
      <c r="D1279" s="1" t="s">
        <v>5615</v>
      </c>
      <c r="E1279" s="2">
        <v>50161</v>
      </c>
      <c r="F1279" s="2">
        <v>50283</v>
      </c>
      <c r="G1279" s="1" t="s">
        <v>9642</v>
      </c>
      <c r="H1279" s="1">
        <f>+Temporalidad[[#This Row],[ID]]</f>
        <v>1268</v>
      </c>
    </row>
    <row r="1280" spans="1:8" hidden="1" x14ac:dyDescent="0.3">
      <c r="A1280">
        <v>1269</v>
      </c>
      <c r="B1280" t="s">
        <v>5724</v>
      </c>
      <c r="C1280" s="1" t="s">
        <v>5614</v>
      </c>
      <c r="D1280" s="1" t="s">
        <v>5615</v>
      </c>
      <c r="E1280" s="2">
        <v>50526</v>
      </c>
      <c r="F1280" s="2">
        <v>50648</v>
      </c>
      <c r="G1280" s="1" t="s">
        <v>9643</v>
      </c>
      <c r="H1280" s="1">
        <f>+Temporalidad[[#This Row],[ID]]</f>
        <v>1269</v>
      </c>
    </row>
    <row r="1281" spans="1:8" hidden="1" x14ac:dyDescent="0.3">
      <c r="A1281">
        <v>1270</v>
      </c>
      <c r="B1281" t="s">
        <v>5725</v>
      </c>
      <c r="C1281" s="1" t="s">
        <v>5614</v>
      </c>
      <c r="D1281" s="1" t="s">
        <v>5615</v>
      </c>
      <c r="E1281" s="2">
        <v>50891</v>
      </c>
      <c r="F1281" s="2">
        <v>51013</v>
      </c>
      <c r="G1281" s="1" t="s">
        <v>9644</v>
      </c>
      <c r="H1281" s="1">
        <f>+Temporalidad[[#This Row],[ID]]</f>
        <v>1270</v>
      </c>
    </row>
    <row r="1282" spans="1:8" hidden="1" x14ac:dyDescent="0.3">
      <c r="A1282">
        <v>1271</v>
      </c>
      <c r="B1282" t="s">
        <v>5726</v>
      </c>
      <c r="C1282" s="1" t="s">
        <v>5614</v>
      </c>
      <c r="D1282" s="1" t="s">
        <v>5615</v>
      </c>
      <c r="E1282" s="2">
        <v>51257</v>
      </c>
      <c r="F1282" s="2">
        <v>51379</v>
      </c>
      <c r="G1282" s="1" t="s">
        <v>9645</v>
      </c>
      <c r="H1282" s="1">
        <f>+Temporalidad[[#This Row],[ID]]</f>
        <v>1271</v>
      </c>
    </row>
    <row r="1283" spans="1:8" hidden="1" x14ac:dyDescent="0.3">
      <c r="A1283">
        <v>1272</v>
      </c>
      <c r="B1283" t="s">
        <v>5727</v>
      </c>
      <c r="C1283" s="1" t="s">
        <v>5614</v>
      </c>
      <c r="D1283" s="1" t="s">
        <v>5615</v>
      </c>
      <c r="E1283" s="2">
        <v>51622</v>
      </c>
      <c r="F1283" s="2">
        <v>51744</v>
      </c>
      <c r="G1283" s="1" t="s">
        <v>9646</v>
      </c>
      <c r="H1283" s="1">
        <f>+Temporalidad[[#This Row],[ID]]</f>
        <v>1272</v>
      </c>
    </row>
    <row r="1284" spans="1:8" hidden="1" x14ac:dyDescent="0.3">
      <c r="A1284">
        <v>1273</v>
      </c>
      <c r="B1284" t="s">
        <v>5728</v>
      </c>
      <c r="C1284" s="1" t="s">
        <v>5614</v>
      </c>
      <c r="D1284" s="1" t="s">
        <v>5615</v>
      </c>
      <c r="E1284" s="2">
        <v>51987</v>
      </c>
      <c r="F1284" s="2">
        <v>52109</v>
      </c>
      <c r="G1284" s="1" t="s">
        <v>9647</v>
      </c>
      <c r="H1284" s="1">
        <f>+Temporalidad[[#This Row],[ID]]</f>
        <v>1273</v>
      </c>
    </row>
    <row r="1285" spans="1:8" hidden="1" x14ac:dyDescent="0.3">
      <c r="A1285">
        <v>1274</v>
      </c>
      <c r="B1285" t="s">
        <v>5729</v>
      </c>
      <c r="C1285" s="1" t="s">
        <v>5614</v>
      </c>
      <c r="D1285" s="1" t="s">
        <v>5615</v>
      </c>
      <c r="E1285" s="2">
        <v>52352</v>
      </c>
      <c r="F1285" s="2">
        <v>52474</v>
      </c>
      <c r="G1285" s="1" t="s">
        <v>9648</v>
      </c>
      <c r="H1285" s="1">
        <f>+Temporalidad[[#This Row],[ID]]</f>
        <v>1274</v>
      </c>
    </row>
    <row r="1286" spans="1:8" hidden="1" x14ac:dyDescent="0.3">
      <c r="A1286">
        <v>1275</v>
      </c>
      <c r="B1286" t="s">
        <v>5730</v>
      </c>
      <c r="C1286" s="1" t="s">
        <v>5614</v>
      </c>
      <c r="D1286" s="1" t="s">
        <v>5615</v>
      </c>
      <c r="E1286" s="2">
        <v>52718</v>
      </c>
      <c r="F1286" s="2">
        <v>52840</v>
      </c>
      <c r="G1286" s="1" t="s">
        <v>9649</v>
      </c>
      <c r="H1286" s="1">
        <f>+Temporalidad[[#This Row],[ID]]</f>
        <v>1275</v>
      </c>
    </row>
    <row r="1287" spans="1:8" hidden="1" x14ac:dyDescent="0.3">
      <c r="A1287">
        <v>1276</v>
      </c>
      <c r="B1287" t="s">
        <v>5731</v>
      </c>
      <c r="C1287" s="1" t="s">
        <v>5614</v>
      </c>
      <c r="D1287" s="1" t="s">
        <v>5615</v>
      </c>
      <c r="E1287" s="2">
        <v>53083</v>
      </c>
      <c r="F1287" s="2">
        <v>53205</v>
      </c>
      <c r="G1287" s="1" t="s">
        <v>9650</v>
      </c>
      <c r="H1287" s="1">
        <f>+Temporalidad[[#This Row],[ID]]</f>
        <v>1276</v>
      </c>
    </row>
    <row r="1288" spans="1:8" hidden="1" x14ac:dyDescent="0.3">
      <c r="A1288">
        <v>1277</v>
      </c>
      <c r="B1288" t="s">
        <v>5732</v>
      </c>
      <c r="C1288" s="1" t="s">
        <v>5614</v>
      </c>
      <c r="D1288" s="1" t="s">
        <v>5615</v>
      </c>
      <c r="E1288" s="2">
        <v>53448</v>
      </c>
      <c r="F1288" s="2">
        <v>53570</v>
      </c>
      <c r="G1288" s="1" t="s">
        <v>9651</v>
      </c>
      <c r="H1288" s="1">
        <f>+Temporalidad[[#This Row],[ID]]</f>
        <v>1277</v>
      </c>
    </row>
    <row r="1289" spans="1:8" hidden="1" x14ac:dyDescent="0.3">
      <c r="A1289">
        <v>1278</v>
      </c>
      <c r="B1289" t="s">
        <v>5733</v>
      </c>
      <c r="C1289" s="1" t="s">
        <v>5614</v>
      </c>
      <c r="D1289" s="1" t="s">
        <v>5615</v>
      </c>
      <c r="E1289" s="2">
        <v>53813</v>
      </c>
      <c r="F1289" s="2">
        <v>53935</v>
      </c>
      <c r="G1289" s="1" t="s">
        <v>9652</v>
      </c>
      <c r="H1289" s="1">
        <f>+Temporalidad[[#This Row],[ID]]</f>
        <v>1278</v>
      </c>
    </row>
    <row r="1290" spans="1:8" hidden="1" x14ac:dyDescent="0.3">
      <c r="A1290">
        <v>1279</v>
      </c>
      <c r="B1290" t="s">
        <v>5734</v>
      </c>
      <c r="C1290" s="1" t="s">
        <v>5614</v>
      </c>
      <c r="D1290" s="1" t="s">
        <v>5615</v>
      </c>
      <c r="E1290" s="2">
        <v>54179</v>
      </c>
      <c r="F1290" s="2">
        <v>54301</v>
      </c>
      <c r="G1290" s="1" t="s">
        <v>9653</v>
      </c>
      <c r="H1290" s="1">
        <f>+Temporalidad[[#This Row],[ID]]</f>
        <v>1279</v>
      </c>
    </row>
    <row r="1291" spans="1:8" hidden="1" x14ac:dyDescent="0.3">
      <c r="A1291">
        <v>1280</v>
      </c>
      <c r="B1291" t="s">
        <v>5735</v>
      </c>
      <c r="C1291" s="1" t="s">
        <v>5614</v>
      </c>
      <c r="D1291" s="1" t="s">
        <v>5615</v>
      </c>
      <c r="E1291" s="2">
        <v>54544</v>
      </c>
      <c r="F1291" s="2">
        <v>54666</v>
      </c>
      <c r="G1291" s="1" t="s">
        <v>9654</v>
      </c>
      <c r="H1291" s="1">
        <f>+Temporalidad[[#This Row],[ID]]</f>
        <v>1280</v>
      </c>
    </row>
    <row r="1292" spans="1:8" hidden="1" x14ac:dyDescent="0.3">
      <c r="A1292">
        <v>1281</v>
      </c>
      <c r="B1292" t="s">
        <v>5736</v>
      </c>
      <c r="C1292" s="1" t="s">
        <v>5614</v>
      </c>
      <c r="D1292" s="1" t="s">
        <v>5615</v>
      </c>
      <c r="E1292" s="2">
        <v>54909</v>
      </c>
      <c r="F1292" s="2">
        <v>55031</v>
      </c>
      <c r="G1292" s="1" t="s">
        <v>9655</v>
      </c>
      <c r="H1292" s="1">
        <f>+Temporalidad[[#This Row],[ID]]</f>
        <v>1281</v>
      </c>
    </row>
    <row r="1293" spans="1:8" hidden="1" x14ac:dyDescent="0.3">
      <c r="A1293">
        <v>1282</v>
      </c>
      <c r="B1293" t="s">
        <v>5737</v>
      </c>
      <c r="C1293" s="1" t="s">
        <v>5614</v>
      </c>
      <c r="D1293" s="1" t="s">
        <v>5615</v>
      </c>
      <c r="E1293" s="2">
        <v>33117</v>
      </c>
      <c r="F1293" s="2">
        <v>33238</v>
      </c>
      <c r="G1293" s="1" t="s">
        <v>9656</v>
      </c>
      <c r="H1293" s="1">
        <f>+Temporalidad[[#This Row],[ID]]</f>
        <v>1282</v>
      </c>
    </row>
    <row r="1294" spans="1:8" hidden="1" x14ac:dyDescent="0.3">
      <c r="A1294">
        <v>1283</v>
      </c>
      <c r="B1294" t="s">
        <v>5738</v>
      </c>
      <c r="C1294" s="1" t="s">
        <v>5614</v>
      </c>
      <c r="D1294" s="1" t="s">
        <v>5615</v>
      </c>
      <c r="E1294" s="2">
        <v>33482</v>
      </c>
      <c r="F1294" s="2">
        <v>33603</v>
      </c>
      <c r="G1294" s="1" t="s">
        <v>9657</v>
      </c>
      <c r="H1294" s="1">
        <f>+Temporalidad[[#This Row],[ID]]</f>
        <v>1283</v>
      </c>
    </row>
    <row r="1295" spans="1:8" hidden="1" x14ac:dyDescent="0.3">
      <c r="A1295">
        <v>1284</v>
      </c>
      <c r="B1295" t="s">
        <v>5739</v>
      </c>
      <c r="C1295" s="1" t="s">
        <v>5614</v>
      </c>
      <c r="D1295" s="1" t="s">
        <v>5615</v>
      </c>
      <c r="E1295" s="2">
        <v>33848</v>
      </c>
      <c r="F1295" s="2">
        <v>33969</v>
      </c>
      <c r="G1295" s="1" t="s">
        <v>9658</v>
      </c>
      <c r="H1295" s="1">
        <f>+Temporalidad[[#This Row],[ID]]</f>
        <v>1284</v>
      </c>
    </row>
    <row r="1296" spans="1:8" hidden="1" x14ac:dyDescent="0.3">
      <c r="A1296">
        <v>1285</v>
      </c>
      <c r="B1296" t="s">
        <v>5740</v>
      </c>
      <c r="C1296" s="1" t="s">
        <v>5614</v>
      </c>
      <c r="D1296" s="1" t="s">
        <v>5615</v>
      </c>
      <c r="E1296" s="2">
        <v>34213</v>
      </c>
      <c r="F1296" s="2">
        <v>34334</v>
      </c>
      <c r="G1296" s="1" t="s">
        <v>9659</v>
      </c>
      <c r="H1296" s="1">
        <f>+Temporalidad[[#This Row],[ID]]</f>
        <v>1285</v>
      </c>
    </row>
    <row r="1297" spans="1:8" hidden="1" x14ac:dyDescent="0.3">
      <c r="A1297">
        <v>1286</v>
      </c>
      <c r="B1297" t="s">
        <v>5741</v>
      </c>
      <c r="C1297" s="1" t="s">
        <v>5614</v>
      </c>
      <c r="D1297" s="1" t="s">
        <v>5615</v>
      </c>
      <c r="E1297" s="2">
        <v>34578</v>
      </c>
      <c r="F1297" s="2">
        <v>34699</v>
      </c>
      <c r="G1297" s="1" t="s">
        <v>9660</v>
      </c>
      <c r="H1297" s="1">
        <f>+Temporalidad[[#This Row],[ID]]</f>
        <v>1286</v>
      </c>
    </row>
    <row r="1298" spans="1:8" hidden="1" x14ac:dyDescent="0.3">
      <c r="A1298">
        <v>1287</v>
      </c>
      <c r="B1298" t="s">
        <v>5742</v>
      </c>
      <c r="C1298" s="1" t="s">
        <v>5614</v>
      </c>
      <c r="D1298" s="1" t="s">
        <v>5615</v>
      </c>
      <c r="E1298" s="2">
        <v>34943</v>
      </c>
      <c r="F1298" s="2">
        <v>35064</v>
      </c>
      <c r="G1298" s="1" t="s">
        <v>9661</v>
      </c>
      <c r="H1298" s="1">
        <f>+Temporalidad[[#This Row],[ID]]</f>
        <v>1287</v>
      </c>
    </row>
    <row r="1299" spans="1:8" hidden="1" x14ac:dyDescent="0.3">
      <c r="A1299">
        <v>1288</v>
      </c>
      <c r="B1299" t="s">
        <v>5743</v>
      </c>
      <c r="C1299" s="1" t="s">
        <v>5614</v>
      </c>
      <c r="D1299" s="1" t="s">
        <v>5615</v>
      </c>
      <c r="E1299" s="2">
        <v>35309</v>
      </c>
      <c r="F1299" s="2">
        <v>35430</v>
      </c>
      <c r="G1299" s="1" t="s">
        <v>9662</v>
      </c>
      <c r="H1299" s="1">
        <f>+Temporalidad[[#This Row],[ID]]</f>
        <v>1288</v>
      </c>
    </row>
    <row r="1300" spans="1:8" hidden="1" x14ac:dyDescent="0.3">
      <c r="A1300">
        <v>1289</v>
      </c>
      <c r="B1300" t="s">
        <v>5744</v>
      </c>
      <c r="C1300" s="1" t="s">
        <v>5614</v>
      </c>
      <c r="D1300" s="1" t="s">
        <v>5615</v>
      </c>
      <c r="E1300" s="2">
        <v>35674</v>
      </c>
      <c r="F1300" s="2">
        <v>35795</v>
      </c>
      <c r="G1300" s="1" t="s">
        <v>9663</v>
      </c>
      <c r="H1300" s="1">
        <f>+Temporalidad[[#This Row],[ID]]</f>
        <v>1289</v>
      </c>
    </row>
    <row r="1301" spans="1:8" hidden="1" x14ac:dyDescent="0.3">
      <c r="A1301">
        <v>1290</v>
      </c>
      <c r="B1301" t="s">
        <v>5745</v>
      </c>
      <c r="C1301" s="1" t="s">
        <v>5614</v>
      </c>
      <c r="D1301" s="1" t="s">
        <v>5615</v>
      </c>
      <c r="E1301" s="2">
        <v>36039</v>
      </c>
      <c r="F1301" s="2">
        <v>36160</v>
      </c>
      <c r="G1301" s="1" t="s">
        <v>9664</v>
      </c>
      <c r="H1301" s="1">
        <f>+Temporalidad[[#This Row],[ID]]</f>
        <v>1290</v>
      </c>
    </row>
    <row r="1302" spans="1:8" hidden="1" x14ac:dyDescent="0.3">
      <c r="A1302">
        <v>1291</v>
      </c>
      <c r="B1302" t="s">
        <v>5746</v>
      </c>
      <c r="C1302" s="1" t="s">
        <v>5614</v>
      </c>
      <c r="D1302" s="1" t="s">
        <v>5615</v>
      </c>
      <c r="E1302" s="2">
        <v>36404</v>
      </c>
      <c r="F1302" s="2">
        <v>36525</v>
      </c>
      <c r="G1302" s="1" t="s">
        <v>9665</v>
      </c>
      <c r="H1302" s="1">
        <f>+Temporalidad[[#This Row],[ID]]</f>
        <v>1291</v>
      </c>
    </row>
    <row r="1303" spans="1:8" hidden="1" x14ac:dyDescent="0.3">
      <c r="A1303">
        <v>1292</v>
      </c>
      <c r="B1303" t="s">
        <v>5747</v>
      </c>
      <c r="C1303" s="1" t="s">
        <v>5614</v>
      </c>
      <c r="D1303" s="1" t="s">
        <v>5615</v>
      </c>
      <c r="E1303" s="2">
        <v>36770</v>
      </c>
      <c r="F1303" s="2">
        <v>36891</v>
      </c>
      <c r="G1303" s="1" t="s">
        <v>9666</v>
      </c>
      <c r="H1303" s="1">
        <f>+Temporalidad[[#This Row],[ID]]</f>
        <v>1292</v>
      </c>
    </row>
    <row r="1304" spans="1:8" hidden="1" x14ac:dyDescent="0.3">
      <c r="A1304">
        <v>1293</v>
      </c>
      <c r="B1304" t="s">
        <v>5748</v>
      </c>
      <c r="C1304" s="1" t="s">
        <v>5614</v>
      </c>
      <c r="D1304" s="1" t="s">
        <v>5615</v>
      </c>
      <c r="E1304" s="2">
        <v>37135</v>
      </c>
      <c r="F1304" s="2">
        <v>37256</v>
      </c>
      <c r="G1304" s="1" t="s">
        <v>9667</v>
      </c>
      <c r="H1304" s="1">
        <f>+Temporalidad[[#This Row],[ID]]</f>
        <v>1293</v>
      </c>
    </row>
    <row r="1305" spans="1:8" hidden="1" x14ac:dyDescent="0.3">
      <c r="A1305">
        <v>1294</v>
      </c>
      <c r="B1305" t="s">
        <v>5749</v>
      </c>
      <c r="C1305" s="1" t="s">
        <v>5614</v>
      </c>
      <c r="D1305" s="1" t="s">
        <v>5615</v>
      </c>
      <c r="E1305" s="2">
        <v>37500</v>
      </c>
      <c r="F1305" s="2">
        <v>37621</v>
      </c>
      <c r="G1305" s="1" t="s">
        <v>9668</v>
      </c>
      <c r="H1305" s="1">
        <f>+Temporalidad[[#This Row],[ID]]</f>
        <v>1294</v>
      </c>
    </row>
    <row r="1306" spans="1:8" hidden="1" x14ac:dyDescent="0.3">
      <c r="A1306">
        <v>1295</v>
      </c>
      <c r="B1306" t="s">
        <v>5750</v>
      </c>
      <c r="C1306" s="1" t="s">
        <v>5614</v>
      </c>
      <c r="D1306" s="1" t="s">
        <v>5615</v>
      </c>
      <c r="E1306" s="2">
        <v>37865</v>
      </c>
      <c r="F1306" s="2">
        <v>37986</v>
      </c>
      <c r="G1306" s="1" t="s">
        <v>9669</v>
      </c>
      <c r="H1306" s="1">
        <f>+Temporalidad[[#This Row],[ID]]</f>
        <v>1295</v>
      </c>
    </row>
    <row r="1307" spans="1:8" hidden="1" x14ac:dyDescent="0.3">
      <c r="A1307">
        <v>1296</v>
      </c>
      <c r="B1307" t="s">
        <v>5751</v>
      </c>
      <c r="C1307" s="1" t="s">
        <v>5614</v>
      </c>
      <c r="D1307" s="1" t="s">
        <v>5615</v>
      </c>
      <c r="E1307" s="2">
        <v>38231</v>
      </c>
      <c r="F1307" s="2">
        <v>38352</v>
      </c>
      <c r="G1307" s="1" t="s">
        <v>9670</v>
      </c>
      <c r="H1307" s="1">
        <f>+Temporalidad[[#This Row],[ID]]</f>
        <v>1296</v>
      </c>
    </row>
    <row r="1308" spans="1:8" hidden="1" x14ac:dyDescent="0.3">
      <c r="A1308">
        <v>1297</v>
      </c>
      <c r="B1308" t="s">
        <v>5752</v>
      </c>
      <c r="C1308" s="1" t="s">
        <v>5614</v>
      </c>
      <c r="D1308" s="1" t="s">
        <v>5615</v>
      </c>
      <c r="E1308" s="2">
        <v>38596</v>
      </c>
      <c r="F1308" s="2">
        <v>38717</v>
      </c>
      <c r="G1308" s="1" t="s">
        <v>9671</v>
      </c>
      <c r="H1308" s="1">
        <f>+Temporalidad[[#This Row],[ID]]</f>
        <v>1297</v>
      </c>
    </row>
    <row r="1309" spans="1:8" hidden="1" x14ac:dyDescent="0.3">
      <c r="A1309">
        <v>1298</v>
      </c>
      <c r="B1309" t="s">
        <v>5753</v>
      </c>
      <c r="C1309" s="1" t="s">
        <v>5614</v>
      </c>
      <c r="D1309" s="1" t="s">
        <v>5615</v>
      </c>
      <c r="E1309" s="2">
        <v>38961</v>
      </c>
      <c r="F1309" s="2">
        <v>39082</v>
      </c>
      <c r="G1309" s="1" t="s">
        <v>9672</v>
      </c>
      <c r="H1309" s="1">
        <f>+Temporalidad[[#This Row],[ID]]</f>
        <v>1298</v>
      </c>
    </row>
    <row r="1310" spans="1:8" hidden="1" x14ac:dyDescent="0.3">
      <c r="A1310">
        <v>1299</v>
      </c>
      <c r="B1310" t="s">
        <v>5754</v>
      </c>
      <c r="C1310" s="1" t="s">
        <v>5614</v>
      </c>
      <c r="D1310" s="1" t="s">
        <v>5615</v>
      </c>
      <c r="E1310" s="2">
        <v>39326</v>
      </c>
      <c r="F1310" s="2">
        <v>39447</v>
      </c>
      <c r="G1310" s="1" t="s">
        <v>9673</v>
      </c>
      <c r="H1310" s="1">
        <f>+Temporalidad[[#This Row],[ID]]</f>
        <v>1299</v>
      </c>
    </row>
    <row r="1311" spans="1:8" hidden="1" x14ac:dyDescent="0.3">
      <c r="A1311">
        <v>1300</v>
      </c>
      <c r="B1311" t="s">
        <v>5755</v>
      </c>
      <c r="C1311" s="1" t="s">
        <v>5614</v>
      </c>
      <c r="D1311" s="1" t="s">
        <v>5615</v>
      </c>
      <c r="E1311" s="2">
        <v>39692</v>
      </c>
      <c r="F1311" s="2">
        <v>39813</v>
      </c>
      <c r="G1311" s="1" t="s">
        <v>9674</v>
      </c>
      <c r="H1311" s="1">
        <f>+Temporalidad[[#This Row],[ID]]</f>
        <v>1300</v>
      </c>
    </row>
    <row r="1312" spans="1:8" hidden="1" x14ac:dyDescent="0.3">
      <c r="A1312">
        <v>1301</v>
      </c>
      <c r="B1312" t="s">
        <v>5756</v>
      </c>
      <c r="C1312" s="1" t="s">
        <v>5614</v>
      </c>
      <c r="D1312" s="1" t="s">
        <v>5615</v>
      </c>
      <c r="E1312" s="2">
        <v>40057</v>
      </c>
      <c r="F1312" s="2">
        <v>40178</v>
      </c>
      <c r="G1312" s="1" t="s">
        <v>9675</v>
      </c>
      <c r="H1312" s="1">
        <f>+Temporalidad[[#This Row],[ID]]</f>
        <v>1301</v>
      </c>
    </row>
    <row r="1313" spans="1:8" hidden="1" x14ac:dyDescent="0.3">
      <c r="A1313">
        <v>1302</v>
      </c>
      <c r="B1313" t="s">
        <v>5757</v>
      </c>
      <c r="C1313" s="1" t="s">
        <v>5614</v>
      </c>
      <c r="D1313" s="1" t="s">
        <v>5615</v>
      </c>
      <c r="E1313" s="2">
        <v>40422</v>
      </c>
      <c r="F1313" s="2">
        <v>40543</v>
      </c>
      <c r="G1313" s="1" t="s">
        <v>9676</v>
      </c>
      <c r="H1313" s="1">
        <f>+Temporalidad[[#This Row],[ID]]</f>
        <v>1302</v>
      </c>
    </row>
    <row r="1314" spans="1:8" hidden="1" x14ac:dyDescent="0.3">
      <c r="A1314">
        <v>1303</v>
      </c>
      <c r="B1314" t="s">
        <v>5758</v>
      </c>
      <c r="C1314" s="1" t="s">
        <v>5614</v>
      </c>
      <c r="D1314" s="1" t="s">
        <v>5615</v>
      </c>
      <c r="E1314" s="2">
        <v>40787</v>
      </c>
      <c r="F1314" s="2">
        <v>40908</v>
      </c>
      <c r="G1314" s="1" t="s">
        <v>9677</v>
      </c>
      <c r="H1314" s="1">
        <f>+Temporalidad[[#This Row],[ID]]</f>
        <v>1303</v>
      </c>
    </row>
    <row r="1315" spans="1:8" hidden="1" x14ac:dyDescent="0.3">
      <c r="A1315">
        <v>1304</v>
      </c>
      <c r="B1315" t="s">
        <v>5759</v>
      </c>
      <c r="C1315" s="1" t="s">
        <v>5614</v>
      </c>
      <c r="D1315" s="1" t="s">
        <v>5615</v>
      </c>
      <c r="E1315" s="2">
        <v>41153</v>
      </c>
      <c r="F1315" s="2">
        <v>41274</v>
      </c>
      <c r="G1315" s="1" t="s">
        <v>9678</v>
      </c>
      <c r="H1315" s="1">
        <f>+Temporalidad[[#This Row],[ID]]</f>
        <v>1304</v>
      </c>
    </row>
    <row r="1316" spans="1:8" hidden="1" x14ac:dyDescent="0.3">
      <c r="A1316">
        <v>1305</v>
      </c>
      <c r="B1316" t="s">
        <v>5760</v>
      </c>
      <c r="C1316" s="1" t="s">
        <v>5614</v>
      </c>
      <c r="D1316" s="1" t="s">
        <v>5615</v>
      </c>
      <c r="E1316" s="2">
        <v>41518</v>
      </c>
      <c r="F1316" s="2">
        <v>41639</v>
      </c>
      <c r="G1316" s="1" t="s">
        <v>9679</v>
      </c>
      <c r="H1316" s="1">
        <f>+Temporalidad[[#This Row],[ID]]</f>
        <v>1305</v>
      </c>
    </row>
    <row r="1317" spans="1:8" hidden="1" x14ac:dyDescent="0.3">
      <c r="A1317">
        <v>1306</v>
      </c>
      <c r="B1317" t="s">
        <v>5761</v>
      </c>
      <c r="C1317" s="1" t="s">
        <v>5614</v>
      </c>
      <c r="D1317" s="1" t="s">
        <v>5615</v>
      </c>
      <c r="E1317" s="2">
        <v>41883</v>
      </c>
      <c r="F1317" s="2">
        <v>42004</v>
      </c>
      <c r="G1317" s="1" t="s">
        <v>9680</v>
      </c>
      <c r="H1317" s="1">
        <f>+Temporalidad[[#This Row],[ID]]</f>
        <v>1306</v>
      </c>
    </row>
    <row r="1318" spans="1:8" hidden="1" x14ac:dyDescent="0.3">
      <c r="A1318">
        <v>1307</v>
      </c>
      <c r="B1318" t="s">
        <v>5762</v>
      </c>
      <c r="C1318" s="1" t="s">
        <v>5614</v>
      </c>
      <c r="D1318" s="1" t="s">
        <v>5615</v>
      </c>
      <c r="E1318" s="2">
        <v>42248</v>
      </c>
      <c r="F1318" s="2">
        <v>42369</v>
      </c>
      <c r="G1318" s="1" t="s">
        <v>9681</v>
      </c>
      <c r="H1318" s="1">
        <f>+Temporalidad[[#This Row],[ID]]</f>
        <v>1307</v>
      </c>
    </row>
    <row r="1319" spans="1:8" hidden="1" x14ac:dyDescent="0.3">
      <c r="A1319">
        <v>1308</v>
      </c>
      <c r="B1319" t="s">
        <v>5763</v>
      </c>
      <c r="C1319" s="1" t="s">
        <v>5614</v>
      </c>
      <c r="D1319" s="1" t="s">
        <v>5615</v>
      </c>
      <c r="E1319" s="2">
        <v>42614</v>
      </c>
      <c r="F1319" s="2">
        <v>42735</v>
      </c>
      <c r="G1319" s="1" t="s">
        <v>9682</v>
      </c>
      <c r="H1319" s="1">
        <f>+Temporalidad[[#This Row],[ID]]</f>
        <v>1308</v>
      </c>
    </row>
    <row r="1320" spans="1:8" hidden="1" x14ac:dyDescent="0.3">
      <c r="A1320">
        <v>1309</v>
      </c>
      <c r="B1320" t="s">
        <v>5764</v>
      </c>
      <c r="C1320" s="1" t="s">
        <v>5614</v>
      </c>
      <c r="D1320" s="1" t="s">
        <v>5615</v>
      </c>
      <c r="E1320" s="2">
        <v>42979</v>
      </c>
      <c r="F1320" s="2">
        <v>43100</v>
      </c>
      <c r="G1320" s="1" t="s">
        <v>9683</v>
      </c>
      <c r="H1320" s="1">
        <f>+Temporalidad[[#This Row],[ID]]</f>
        <v>1309</v>
      </c>
    </row>
    <row r="1321" spans="1:8" hidden="1" x14ac:dyDescent="0.3">
      <c r="A1321">
        <v>1310</v>
      </c>
      <c r="B1321" t="s">
        <v>5765</v>
      </c>
      <c r="C1321" s="1" t="s">
        <v>5614</v>
      </c>
      <c r="D1321" s="1" t="s">
        <v>5615</v>
      </c>
      <c r="E1321" s="2">
        <v>43344</v>
      </c>
      <c r="F1321" s="2">
        <v>43465</v>
      </c>
      <c r="G1321" s="1" t="s">
        <v>9684</v>
      </c>
      <c r="H1321" s="1">
        <f>+Temporalidad[[#This Row],[ID]]</f>
        <v>1310</v>
      </c>
    </row>
    <row r="1322" spans="1:8" hidden="1" x14ac:dyDescent="0.3">
      <c r="A1322">
        <v>1311</v>
      </c>
      <c r="B1322" t="s">
        <v>5766</v>
      </c>
      <c r="C1322" s="1" t="s">
        <v>5614</v>
      </c>
      <c r="D1322" s="1" t="s">
        <v>5615</v>
      </c>
      <c r="E1322" s="2">
        <v>43709</v>
      </c>
      <c r="F1322" s="2">
        <v>43830</v>
      </c>
      <c r="G1322" s="1" t="s">
        <v>9685</v>
      </c>
      <c r="H1322" s="1">
        <f>+Temporalidad[[#This Row],[ID]]</f>
        <v>1311</v>
      </c>
    </row>
    <row r="1323" spans="1:8" hidden="1" x14ac:dyDescent="0.3">
      <c r="A1323">
        <v>1312</v>
      </c>
      <c r="B1323" t="s">
        <v>5767</v>
      </c>
      <c r="C1323" s="1" t="s">
        <v>5614</v>
      </c>
      <c r="D1323" s="1" t="s">
        <v>5615</v>
      </c>
      <c r="E1323" s="2">
        <v>44075</v>
      </c>
      <c r="F1323" s="2">
        <v>44196</v>
      </c>
      <c r="G1323" s="1" t="s">
        <v>9686</v>
      </c>
      <c r="H1323" s="1">
        <f>+Temporalidad[[#This Row],[ID]]</f>
        <v>1312</v>
      </c>
    </row>
    <row r="1324" spans="1:8" hidden="1" x14ac:dyDescent="0.3">
      <c r="A1324">
        <v>1313</v>
      </c>
      <c r="B1324" t="s">
        <v>5768</v>
      </c>
      <c r="C1324" s="1" t="s">
        <v>5614</v>
      </c>
      <c r="D1324" s="1" t="s">
        <v>5615</v>
      </c>
      <c r="E1324" s="2">
        <v>44440</v>
      </c>
      <c r="F1324" s="2">
        <v>44561</v>
      </c>
      <c r="G1324" s="1" t="s">
        <v>9687</v>
      </c>
      <c r="H1324" s="1">
        <f>+Temporalidad[[#This Row],[ID]]</f>
        <v>1313</v>
      </c>
    </row>
    <row r="1325" spans="1:8" hidden="1" x14ac:dyDescent="0.3">
      <c r="A1325">
        <v>1314</v>
      </c>
      <c r="B1325" t="s">
        <v>5769</v>
      </c>
      <c r="C1325" s="1" t="s">
        <v>5614</v>
      </c>
      <c r="D1325" s="1" t="s">
        <v>5615</v>
      </c>
      <c r="E1325" s="2">
        <v>44805</v>
      </c>
      <c r="F1325" s="2">
        <v>44926</v>
      </c>
      <c r="G1325" s="1" t="s">
        <v>9688</v>
      </c>
      <c r="H1325" s="1">
        <f>+Temporalidad[[#This Row],[ID]]</f>
        <v>1314</v>
      </c>
    </row>
    <row r="1326" spans="1:8" hidden="1" x14ac:dyDescent="0.3">
      <c r="A1326">
        <v>1315</v>
      </c>
      <c r="B1326" t="s">
        <v>5770</v>
      </c>
      <c r="C1326" s="1" t="s">
        <v>5614</v>
      </c>
      <c r="D1326" s="1" t="s">
        <v>5615</v>
      </c>
      <c r="E1326" s="2">
        <v>45170</v>
      </c>
      <c r="F1326" s="2">
        <v>45291</v>
      </c>
      <c r="G1326" s="1" t="s">
        <v>9689</v>
      </c>
      <c r="H1326" s="1">
        <f>+Temporalidad[[#This Row],[ID]]</f>
        <v>1315</v>
      </c>
    </row>
    <row r="1327" spans="1:8" hidden="1" x14ac:dyDescent="0.3">
      <c r="A1327">
        <v>1316</v>
      </c>
      <c r="B1327" t="s">
        <v>5771</v>
      </c>
      <c r="C1327" s="1" t="s">
        <v>5614</v>
      </c>
      <c r="D1327" s="1" t="s">
        <v>5615</v>
      </c>
      <c r="E1327" s="2">
        <v>45536</v>
      </c>
      <c r="F1327" s="2">
        <v>45657</v>
      </c>
      <c r="G1327" s="1" t="s">
        <v>9690</v>
      </c>
      <c r="H1327" s="1">
        <f>+Temporalidad[[#This Row],[ID]]</f>
        <v>1316</v>
      </c>
    </row>
    <row r="1328" spans="1:8" hidden="1" x14ac:dyDescent="0.3">
      <c r="A1328">
        <v>1317</v>
      </c>
      <c r="B1328" t="s">
        <v>5772</v>
      </c>
      <c r="C1328" s="1" t="s">
        <v>5614</v>
      </c>
      <c r="D1328" s="1" t="s">
        <v>5615</v>
      </c>
      <c r="E1328" s="2">
        <v>45901</v>
      </c>
      <c r="F1328" s="2">
        <v>46022</v>
      </c>
      <c r="G1328" s="1" t="s">
        <v>9691</v>
      </c>
      <c r="H1328" s="1">
        <f>+Temporalidad[[#This Row],[ID]]</f>
        <v>1317</v>
      </c>
    </row>
    <row r="1329" spans="1:8" hidden="1" x14ac:dyDescent="0.3">
      <c r="A1329">
        <v>1318</v>
      </c>
      <c r="B1329" t="s">
        <v>5773</v>
      </c>
      <c r="C1329" s="1" t="s">
        <v>5614</v>
      </c>
      <c r="D1329" s="1" t="s">
        <v>5615</v>
      </c>
      <c r="E1329" s="2">
        <v>46266</v>
      </c>
      <c r="F1329" s="2">
        <v>46387</v>
      </c>
      <c r="G1329" s="1" t="s">
        <v>9692</v>
      </c>
      <c r="H1329" s="1">
        <f>+Temporalidad[[#This Row],[ID]]</f>
        <v>1318</v>
      </c>
    </row>
    <row r="1330" spans="1:8" hidden="1" x14ac:dyDescent="0.3">
      <c r="A1330">
        <v>1319</v>
      </c>
      <c r="B1330" t="s">
        <v>5774</v>
      </c>
      <c r="C1330" s="1" t="s">
        <v>5614</v>
      </c>
      <c r="D1330" s="1" t="s">
        <v>5615</v>
      </c>
      <c r="E1330" s="2">
        <v>46631</v>
      </c>
      <c r="F1330" s="2">
        <v>46752</v>
      </c>
      <c r="G1330" s="1" t="s">
        <v>9693</v>
      </c>
      <c r="H1330" s="1">
        <f>+Temporalidad[[#This Row],[ID]]</f>
        <v>1319</v>
      </c>
    </row>
    <row r="1331" spans="1:8" hidden="1" x14ac:dyDescent="0.3">
      <c r="A1331">
        <v>1320</v>
      </c>
      <c r="B1331" t="s">
        <v>5775</v>
      </c>
      <c r="C1331" s="1" t="s">
        <v>5614</v>
      </c>
      <c r="D1331" s="1" t="s">
        <v>5615</v>
      </c>
      <c r="E1331" s="2">
        <v>46997</v>
      </c>
      <c r="F1331" s="2">
        <v>47118</v>
      </c>
      <c r="G1331" s="1" t="s">
        <v>9694</v>
      </c>
      <c r="H1331" s="1">
        <f>+Temporalidad[[#This Row],[ID]]</f>
        <v>1320</v>
      </c>
    </row>
    <row r="1332" spans="1:8" hidden="1" x14ac:dyDescent="0.3">
      <c r="A1332">
        <v>1321</v>
      </c>
      <c r="B1332" t="s">
        <v>5776</v>
      </c>
      <c r="C1332" s="1" t="s">
        <v>5614</v>
      </c>
      <c r="D1332" s="1" t="s">
        <v>5615</v>
      </c>
      <c r="E1332" s="2">
        <v>47362</v>
      </c>
      <c r="F1332" s="2">
        <v>47483</v>
      </c>
      <c r="G1332" s="1" t="s">
        <v>9695</v>
      </c>
      <c r="H1332" s="1">
        <f>+Temporalidad[[#This Row],[ID]]</f>
        <v>1321</v>
      </c>
    </row>
    <row r="1333" spans="1:8" hidden="1" x14ac:dyDescent="0.3">
      <c r="A1333">
        <v>1322</v>
      </c>
      <c r="B1333" t="s">
        <v>5777</v>
      </c>
      <c r="C1333" s="1" t="s">
        <v>5614</v>
      </c>
      <c r="D1333" s="1" t="s">
        <v>5615</v>
      </c>
      <c r="E1333" s="2">
        <v>47727</v>
      </c>
      <c r="F1333" s="2">
        <v>47848</v>
      </c>
      <c r="G1333" s="1" t="s">
        <v>9696</v>
      </c>
      <c r="H1333" s="1">
        <f>+Temporalidad[[#This Row],[ID]]</f>
        <v>1322</v>
      </c>
    </row>
    <row r="1334" spans="1:8" hidden="1" x14ac:dyDescent="0.3">
      <c r="A1334">
        <v>1323</v>
      </c>
      <c r="B1334" t="s">
        <v>5778</v>
      </c>
      <c r="C1334" s="1" t="s">
        <v>5614</v>
      </c>
      <c r="D1334" s="1" t="s">
        <v>5615</v>
      </c>
      <c r="E1334" s="2">
        <v>48092</v>
      </c>
      <c r="F1334" s="2">
        <v>48213</v>
      </c>
      <c r="G1334" s="1" t="s">
        <v>9697</v>
      </c>
      <c r="H1334" s="1">
        <f>+Temporalidad[[#This Row],[ID]]</f>
        <v>1323</v>
      </c>
    </row>
    <row r="1335" spans="1:8" hidden="1" x14ac:dyDescent="0.3">
      <c r="A1335">
        <v>1324</v>
      </c>
      <c r="B1335" t="s">
        <v>5779</v>
      </c>
      <c r="C1335" s="1" t="s">
        <v>5614</v>
      </c>
      <c r="D1335" s="1" t="s">
        <v>5615</v>
      </c>
      <c r="E1335" s="2">
        <v>48458</v>
      </c>
      <c r="F1335" s="2">
        <v>48579</v>
      </c>
      <c r="G1335" s="1" t="s">
        <v>9698</v>
      </c>
      <c r="H1335" s="1">
        <f>+Temporalidad[[#This Row],[ID]]</f>
        <v>1324</v>
      </c>
    </row>
    <row r="1336" spans="1:8" hidden="1" x14ac:dyDescent="0.3">
      <c r="A1336">
        <v>1325</v>
      </c>
      <c r="B1336" t="s">
        <v>5780</v>
      </c>
      <c r="C1336" s="1" t="s">
        <v>5614</v>
      </c>
      <c r="D1336" s="1" t="s">
        <v>5615</v>
      </c>
      <c r="E1336" s="2">
        <v>48823</v>
      </c>
      <c r="F1336" s="2">
        <v>48944</v>
      </c>
      <c r="G1336" s="1" t="s">
        <v>9699</v>
      </c>
      <c r="H1336" s="1">
        <f>+Temporalidad[[#This Row],[ID]]</f>
        <v>1325</v>
      </c>
    </row>
    <row r="1337" spans="1:8" hidden="1" x14ac:dyDescent="0.3">
      <c r="A1337">
        <v>1326</v>
      </c>
      <c r="B1337" t="s">
        <v>5781</v>
      </c>
      <c r="C1337" s="1" t="s">
        <v>5614</v>
      </c>
      <c r="D1337" s="1" t="s">
        <v>5615</v>
      </c>
      <c r="E1337" s="2">
        <v>49188</v>
      </c>
      <c r="F1337" s="2">
        <v>49309</v>
      </c>
      <c r="G1337" s="1" t="s">
        <v>9700</v>
      </c>
      <c r="H1337" s="1">
        <f>+Temporalidad[[#This Row],[ID]]</f>
        <v>1326</v>
      </c>
    </row>
    <row r="1338" spans="1:8" hidden="1" x14ac:dyDescent="0.3">
      <c r="A1338">
        <v>1327</v>
      </c>
      <c r="B1338" t="s">
        <v>5782</v>
      </c>
      <c r="C1338" s="1" t="s">
        <v>5614</v>
      </c>
      <c r="D1338" s="1" t="s">
        <v>5615</v>
      </c>
      <c r="E1338" s="2">
        <v>49553</v>
      </c>
      <c r="F1338" s="2">
        <v>49674</v>
      </c>
      <c r="G1338" s="1" t="s">
        <v>9701</v>
      </c>
      <c r="H1338" s="1">
        <f>+Temporalidad[[#This Row],[ID]]</f>
        <v>1327</v>
      </c>
    </row>
    <row r="1339" spans="1:8" hidden="1" x14ac:dyDescent="0.3">
      <c r="A1339">
        <v>1328</v>
      </c>
      <c r="B1339" t="s">
        <v>5783</v>
      </c>
      <c r="C1339" s="1" t="s">
        <v>5614</v>
      </c>
      <c r="D1339" s="1" t="s">
        <v>5615</v>
      </c>
      <c r="E1339" s="2">
        <v>49919</v>
      </c>
      <c r="F1339" s="2">
        <v>50040</v>
      </c>
      <c r="G1339" s="1" t="s">
        <v>9702</v>
      </c>
      <c r="H1339" s="1">
        <f>+Temporalidad[[#This Row],[ID]]</f>
        <v>1328</v>
      </c>
    </row>
    <row r="1340" spans="1:8" hidden="1" x14ac:dyDescent="0.3">
      <c r="A1340">
        <v>1329</v>
      </c>
      <c r="B1340" t="s">
        <v>5784</v>
      </c>
      <c r="C1340" s="1" t="s">
        <v>5614</v>
      </c>
      <c r="D1340" s="1" t="s">
        <v>5615</v>
      </c>
      <c r="E1340" s="2">
        <v>50284</v>
      </c>
      <c r="F1340" s="2">
        <v>50405</v>
      </c>
      <c r="G1340" s="1" t="s">
        <v>9703</v>
      </c>
      <c r="H1340" s="1">
        <f>+Temporalidad[[#This Row],[ID]]</f>
        <v>1329</v>
      </c>
    </row>
    <row r="1341" spans="1:8" hidden="1" x14ac:dyDescent="0.3">
      <c r="A1341">
        <v>1330</v>
      </c>
      <c r="B1341" t="s">
        <v>5785</v>
      </c>
      <c r="C1341" s="1" t="s">
        <v>5614</v>
      </c>
      <c r="D1341" s="1" t="s">
        <v>5615</v>
      </c>
      <c r="E1341" s="2">
        <v>50649</v>
      </c>
      <c r="F1341" s="2">
        <v>50770</v>
      </c>
      <c r="G1341" s="1" t="s">
        <v>9704</v>
      </c>
      <c r="H1341" s="1">
        <f>+Temporalidad[[#This Row],[ID]]</f>
        <v>1330</v>
      </c>
    </row>
    <row r="1342" spans="1:8" hidden="1" x14ac:dyDescent="0.3">
      <c r="A1342">
        <v>1331</v>
      </c>
      <c r="B1342" t="s">
        <v>5786</v>
      </c>
      <c r="C1342" s="1" t="s">
        <v>5614</v>
      </c>
      <c r="D1342" s="1" t="s">
        <v>5615</v>
      </c>
      <c r="E1342" s="2">
        <v>51014</v>
      </c>
      <c r="F1342" s="2">
        <v>51135</v>
      </c>
      <c r="G1342" s="1" t="s">
        <v>9705</v>
      </c>
      <c r="H1342" s="1">
        <f>+Temporalidad[[#This Row],[ID]]</f>
        <v>1331</v>
      </c>
    </row>
    <row r="1343" spans="1:8" hidden="1" x14ac:dyDescent="0.3">
      <c r="A1343">
        <v>1332</v>
      </c>
      <c r="B1343" t="s">
        <v>5787</v>
      </c>
      <c r="C1343" s="1" t="s">
        <v>5614</v>
      </c>
      <c r="D1343" s="1" t="s">
        <v>5615</v>
      </c>
      <c r="E1343" s="2">
        <v>51380</v>
      </c>
      <c r="F1343" s="2">
        <v>51501</v>
      </c>
      <c r="G1343" s="1" t="s">
        <v>9706</v>
      </c>
      <c r="H1343" s="1">
        <f>+Temporalidad[[#This Row],[ID]]</f>
        <v>1332</v>
      </c>
    </row>
    <row r="1344" spans="1:8" hidden="1" x14ac:dyDescent="0.3">
      <c r="A1344">
        <v>1333</v>
      </c>
      <c r="B1344" t="s">
        <v>5788</v>
      </c>
      <c r="C1344" s="1" t="s">
        <v>5614</v>
      </c>
      <c r="D1344" s="1" t="s">
        <v>5615</v>
      </c>
      <c r="E1344" s="2">
        <v>51745</v>
      </c>
      <c r="F1344" s="2">
        <v>51866</v>
      </c>
      <c r="G1344" s="1" t="s">
        <v>9707</v>
      </c>
      <c r="H1344" s="1">
        <f>+Temporalidad[[#This Row],[ID]]</f>
        <v>1333</v>
      </c>
    </row>
    <row r="1345" spans="1:8" hidden="1" x14ac:dyDescent="0.3">
      <c r="A1345">
        <v>1334</v>
      </c>
      <c r="B1345" t="s">
        <v>5789</v>
      </c>
      <c r="C1345" s="1" t="s">
        <v>5614</v>
      </c>
      <c r="D1345" s="1" t="s">
        <v>5615</v>
      </c>
      <c r="E1345" s="2">
        <v>52110</v>
      </c>
      <c r="F1345" s="2">
        <v>52231</v>
      </c>
      <c r="G1345" s="1" t="s">
        <v>9708</v>
      </c>
      <c r="H1345" s="1">
        <f>+Temporalidad[[#This Row],[ID]]</f>
        <v>1334</v>
      </c>
    </row>
    <row r="1346" spans="1:8" hidden="1" x14ac:dyDescent="0.3">
      <c r="A1346">
        <v>1335</v>
      </c>
      <c r="B1346" t="s">
        <v>5790</v>
      </c>
      <c r="C1346" s="1" t="s">
        <v>5614</v>
      </c>
      <c r="D1346" s="1" t="s">
        <v>5615</v>
      </c>
      <c r="E1346" s="2">
        <v>52475</v>
      </c>
      <c r="F1346" s="2">
        <v>52596</v>
      </c>
      <c r="G1346" s="1" t="s">
        <v>9709</v>
      </c>
      <c r="H1346" s="1">
        <f>+Temporalidad[[#This Row],[ID]]</f>
        <v>1335</v>
      </c>
    </row>
    <row r="1347" spans="1:8" hidden="1" x14ac:dyDescent="0.3">
      <c r="A1347">
        <v>1336</v>
      </c>
      <c r="B1347" t="s">
        <v>5791</v>
      </c>
      <c r="C1347" s="1" t="s">
        <v>5614</v>
      </c>
      <c r="D1347" s="1" t="s">
        <v>5615</v>
      </c>
      <c r="E1347" s="2">
        <v>52841</v>
      </c>
      <c r="F1347" s="2">
        <v>52962</v>
      </c>
      <c r="G1347" s="1" t="s">
        <v>9710</v>
      </c>
      <c r="H1347" s="1">
        <f>+Temporalidad[[#This Row],[ID]]</f>
        <v>1336</v>
      </c>
    </row>
    <row r="1348" spans="1:8" hidden="1" x14ac:dyDescent="0.3">
      <c r="A1348">
        <v>1337</v>
      </c>
      <c r="B1348" t="s">
        <v>5792</v>
      </c>
      <c r="C1348" s="1" t="s">
        <v>5614</v>
      </c>
      <c r="D1348" s="1" t="s">
        <v>5615</v>
      </c>
      <c r="E1348" s="2">
        <v>53206</v>
      </c>
      <c r="F1348" s="2">
        <v>53327</v>
      </c>
      <c r="G1348" s="1" t="s">
        <v>9711</v>
      </c>
      <c r="H1348" s="1">
        <f>+Temporalidad[[#This Row],[ID]]</f>
        <v>1337</v>
      </c>
    </row>
    <row r="1349" spans="1:8" hidden="1" x14ac:dyDescent="0.3">
      <c r="A1349">
        <v>1338</v>
      </c>
      <c r="B1349" t="s">
        <v>5793</v>
      </c>
      <c r="C1349" s="1" t="s">
        <v>5614</v>
      </c>
      <c r="D1349" s="1" t="s">
        <v>5615</v>
      </c>
      <c r="E1349" s="2">
        <v>53571</v>
      </c>
      <c r="F1349" s="2">
        <v>53692</v>
      </c>
      <c r="G1349" s="1" t="s">
        <v>9712</v>
      </c>
      <c r="H1349" s="1">
        <f>+Temporalidad[[#This Row],[ID]]</f>
        <v>1338</v>
      </c>
    </row>
    <row r="1350" spans="1:8" hidden="1" x14ac:dyDescent="0.3">
      <c r="A1350">
        <v>1339</v>
      </c>
      <c r="B1350" t="s">
        <v>5794</v>
      </c>
      <c r="C1350" s="1" t="s">
        <v>5614</v>
      </c>
      <c r="D1350" s="1" t="s">
        <v>5615</v>
      </c>
      <c r="E1350" s="2">
        <v>53936</v>
      </c>
      <c r="F1350" s="2">
        <v>54057</v>
      </c>
      <c r="G1350" s="1" t="s">
        <v>9713</v>
      </c>
      <c r="H1350" s="1">
        <f>+Temporalidad[[#This Row],[ID]]</f>
        <v>1339</v>
      </c>
    </row>
    <row r="1351" spans="1:8" hidden="1" x14ac:dyDescent="0.3">
      <c r="A1351">
        <v>1340</v>
      </c>
      <c r="B1351" t="s">
        <v>5795</v>
      </c>
      <c r="C1351" s="1" t="s">
        <v>5614</v>
      </c>
      <c r="D1351" s="1" t="s">
        <v>5615</v>
      </c>
      <c r="E1351" s="2">
        <v>54302</v>
      </c>
      <c r="F1351" s="2">
        <v>54423</v>
      </c>
      <c r="G1351" s="1" t="s">
        <v>9714</v>
      </c>
      <c r="H1351" s="1">
        <f>+Temporalidad[[#This Row],[ID]]</f>
        <v>1340</v>
      </c>
    </row>
    <row r="1352" spans="1:8" hidden="1" x14ac:dyDescent="0.3">
      <c r="A1352">
        <v>1341</v>
      </c>
      <c r="B1352" t="s">
        <v>5796</v>
      </c>
      <c r="C1352" s="1" t="s">
        <v>5614</v>
      </c>
      <c r="D1352" s="1" t="s">
        <v>5615</v>
      </c>
      <c r="E1352" s="2">
        <v>54667</v>
      </c>
      <c r="F1352" s="2">
        <v>54788</v>
      </c>
      <c r="G1352" s="1" t="s">
        <v>9715</v>
      </c>
      <c r="H1352" s="1">
        <f>+Temporalidad[[#This Row],[ID]]</f>
        <v>1341</v>
      </c>
    </row>
    <row r="1353" spans="1:8" hidden="1" x14ac:dyDescent="0.3">
      <c r="A1353">
        <v>1342</v>
      </c>
      <c r="B1353" t="s">
        <v>5797</v>
      </c>
      <c r="C1353" s="1" t="s">
        <v>5614</v>
      </c>
      <c r="D1353" s="1" t="s">
        <v>5615</v>
      </c>
      <c r="E1353" s="2">
        <v>55032</v>
      </c>
      <c r="F1353" s="2">
        <v>55153</v>
      </c>
      <c r="G1353" s="1" t="s">
        <v>9716</v>
      </c>
      <c r="H1353" s="1">
        <f>+Temporalidad[[#This Row],[ID]]</f>
        <v>1342</v>
      </c>
    </row>
    <row r="1354" spans="1:8" hidden="1" x14ac:dyDescent="0.3">
      <c r="A1354">
        <v>1343</v>
      </c>
      <c r="B1354" t="s">
        <v>5798</v>
      </c>
      <c r="C1354" s="1" t="s">
        <v>5799</v>
      </c>
      <c r="D1354" s="1" t="s">
        <v>5799</v>
      </c>
      <c r="E1354" s="2">
        <v>32874</v>
      </c>
      <c r="F1354" s="2">
        <v>36525</v>
      </c>
      <c r="G1354" s="1" t="s">
        <v>9717</v>
      </c>
      <c r="H1354" s="1">
        <f>+Temporalidad[[#This Row],[ID]]</f>
        <v>1343</v>
      </c>
    </row>
    <row r="1355" spans="1:8" hidden="1" x14ac:dyDescent="0.3">
      <c r="A1355">
        <v>1344</v>
      </c>
      <c r="B1355" t="s">
        <v>5800</v>
      </c>
      <c r="C1355" s="1" t="s">
        <v>5799</v>
      </c>
      <c r="D1355" s="1" t="s">
        <v>5799</v>
      </c>
      <c r="E1355" s="2">
        <v>36526</v>
      </c>
      <c r="F1355" s="2">
        <v>40178</v>
      </c>
      <c r="G1355" s="1" t="s">
        <v>9718</v>
      </c>
      <c r="H1355" s="1">
        <f>+Temporalidad[[#This Row],[ID]]</f>
        <v>1344</v>
      </c>
    </row>
    <row r="1356" spans="1:8" hidden="1" x14ac:dyDescent="0.3">
      <c r="A1356">
        <v>1345</v>
      </c>
      <c r="B1356" t="s">
        <v>5801</v>
      </c>
      <c r="C1356" s="1" t="s">
        <v>5799</v>
      </c>
      <c r="D1356" s="1" t="s">
        <v>5799</v>
      </c>
      <c r="E1356" s="2">
        <v>40179</v>
      </c>
      <c r="F1356" s="2">
        <v>43830</v>
      </c>
      <c r="G1356" s="1" t="s">
        <v>9719</v>
      </c>
      <c r="H1356" s="1">
        <f>+Temporalidad[[#This Row],[ID]]</f>
        <v>1345</v>
      </c>
    </row>
    <row r="1357" spans="1:8" hidden="1" x14ac:dyDescent="0.3">
      <c r="A1357">
        <v>1346</v>
      </c>
      <c r="B1357" t="s">
        <v>5802</v>
      </c>
      <c r="C1357" s="1" t="s">
        <v>5799</v>
      </c>
      <c r="D1357" s="1" t="s">
        <v>5799</v>
      </c>
      <c r="E1357" s="2">
        <v>43831</v>
      </c>
      <c r="F1357" s="2">
        <v>47483</v>
      </c>
      <c r="G1357" s="1" t="s">
        <v>9720</v>
      </c>
      <c r="H1357" s="1">
        <f>+Temporalidad[[#This Row],[ID]]</f>
        <v>1346</v>
      </c>
    </row>
    <row r="1358" spans="1:8" hidden="1" x14ac:dyDescent="0.3">
      <c r="A1358">
        <v>1347</v>
      </c>
      <c r="B1358" t="s">
        <v>5803</v>
      </c>
      <c r="C1358" s="1" t="s">
        <v>5799</v>
      </c>
      <c r="D1358" s="1" t="s">
        <v>5799</v>
      </c>
      <c r="E1358" s="2">
        <v>47484</v>
      </c>
      <c r="F1358" s="2">
        <v>51135</v>
      </c>
      <c r="G1358" s="1" t="s">
        <v>9721</v>
      </c>
      <c r="H1358" s="1">
        <f>+Temporalidad[[#This Row],[ID]]</f>
        <v>1347</v>
      </c>
    </row>
    <row r="1359" spans="1:8" hidden="1" x14ac:dyDescent="0.3">
      <c r="A1359">
        <v>1348</v>
      </c>
      <c r="B1359" t="s">
        <v>5804</v>
      </c>
      <c r="C1359" s="1" t="s">
        <v>5799</v>
      </c>
      <c r="D1359" s="1" t="s">
        <v>5799</v>
      </c>
      <c r="E1359" s="2">
        <v>51136</v>
      </c>
      <c r="F1359" s="2">
        <v>54788</v>
      </c>
      <c r="G1359" s="1" t="s">
        <v>9722</v>
      </c>
      <c r="H1359" s="1">
        <f>+Temporalidad[[#This Row],[ID]]</f>
        <v>1348</v>
      </c>
    </row>
    <row r="1360" spans="1:8" hidden="1" x14ac:dyDescent="0.3">
      <c r="A1360">
        <v>1349</v>
      </c>
      <c r="B1360" t="s">
        <v>5805</v>
      </c>
      <c r="C1360" s="1" t="s">
        <v>5806</v>
      </c>
      <c r="D1360" s="1" t="s">
        <v>5807</v>
      </c>
      <c r="E1360" s="2">
        <v>32874</v>
      </c>
      <c r="F1360" s="2">
        <v>34699</v>
      </c>
      <c r="G1360" s="1" t="s">
        <v>9723</v>
      </c>
      <c r="H1360" s="1">
        <f>+Temporalidad[[#This Row],[ID]]</f>
        <v>1349</v>
      </c>
    </row>
    <row r="1361" spans="1:8" hidden="1" x14ac:dyDescent="0.3">
      <c r="A1361">
        <v>1350</v>
      </c>
      <c r="B1361" t="s">
        <v>5808</v>
      </c>
      <c r="C1361" s="1" t="s">
        <v>5806</v>
      </c>
      <c r="D1361" s="1" t="s">
        <v>5807</v>
      </c>
      <c r="E1361" s="2">
        <v>34700</v>
      </c>
      <c r="F1361" s="2">
        <v>36525</v>
      </c>
      <c r="G1361" s="1" t="s">
        <v>9724</v>
      </c>
      <c r="H1361" s="1">
        <f>+Temporalidad[[#This Row],[ID]]</f>
        <v>1350</v>
      </c>
    </row>
    <row r="1362" spans="1:8" hidden="1" x14ac:dyDescent="0.3">
      <c r="A1362">
        <v>1351</v>
      </c>
      <c r="B1362" t="s">
        <v>5809</v>
      </c>
      <c r="C1362" s="1" t="s">
        <v>5806</v>
      </c>
      <c r="D1362" s="1" t="s">
        <v>5807</v>
      </c>
      <c r="E1362" s="2">
        <v>36526</v>
      </c>
      <c r="F1362" s="2">
        <v>38352</v>
      </c>
      <c r="G1362" s="1" t="s">
        <v>9725</v>
      </c>
      <c r="H1362" s="1">
        <f>+Temporalidad[[#This Row],[ID]]</f>
        <v>1351</v>
      </c>
    </row>
    <row r="1363" spans="1:8" hidden="1" x14ac:dyDescent="0.3">
      <c r="A1363">
        <v>1352</v>
      </c>
      <c r="B1363" t="s">
        <v>5810</v>
      </c>
      <c r="C1363" s="1" t="s">
        <v>5806</v>
      </c>
      <c r="D1363" s="1" t="s">
        <v>5807</v>
      </c>
      <c r="E1363" s="2">
        <v>38353</v>
      </c>
      <c r="F1363" s="2">
        <v>40178</v>
      </c>
      <c r="G1363" s="1" t="s">
        <v>9726</v>
      </c>
      <c r="H1363" s="1">
        <f>+Temporalidad[[#This Row],[ID]]</f>
        <v>1352</v>
      </c>
    </row>
    <row r="1364" spans="1:8" hidden="1" x14ac:dyDescent="0.3">
      <c r="A1364">
        <v>1353</v>
      </c>
      <c r="B1364" t="s">
        <v>5811</v>
      </c>
      <c r="C1364" s="1" t="s">
        <v>5806</v>
      </c>
      <c r="D1364" s="1" t="s">
        <v>5807</v>
      </c>
      <c r="E1364" s="2">
        <v>40179</v>
      </c>
      <c r="F1364" s="2">
        <v>42004</v>
      </c>
      <c r="G1364" s="1" t="s">
        <v>9727</v>
      </c>
      <c r="H1364" s="1">
        <f>+Temporalidad[[#This Row],[ID]]</f>
        <v>1353</v>
      </c>
    </row>
    <row r="1365" spans="1:8" hidden="1" x14ac:dyDescent="0.3">
      <c r="A1365">
        <v>1354</v>
      </c>
      <c r="B1365" t="s">
        <v>5812</v>
      </c>
      <c r="C1365" s="1" t="s">
        <v>5806</v>
      </c>
      <c r="D1365" s="1" t="s">
        <v>5807</v>
      </c>
      <c r="E1365" s="2">
        <v>42005</v>
      </c>
      <c r="F1365" s="2">
        <v>43830</v>
      </c>
      <c r="G1365" s="1" t="s">
        <v>9728</v>
      </c>
      <c r="H1365" s="1">
        <f>+Temporalidad[[#This Row],[ID]]</f>
        <v>1354</v>
      </c>
    </row>
    <row r="1366" spans="1:8" hidden="1" x14ac:dyDescent="0.3">
      <c r="A1366">
        <v>1355</v>
      </c>
      <c r="B1366" t="s">
        <v>5813</v>
      </c>
      <c r="C1366" s="1" t="s">
        <v>5806</v>
      </c>
      <c r="D1366" s="1" t="s">
        <v>5807</v>
      </c>
      <c r="E1366" s="2">
        <v>43831</v>
      </c>
      <c r="F1366" s="2">
        <v>45657</v>
      </c>
      <c r="G1366" s="1" t="s">
        <v>9729</v>
      </c>
      <c r="H1366" s="1">
        <f>+Temporalidad[[#This Row],[ID]]</f>
        <v>1355</v>
      </c>
    </row>
    <row r="1367" spans="1:8" hidden="1" x14ac:dyDescent="0.3">
      <c r="A1367">
        <v>1356</v>
      </c>
      <c r="B1367" t="s">
        <v>5814</v>
      </c>
      <c r="C1367" s="1" t="s">
        <v>5806</v>
      </c>
      <c r="D1367" s="1" t="s">
        <v>5807</v>
      </c>
      <c r="E1367" s="2">
        <v>45658</v>
      </c>
      <c r="F1367" s="2">
        <v>47483</v>
      </c>
      <c r="G1367" s="1" t="s">
        <v>9730</v>
      </c>
      <c r="H1367" s="1">
        <f>+Temporalidad[[#This Row],[ID]]</f>
        <v>1356</v>
      </c>
    </row>
    <row r="1368" spans="1:8" hidden="1" x14ac:dyDescent="0.3">
      <c r="A1368">
        <v>1357</v>
      </c>
      <c r="B1368" t="s">
        <v>5815</v>
      </c>
      <c r="C1368" s="1" t="s">
        <v>5806</v>
      </c>
      <c r="D1368" s="1" t="s">
        <v>5807</v>
      </c>
      <c r="E1368" s="2">
        <v>47484</v>
      </c>
      <c r="F1368" s="2">
        <v>49309</v>
      </c>
      <c r="G1368" s="1" t="s">
        <v>9731</v>
      </c>
      <c r="H1368" s="1">
        <f>+Temporalidad[[#This Row],[ID]]</f>
        <v>1357</v>
      </c>
    </row>
    <row r="1369" spans="1:8" hidden="1" x14ac:dyDescent="0.3">
      <c r="A1369">
        <v>1358</v>
      </c>
      <c r="B1369" t="s">
        <v>5816</v>
      </c>
      <c r="C1369" s="1" t="s">
        <v>5806</v>
      </c>
      <c r="D1369" s="1" t="s">
        <v>5807</v>
      </c>
      <c r="E1369" s="2">
        <v>49310</v>
      </c>
      <c r="F1369" s="2">
        <v>51135</v>
      </c>
      <c r="G1369" s="1" t="s">
        <v>9732</v>
      </c>
      <c r="H1369" s="1">
        <f>+Temporalidad[[#This Row],[ID]]</f>
        <v>1358</v>
      </c>
    </row>
    <row r="1370" spans="1:8" hidden="1" x14ac:dyDescent="0.3">
      <c r="A1370">
        <v>1359</v>
      </c>
      <c r="B1370" t="s">
        <v>5817</v>
      </c>
      <c r="C1370" s="1" t="s">
        <v>5806</v>
      </c>
      <c r="D1370" s="1" t="s">
        <v>5807</v>
      </c>
      <c r="E1370" s="2">
        <v>51136</v>
      </c>
      <c r="F1370" s="2">
        <v>52962</v>
      </c>
      <c r="G1370" s="1" t="s">
        <v>9733</v>
      </c>
      <c r="H1370" s="1">
        <f>+Temporalidad[[#This Row],[ID]]</f>
        <v>1359</v>
      </c>
    </row>
    <row r="1371" spans="1:8" hidden="1" x14ac:dyDescent="0.3">
      <c r="A1371">
        <v>1360</v>
      </c>
      <c r="B1371" t="s">
        <v>5818</v>
      </c>
      <c r="C1371" s="1" t="s">
        <v>5806</v>
      </c>
      <c r="D1371" s="1" t="s">
        <v>5807</v>
      </c>
      <c r="E1371" s="2">
        <v>52963</v>
      </c>
      <c r="F1371" s="2">
        <v>54788</v>
      </c>
      <c r="G1371" s="1" t="s">
        <v>9734</v>
      </c>
      <c r="H1371" s="1">
        <f>+Temporalidad[[#This Row],[ID]]</f>
        <v>1360</v>
      </c>
    </row>
    <row r="1372" spans="1:8" hidden="1" x14ac:dyDescent="0.3">
      <c r="A1372">
        <v>1361</v>
      </c>
      <c r="B1372" t="s">
        <v>5819</v>
      </c>
      <c r="C1372" s="1" t="s">
        <v>5820</v>
      </c>
      <c r="D1372" s="1" t="s">
        <v>5821</v>
      </c>
      <c r="E1372" s="2">
        <v>32874</v>
      </c>
      <c r="F1372" s="2">
        <v>33603</v>
      </c>
      <c r="G1372" s="1" t="s">
        <v>9735</v>
      </c>
      <c r="H1372" s="1">
        <f>+Temporalidad[[#This Row],[ID]]</f>
        <v>1361</v>
      </c>
    </row>
    <row r="1373" spans="1:8" hidden="1" x14ac:dyDescent="0.3">
      <c r="A1373">
        <v>1362</v>
      </c>
      <c r="B1373" t="s">
        <v>5822</v>
      </c>
      <c r="C1373" s="1" t="s">
        <v>5820</v>
      </c>
      <c r="D1373" s="1" t="s">
        <v>5821</v>
      </c>
      <c r="E1373" s="2">
        <v>33604</v>
      </c>
      <c r="F1373" s="2">
        <v>34334</v>
      </c>
      <c r="G1373" s="1" t="s">
        <v>9736</v>
      </c>
      <c r="H1373" s="1">
        <f>+Temporalidad[[#This Row],[ID]]</f>
        <v>1362</v>
      </c>
    </row>
    <row r="1374" spans="1:8" hidden="1" x14ac:dyDescent="0.3">
      <c r="A1374">
        <v>1363</v>
      </c>
      <c r="B1374" t="s">
        <v>5823</v>
      </c>
      <c r="C1374" s="1" t="s">
        <v>5820</v>
      </c>
      <c r="D1374" s="1" t="s">
        <v>5821</v>
      </c>
      <c r="E1374" s="2">
        <v>34335</v>
      </c>
      <c r="F1374" s="2">
        <v>35064</v>
      </c>
      <c r="G1374" s="1" t="s">
        <v>9737</v>
      </c>
      <c r="H1374" s="1">
        <f>+Temporalidad[[#This Row],[ID]]</f>
        <v>1363</v>
      </c>
    </row>
    <row r="1375" spans="1:8" hidden="1" x14ac:dyDescent="0.3">
      <c r="A1375">
        <v>1364</v>
      </c>
      <c r="B1375" t="s">
        <v>5824</v>
      </c>
      <c r="C1375" s="1" t="s">
        <v>5820</v>
      </c>
      <c r="D1375" s="1" t="s">
        <v>5821</v>
      </c>
      <c r="E1375" s="2">
        <v>35065</v>
      </c>
      <c r="F1375" s="2">
        <v>35795</v>
      </c>
      <c r="G1375" s="1" t="s">
        <v>9738</v>
      </c>
      <c r="H1375" s="1">
        <f>+Temporalidad[[#This Row],[ID]]</f>
        <v>1364</v>
      </c>
    </row>
    <row r="1376" spans="1:8" hidden="1" x14ac:dyDescent="0.3">
      <c r="A1376">
        <v>1365</v>
      </c>
      <c r="B1376" t="s">
        <v>5825</v>
      </c>
      <c r="C1376" s="1" t="s">
        <v>5820</v>
      </c>
      <c r="D1376" s="1" t="s">
        <v>5821</v>
      </c>
      <c r="E1376" s="2">
        <v>35796</v>
      </c>
      <c r="F1376" s="2">
        <v>36525</v>
      </c>
      <c r="G1376" s="1" t="s">
        <v>9739</v>
      </c>
      <c r="H1376" s="1">
        <f>+Temporalidad[[#This Row],[ID]]</f>
        <v>1365</v>
      </c>
    </row>
    <row r="1377" spans="1:8" hidden="1" x14ac:dyDescent="0.3">
      <c r="A1377">
        <v>1366</v>
      </c>
      <c r="B1377" t="s">
        <v>5826</v>
      </c>
      <c r="C1377" s="1" t="s">
        <v>5820</v>
      </c>
      <c r="D1377" s="1" t="s">
        <v>5821</v>
      </c>
      <c r="E1377" s="2">
        <v>36526</v>
      </c>
      <c r="F1377" s="2">
        <v>37256</v>
      </c>
      <c r="G1377" s="1" t="s">
        <v>9740</v>
      </c>
      <c r="H1377" s="1">
        <f>+Temporalidad[[#This Row],[ID]]</f>
        <v>1366</v>
      </c>
    </row>
    <row r="1378" spans="1:8" hidden="1" x14ac:dyDescent="0.3">
      <c r="A1378">
        <v>1367</v>
      </c>
      <c r="B1378" t="s">
        <v>5827</v>
      </c>
      <c r="C1378" s="1" t="s">
        <v>5820</v>
      </c>
      <c r="D1378" s="1" t="s">
        <v>5821</v>
      </c>
      <c r="E1378" s="2">
        <v>37257</v>
      </c>
      <c r="F1378" s="2">
        <v>37986</v>
      </c>
      <c r="G1378" s="1" t="s">
        <v>9741</v>
      </c>
      <c r="H1378" s="1">
        <f>+Temporalidad[[#This Row],[ID]]</f>
        <v>1367</v>
      </c>
    </row>
    <row r="1379" spans="1:8" hidden="1" x14ac:dyDescent="0.3">
      <c r="A1379">
        <v>1368</v>
      </c>
      <c r="B1379" t="s">
        <v>5828</v>
      </c>
      <c r="C1379" s="1" t="s">
        <v>5820</v>
      </c>
      <c r="D1379" s="1" t="s">
        <v>5821</v>
      </c>
      <c r="E1379" s="2">
        <v>37987</v>
      </c>
      <c r="F1379" s="2">
        <v>38717</v>
      </c>
      <c r="G1379" s="1" t="s">
        <v>9742</v>
      </c>
      <c r="H1379" s="1">
        <f>+Temporalidad[[#This Row],[ID]]</f>
        <v>1368</v>
      </c>
    </row>
    <row r="1380" spans="1:8" hidden="1" x14ac:dyDescent="0.3">
      <c r="A1380">
        <v>1369</v>
      </c>
      <c r="B1380" t="s">
        <v>5829</v>
      </c>
      <c r="C1380" s="1" t="s">
        <v>5820</v>
      </c>
      <c r="D1380" s="1" t="s">
        <v>5821</v>
      </c>
      <c r="E1380" s="2">
        <v>38718</v>
      </c>
      <c r="F1380" s="2">
        <v>39447</v>
      </c>
      <c r="G1380" s="1" t="s">
        <v>9743</v>
      </c>
      <c r="H1380" s="1">
        <f>+Temporalidad[[#This Row],[ID]]</f>
        <v>1369</v>
      </c>
    </row>
    <row r="1381" spans="1:8" hidden="1" x14ac:dyDescent="0.3">
      <c r="A1381">
        <v>1370</v>
      </c>
      <c r="B1381" t="s">
        <v>5830</v>
      </c>
      <c r="C1381" s="1" t="s">
        <v>5820</v>
      </c>
      <c r="D1381" s="1" t="s">
        <v>5821</v>
      </c>
      <c r="E1381" s="2">
        <v>39448</v>
      </c>
      <c r="F1381" s="2">
        <v>40178</v>
      </c>
      <c r="G1381" s="1" t="s">
        <v>9744</v>
      </c>
      <c r="H1381" s="1">
        <f>+Temporalidad[[#This Row],[ID]]</f>
        <v>1370</v>
      </c>
    </row>
    <row r="1382" spans="1:8" hidden="1" x14ac:dyDescent="0.3">
      <c r="A1382">
        <v>1371</v>
      </c>
      <c r="B1382" t="s">
        <v>5831</v>
      </c>
      <c r="C1382" s="1" t="s">
        <v>5820</v>
      </c>
      <c r="D1382" s="1" t="s">
        <v>5821</v>
      </c>
      <c r="E1382" s="2">
        <v>40179</v>
      </c>
      <c r="F1382" s="2">
        <v>40908</v>
      </c>
      <c r="G1382" s="1" t="s">
        <v>9745</v>
      </c>
      <c r="H1382" s="1">
        <f>+Temporalidad[[#This Row],[ID]]</f>
        <v>1371</v>
      </c>
    </row>
    <row r="1383" spans="1:8" hidden="1" x14ac:dyDescent="0.3">
      <c r="A1383">
        <v>1372</v>
      </c>
      <c r="B1383" t="s">
        <v>5832</v>
      </c>
      <c r="C1383" s="1" t="s">
        <v>5820</v>
      </c>
      <c r="D1383" s="1" t="s">
        <v>5821</v>
      </c>
      <c r="E1383" s="2">
        <v>40909</v>
      </c>
      <c r="F1383" s="2">
        <v>41639</v>
      </c>
      <c r="G1383" s="1" t="s">
        <v>9746</v>
      </c>
      <c r="H1383" s="1">
        <f>+Temporalidad[[#This Row],[ID]]</f>
        <v>1372</v>
      </c>
    </row>
    <row r="1384" spans="1:8" hidden="1" x14ac:dyDescent="0.3">
      <c r="A1384">
        <v>1373</v>
      </c>
      <c r="B1384" t="s">
        <v>5833</v>
      </c>
      <c r="C1384" s="1" t="s">
        <v>5820</v>
      </c>
      <c r="D1384" s="1" t="s">
        <v>5821</v>
      </c>
      <c r="E1384" s="2">
        <v>41640</v>
      </c>
      <c r="F1384" s="2">
        <v>42369</v>
      </c>
      <c r="G1384" s="1" t="s">
        <v>9747</v>
      </c>
      <c r="H1384" s="1">
        <f>+Temporalidad[[#This Row],[ID]]</f>
        <v>1373</v>
      </c>
    </row>
    <row r="1385" spans="1:8" hidden="1" x14ac:dyDescent="0.3">
      <c r="A1385">
        <v>1374</v>
      </c>
      <c r="B1385" t="s">
        <v>5834</v>
      </c>
      <c r="C1385" s="1" t="s">
        <v>5820</v>
      </c>
      <c r="D1385" s="1" t="s">
        <v>5821</v>
      </c>
      <c r="E1385" s="2">
        <v>42370</v>
      </c>
      <c r="F1385" s="2">
        <v>43100</v>
      </c>
      <c r="G1385" s="1" t="s">
        <v>9748</v>
      </c>
      <c r="H1385" s="1">
        <f>+Temporalidad[[#This Row],[ID]]</f>
        <v>1374</v>
      </c>
    </row>
    <row r="1386" spans="1:8" hidden="1" x14ac:dyDescent="0.3">
      <c r="A1386">
        <v>1375</v>
      </c>
      <c r="B1386" t="s">
        <v>5835</v>
      </c>
      <c r="C1386" s="1" t="s">
        <v>5820</v>
      </c>
      <c r="D1386" s="1" t="s">
        <v>5821</v>
      </c>
      <c r="E1386" s="2">
        <v>43101</v>
      </c>
      <c r="F1386" s="2">
        <v>43830</v>
      </c>
      <c r="G1386" s="1" t="s">
        <v>9749</v>
      </c>
      <c r="H1386" s="1">
        <f>+Temporalidad[[#This Row],[ID]]</f>
        <v>1375</v>
      </c>
    </row>
    <row r="1387" spans="1:8" hidden="1" x14ac:dyDescent="0.3">
      <c r="A1387">
        <v>1376</v>
      </c>
      <c r="B1387" t="s">
        <v>5836</v>
      </c>
      <c r="C1387" s="1" t="s">
        <v>5820</v>
      </c>
      <c r="D1387" s="1" t="s">
        <v>5821</v>
      </c>
      <c r="E1387" s="2">
        <v>43831</v>
      </c>
      <c r="F1387" s="2">
        <v>44561</v>
      </c>
      <c r="G1387" s="1" t="s">
        <v>9750</v>
      </c>
      <c r="H1387" s="1">
        <f>+Temporalidad[[#This Row],[ID]]</f>
        <v>1376</v>
      </c>
    </row>
    <row r="1388" spans="1:8" hidden="1" x14ac:dyDescent="0.3">
      <c r="A1388">
        <v>1377</v>
      </c>
      <c r="B1388" t="s">
        <v>5837</v>
      </c>
      <c r="C1388" s="1" t="s">
        <v>5820</v>
      </c>
      <c r="D1388" s="1" t="s">
        <v>5821</v>
      </c>
      <c r="E1388" s="2">
        <v>44562</v>
      </c>
      <c r="F1388" s="2">
        <v>45291</v>
      </c>
      <c r="G1388" s="1" t="s">
        <v>9751</v>
      </c>
      <c r="H1388" s="1">
        <f>+Temporalidad[[#This Row],[ID]]</f>
        <v>1377</v>
      </c>
    </row>
    <row r="1389" spans="1:8" hidden="1" x14ac:dyDescent="0.3">
      <c r="A1389">
        <v>1378</v>
      </c>
      <c r="B1389" t="s">
        <v>5838</v>
      </c>
      <c r="C1389" s="1" t="s">
        <v>5820</v>
      </c>
      <c r="D1389" s="1" t="s">
        <v>5821</v>
      </c>
      <c r="E1389" s="2">
        <v>45292</v>
      </c>
      <c r="F1389" s="2">
        <v>46022</v>
      </c>
      <c r="G1389" s="1" t="s">
        <v>9752</v>
      </c>
      <c r="H1389" s="1">
        <f>+Temporalidad[[#This Row],[ID]]</f>
        <v>1378</v>
      </c>
    </row>
    <row r="1390" spans="1:8" hidden="1" x14ac:dyDescent="0.3">
      <c r="A1390">
        <v>1379</v>
      </c>
      <c r="B1390" t="s">
        <v>5839</v>
      </c>
      <c r="C1390" s="1" t="s">
        <v>5820</v>
      </c>
      <c r="D1390" s="1" t="s">
        <v>5821</v>
      </c>
      <c r="E1390" s="2">
        <v>46023</v>
      </c>
      <c r="F1390" s="2">
        <v>46752</v>
      </c>
      <c r="G1390" s="1" t="s">
        <v>9753</v>
      </c>
      <c r="H1390" s="1">
        <f>+Temporalidad[[#This Row],[ID]]</f>
        <v>1379</v>
      </c>
    </row>
    <row r="1391" spans="1:8" hidden="1" x14ac:dyDescent="0.3">
      <c r="A1391">
        <v>1380</v>
      </c>
      <c r="B1391" t="s">
        <v>5840</v>
      </c>
      <c r="C1391" s="1" t="s">
        <v>5820</v>
      </c>
      <c r="D1391" s="1" t="s">
        <v>5821</v>
      </c>
      <c r="E1391" s="2">
        <v>46753</v>
      </c>
      <c r="F1391" s="2">
        <v>47483</v>
      </c>
      <c r="G1391" s="1" t="s">
        <v>9754</v>
      </c>
      <c r="H1391" s="1">
        <f>+Temporalidad[[#This Row],[ID]]</f>
        <v>1380</v>
      </c>
    </row>
    <row r="1392" spans="1:8" hidden="1" x14ac:dyDescent="0.3">
      <c r="A1392">
        <v>1381</v>
      </c>
      <c r="B1392" t="s">
        <v>5841</v>
      </c>
      <c r="C1392" s="1" t="s">
        <v>5820</v>
      </c>
      <c r="D1392" s="1" t="s">
        <v>5821</v>
      </c>
      <c r="E1392" s="2">
        <v>47484</v>
      </c>
      <c r="F1392" s="2">
        <v>48213</v>
      </c>
      <c r="G1392" s="1" t="s">
        <v>9755</v>
      </c>
      <c r="H1392" s="1">
        <f>+Temporalidad[[#This Row],[ID]]</f>
        <v>1381</v>
      </c>
    </row>
    <row r="1393" spans="1:8" hidden="1" x14ac:dyDescent="0.3">
      <c r="A1393">
        <v>1382</v>
      </c>
      <c r="B1393" t="s">
        <v>5842</v>
      </c>
      <c r="C1393" s="1" t="s">
        <v>5820</v>
      </c>
      <c r="D1393" s="1" t="s">
        <v>5821</v>
      </c>
      <c r="E1393" s="2">
        <v>48214</v>
      </c>
      <c r="F1393" s="2">
        <v>48944</v>
      </c>
      <c r="G1393" s="1" t="s">
        <v>9756</v>
      </c>
      <c r="H1393" s="1">
        <f>+Temporalidad[[#This Row],[ID]]</f>
        <v>1382</v>
      </c>
    </row>
    <row r="1394" spans="1:8" hidden="1" x14ac:dyDescent="0.3">
      <c r="A1394">
        <v>1383</v>
      </c>
      <c r="B1394" t="s">
        <v>5843</v>
      </c>
      <c r="C1394" s="1" t="s">
        <v>5820</v>
      </c>
      <c r="D1394" s="1" t="s">
        <v>5821</v>
      </c>
      <c r="E1394" s="2">
        <v>48945</v>
      </c>
      <c r="F1394" s="2">
        <v>49674</v>
      </c>
      <c r="G1394" s="1" t="s">
        <v>9757</v>
      </c>
      <c r="H1394" s="1">
        <f>+Temporalidad[[#This Row],[ID]]</f>
        <v>1383</v>
      </c>
    </row>
    <row r="1395" spans="1:8" hidden="1" x14ac:dyDescent="0.3">
      <c r="A1395">
        <v>1384</v>
      </c>
      <c r="B1395" t="s">
        <v>5844</v>
      </c>
      <c r="C1395" s="1" t="s">
        <v>5820</v>
      </c>
      <c r="D1395" s="1" t="s">
        <v>5821</v>
      </c>
      <c r="E1395" s="2">
        <v>49675</v>
      </c>
      <c r="F1395" s="2">
        <v>50405</v>
      </c>
      <c r="G1395" s="1" t="s">
        <v>9758</v>
      </c>
      <c r="H1395" s="1">
        <f>+Temporalidad[[#This Row],[ID]]</f>
        <v>1384</v>
      </c>
    </row>
    <row r="1396" spans="1:8" hidden="1" x14ac:dyDescent="0.3">
      <c r="A1396">
        <v>1385</v>
      </c>
      <c r="B1396" t="s">
        <v>5845</v>
      </c>
      <c r="C1396" s="1" t="s">
        <v>5820</v>
      </c>
      <c r="D1396" s="1" t="s">
        <v>5821</v>
      </c>
      <c r="E1396" s="2">
        <v>50406</v>
      </c>
      <c r="F1396" s="2">
        <v>51135</v>
      </c>
      <c r="G1396" s="1" t="s">
        <v>9759</v>
      </c>
      <c r="H1396" s="1">
        <f>+Temporalidad[[#This Row],[ID]]</f>
        <v>1385</v>
      </c>
    </row>
    <row r="1397" spans="1:8" hidden="1" x14ac:dyDescent="0.3">
      <c r="A1397">
        <v>1386</v>
      </c>
      <c r="B1397" t="s">
        <v>5846</v>
      </c>
      <c r="C1397" s="1" t="s">
        <v>5820</v>
      </c>
      <c r="D1397" s="1" t="s">
        <v>5821</v>
      </c>
      <c r="E1397" s="2">
        <v>51136</v>
      </c>
      <c r="F1397" s="2">
        <v>51866</v>
      </c>
      <c r="G1397" s="1" t="s">
        <v>9760</v>
      </c>
      <c r="H1397" s="1">
        <f>+Temporalidad[[#This Row],[ID]]</f>
        <v>1386</v>
      </c>
    </row>
    <row r="1398" spans="1:8" hidden="1" x14ac:dyDescent="0.3">
      <c r="A1398">
        <v>1387</v>
      </c>
      <c r="B1398" t="s">
        <v>5847</v>
      </c>
      <c r="C1398" s="1" t="s">
        <v>5820</v>
      </c>
      <c r="D1398" s="1" t="s">
        <v>5821</v>
      </c>
      <c r="E1398" s="2">
        <v>51867</v>
      </c>
      <c r="F1398" s="2">
        <v>52596</v>
      </c>
      <c r="G1398" s="1" t="s">
        <v>9761</v>
      </c>
      <c r="H1398" s="1">
        <f>+Temporalidad[[#This Row],[ID]]</f>
        <v>1387</v>
      </c>
    </row>
    <row r="1399" spans="1:8" hidden="1" x14ac:dyDescent="0.3">
      <c r="A1399">
        <v>1388</v>
      </c>
      <c r="B1399" t="s">
        <v>5848</v>
      </c>
      <c r="C1399" s="1" t="s">
        <v>5820</v>
      </c>
      <c r="D1399" s="1" t="s">
        <v>5821</v>
      </c>
      <c r="E1399" s="2">
        <v>52597</v>
      </c>
      <c r="F1399" s="2">
        <v>53327</v>
      </c>
      <c r="G1399" s="1" t="s">
        <v>9762</v>
      </c>
      <c r="H1399" s="1">
        <f>+Temporalidad[[#This Row],[ID]]</f>
        <v>1388</v>
      </c>
    </row>
    <row r="1400" spans="1:8" hidden="1" x14ac:dyDescent="0.3">
      <c r="A1400">
        <v>1389</v>
      </c>
      <c r="B1400" t="s">
        <v>5849</v>
      </c>
      <c r="C1400" s="1" t="s">
        <v>5820</v>
      </c>
      <c r="D1400" s="1" t="s">
        <v>5821</v>
      </c>
      <c r="E1400" s="2">
        <v>53328</v>
      </c>
      <c r="F1400" s="2">
        <v>54057</v>
      </c>
      <c r="G1400" s="1" t="s">
        <v>9763</v>
      </c>
      <c r="H1400" s="1">
        <f>+Temporalidad[[#This Row],[ID]]</f>
        <v>1389</v>
      </c>
    </row>
    <row r="1401" spans="1:8" hidden="1" x14ac:dyDescent="0.3">
      <c r="A1401">
        <v>1390</v>
      </c>
      <c r="B1401" t="s">
        <v>5850</v>
      </c>
      <c r="C1401" s="1" t="s">
        <v>5820</v>
      </c>
      <c r="D1401" s="1" t="s">
        <v>5821</v>
      </c>
      <c r="E1401" s="2">
        <v>54058</v>
      </c>
      <c r="F1401" s="2">
        <v>54788</v>
      </c>
      <c r="G1401" s="1" t="s">
        <v>9764</v>
      </c>
      <c r="H1401" s="1">
        <f>+Temporalidad[[#This Row],[ID]]</f>
        <v>1390</v>
      </c>
    </row>
    <row r="1402" spans="1:8" hidden="1" x14ac:dyDescent="0.3">
      <c r="A1402">
        <v>1391</v>
      </c>
      <c r="B1402" t="s">
        <v>5851</v>
      </c>
      <c r="C1402" s="1" t="s">
        <v>5852</v>
      </c>
      <c r="D1402" s="1" t="s">
        <v>5852</v>
      </c>
      <c r="E1402" s="2">
        <v>32874</v>
      </c>
      <c r="F1402" s="2">
        <v>32932</v>
      </c>
      <c r="G1402" s="1" t="s">
        <v>9765</v>
      </c>
      <c r="H1402" s="1">
        <f>+Temporalidad[[#This Row],[ID]]</f>
        <v>1391</v>
      </c>
    </row>
    <row r="1403" spans="1:8" hidden="1" x14ac:dyDescent="0.3">
      <c r="A1403">
        <v>1392</v>
      </c>
      <c r="B1403" t="s">
        <v>5853</v>
      </c>
      <c r="C1403" s="1" t="s">
        <v>5852</v>
      </c>
      <c r="D1403" s="1" t="s">
        <v>5852</v>
      </c>
      <c r="E1403" s="2">
        <v>33239</v>
      </c>
      <c r="F1403" s="2">
        <v>33297</v>
      </c>
      <c r="G1403" s="1" t="s">
        <v>9766</v>
      </c>
      <c r="H1403" s="1">
        <f>+Temporalidad[[#This Row],[ID]]</f>
        <v>1392</v>
      </c>
    </row>
    <row r="1404" spans="1:8" hidden="1" x14ac:dyDescent="0.3">
      <c r="A1404">
        <v>1393</v>
      </c>
      <c r="B1404" t="s">
        <v>5854</v>
      </c>
      <c r="C1404" s="1" t="s">
        <v>5852</v>
      </c>
      <c r="D1404" s="1" t="s">
        <v>5852</v>
      </c>
      <c r="E1404" s="2">
        <v>33604</v>
      </c>
      <c r="F1404" s="2">
        <v>33662</v>
      </c>
      <c r="G1404" s="1" t="s">
        <v>9767</v>
      </c>
      <c r="H1404" s="1">
        <f>+Temporalidad[[#This Row],[ID]]</f>
        <v>1393</v>
      </c>
    </row>
    <row r="1405" spans="1:8" hidden="1" x14ac:dyDescent="0.3">
      <c r="A1405">
        <v>1394</v>
      </c>
      <c r="B1405" t="s">
        <v>5855</v>
      </c>
      <c r="C1405" s="1" t="s">
        <v>5852</v>
      </c>
      <c r="D1405" s="1" t="s">
        <v>5852</v>
      </c>
      <c r="E1405" s="2">
        <v>33970</v>
      </c>
      <c r="F1405" s="2">
        <v>34028</v>
      </c>
      <c r="G1405" s="1" t="s">
        <v>9768</v>
      </c>
      <c r="H1405" s="1">
        <f>+Temporalidad[[#This Row],[ID]]</f>
        <v>1394</v>
      </c>
    </row>
    <row r="1406" spans="1:8" hidden="1" x14ac:dyDescent="0.3">
      <c r="A1406">
        <v>1395</v>
      </c>
      <c r="B1406" t="s">
        <v>5856</v>
      </c>
      <c r="C1406" s="1" t="s">
        <v>5852</v>
      </c>
      <c r="D1406" s="1" t="s">
        <v>5852</v>
      </c>
      <c r="E1406" s="2">
        <v>34335</v>
      </c>
      <c r="F1406" s="2">
        <v>34393</v>
      </c>
      <c r="G1406" s="1" t="s">
        <v>9769</v>
      </c>
      <c r="H1406" s="1">
        <f>+Temporalidad[[#This Row],[ID]]</f>
        <v>1395</v>
      </c>
    </row>
    <row r="1407" spans="1:8" hidden="1" x14ac:dyDescent="0.3">
      <c r="A1407">
        <v>1396</v>
      </c>
      <c r="B1407" t="s">
        <v>5857</v>
      </c>
      <c r="C1407" s="1" t="s">
        <v>5852</v>
      </c>
      <c r="D1407" s="1" t="s">
        <v>5852</v>
      </c>
      <c r="E1407" s="2">
        <v>34700</v>
      </c>
      <c r="F1407" s="2">
        <v>34758</v>
      </c>
      <c r="G1407" s="1" t="s">
        <v>9770</v>
      </c>
      <c r="H1407" s="1">
        <f>+Temporalidad[[#This Row],[ID]]</f>
        <v>1396</v>
      </c>
    </row>
    <row r="1408" spans="1:8" hidden="1" x14ac:dyDescent="0.3">
      <c r="A1408">
        <v>1397</v>
      </c>
      <c r="B1408" t="s">
        <v>5858</v>
      </c>
      <c r="C1408" s="1" t="s">
        <v>5852</v>
      </c>
      <c r="D1408" s="1" t="s">
        <v>5852</v>
      </c>
      <c r="E1408" s="2">
        <v>35065</v>
      </c>
      <c r="F1408" s="2">
        <v>35123</v>
      </c>
      <c r="G1408" s="1" t="s">
        <v>9771</v>
      </c>
      <c r="H1408" s="1">
        <f>+Temporalidad[[#This Row],[ID]]</f>
        <v>1397</v>
      </c>
    </row>
    <row r="1409" spans="1:8" hidden="1" x14ac:dyDescent="0.3">
      <c r="A1409">
        <v>1398</v>
      </c>
      <c r="B1409" t="s">
        <v>5859</v>
      </c>
      <c r="C1409" s="1" t="s">
        <v>5852</v>
      </c>
      <c r="D1409" s="1" t="s">
        <v>5852</v>
      </c>
      <c r="E1409" s="2">
        <v>35431</v>
      </c>
      <c r="F1409" s="2">
        <v>35489</v>
      </c>
      <c r="G1409" s="1" t="s">
        <v>9772</v>
      </c>
      <c r="H1409" s="1">
        <f>+Temporalidad[[#This Row],[ID]]</f>
        <v>1398</v>
      </c>
    </row>
    <row r="1410" spans="1:8" hidden="1" x14ac:dyDescent="0.3">
      <c r="A1410">
        <v>1399</v>
      </c>
      <c r="B1410" t="s">
        <v>5860</v>
      </c>
      <c r="C1410" s="1" t="s">
        <v>5852</v>
      </c>
      <c r="D1410" s="1" t="s">
        <v>5852</v>
      </c>
      <c r="E1410" s="2">
        <v>35796</v>
      </c>
      <c r="F1410" s="2">
        <v>35854</v>
      </c>
      <c r="G1410" s="1" t="s">
        <v>9773</v>
      </c>
      <c r="H1410" s="1">
        <f>+Temporalidad[[#This Row],[ID]]</f>
        <v>1399</v>
      </c>
    </row>
    <row r="1411" spans="1:8" hidden="1" x14ac:dyDescent="0.3">
      <c r="A1411">
        <v>1400</v>
      </c>
      <c r="B1411" t="s">
        <v>5861</v>
      </c>
      <c r="C1411" s="1" t="s">
        <v>5852</v>
      </c>
      <c r="D1411" s="1" t="s">
        <v>5852</v>
      </c>
      <c r="E1411" s="2">
        <v>36161</v>
      </c>
      <c r="F1411" s="2">
        <v>36219</v>
      </c>
      <c r="G1411" s="1" t="s">
        <v>9774</v>
      </c>
      <c r="H1411" s="1">
        <f>+Temporalidad[[#This Row],[ID]]</f>
        <v>1400</v>
      </c>
    </row>
    <row r="1412" spans="1:8" hidden="1" x14ac:dyDescent="0.3">
      <c r="A1412">
        <v>1401</v>
      </c>
      <c r="B1412" t="s">
        <v>5862</v>
      </c>
      <c r="C1412" s="1" t="s">
        <v>5852</v>
      </c>
      <c r="D1412" s="1" t="s">
        <v>5852</v>
      </c>
      <c r="E1412" s="2">
        <v>36526</v>
      </c>
      <c r="F1412" s="2">
        <v>36584</v>
      </c>
      <c r="G1412" s="1" t="s">
        <v>9775</v>
      </c>
      <c r="H1412" s="1">
        <f>+Temporalidad[[#This Row],[ID]]</f>
        <v>1401</v>
      </c>
    </row>
    <row r="1413" spans="1:8" hidden="1" x14ac:dyDescent="0.3">
      <c r="A1413">
        <v>1402</v>
      </c>
      <c r="B1413" t="s">
        <v>5863</v>
      </c>
      <c r="C1413" s="1" t="s">
        <v>5852</v>
      </c>
      <c r="D1413" s="1" t="s">
        <v>5852</v>
      </c>
      <c r="E1413" s="2">
        <v>36892</v>
      </c>
      <c r="F1413" s="2">
        <v>36950</v>
      </c>
      <c r="G1413" s="1" t="s">
        <v>9776</v>
      </c>
      <c r="H1413" s="1">
        <f>+Temporalidad[[#This Row],[ID]]</f>
        <v>1402</v>
      </c>
    </row>
    <row r="1414" spans="1:8" hidden="1" x14ac:dyDescent="0.3">
      <c r="A1414">
        <v>1403</v>
      </c>
      <c r="B1414" t="s">
        <v>5864</v>
      </c>
      <c r="C1414" s="1" t="s">
        <v>5852</v>
      </c>
      <c r="D1414" s="1" t="s">
        <v>5852</v>
      </c>
      <c r="E1414" s="2">
        <v>37257</v>
      </c>
      <c r="F1414" s="2">
        <v>37315</v>
      </c>
      <c r="G1414" s="1" t="s">
        <v>9777</v>
      </c>
      <c r="H1414" s="1">
        <f>+Temporalidad[[#This Row],[ID]]</f>
        <v>1403</v>
      </c>
    </row>
    <row r="1415" spans="1:8" hidden="1" x14ac:dyDescent="0.3">
      <c r="A1415">
        <v>1404</v>
      </c>
      <c r="B1415" t="s">
        <v>5865</v>
      </c>
      <c r="C1415" s="1" t="s">
        <v>5852</v>
      </c>
      <c r="D1415" s="1" t="s">
        <v>5852</v>
      </c>
      <c r="E1415" s="2">
        <v>37622</v>
      </c>
      <c r="F1415" s="2">
        <v>37680</v>
      </c>
      <c r="G1415" s="1" t="s">
        <v>9778</v>
      </c>
      <c r="H1415" s="1">
        <f>+Temporalidad[[#This Row],[ID]]</f>
        <v>1404</v>
      </c>
    </row>
    <row r="1416" spans="1:8" hidden="1" x14ac:dyDescent="0.3">
      <c r="A1416">
        <v>1405</v>
      </c>
      <c r="B1416" t="s">
        <v>5866</v>
      </c>
      <c r="C1416" s="1" t="s">
        <v>5852</v>
      </c>
      <c r="D1416" s="1" t="s">
        <v>5852</v>
      </c>
      <c r="E1416" s="2">
        <v>37987</v>
      </c>
      <c r="F1416" s="2">
        <v>38045</v>
      </c>
      <c r="G1416" s="1" t="s">
        <v>9779</v>
      </c>
      <c r="H1416" s="1">
        <f>+Temporalidad[[#This Row],[ID]]</f>
        <v>1405</v>
      </c>
    </row>
    <row r="1417" spans="1:8" hidden="1" x14ac:dyDescent="0.3">
      <c r="A1417">
        <v>1406</v>
      </c>
      <c r="B1417" t="s">
        <v>5867</v>
      </c>
      <c r="C1417" s="1" t="s">
        <v>5852</v>
      </c>
      <c r="D1417" s="1" t="s">
        <v>5852</v>
      </c>
      <c r="E1417" s="2">
        <v>38353</v>
      </c>
      <c r="F1417" s="2">
        <v>38411</v>
      </c>
      <c r="G1417" s="1" t="s">
        <v>9780</v>
      </c>
      <c r="H1417" s="1">
        <f>+Temporalidad[[#This Row],[ID]]</f>
        <v>1406</v>
      </c>
    </row>
    <row r="1418" spans="1:8" hidden="1" x14ac:dyDescent="0.3">
      <c r="A1418">
        <v>1407</v>
      </c>
      <c r="B1418" t="s">
        <v>5868</v>
      </c>
      <c r="C1418" s="1" t="s">
        <v>5852</v>
      </c>
      <c r="D1418" s="1" t="s">
        <v>5852</v>
      </c>
      <c r="E1418" s="2">
        <v>38718</v>
      </c>
      <c r="F1418" s="2">
        <v>38776</v>
      </c>
      <c r="G1418" s="1" t="s">
        <v>9781</v>
      </c>
      <c r="H1418" s="1">
        <f>+Temporalidad[[#This Row],[ID]]</f>
        <v>1407</v>
      </c>
    </row>
    <row r="1419" spans="1:8" hidden="1" x14ac:dyDescent="0.3">
      <c r="A1419">
        <v>1408</v>
      </c>
      <c r="B1419" t="s">
        <v>5869</v>
      </c>
      <c r="C1419" s="1" t="s">
        <v>5852</v>
      </c>
      <c r="D1419" s="1" t="s">
        <v>5852</v>
      </c>
      <c r="E1419" s="2">
        <v>39083</v>
      </c>
      <c r="F1419" s="2">
        <v>39141</v>
      </c>
      <c r="G1419" s="1" t="s">
        <v>9782</v>
      </c>
      <c r="H1419" s="1">
        <f>+Temporalidad[[#This Row],[ID]]</f>
        <v>1408</v>
      </c>
    </row>
    <row r="1420" spans="1:8" hidden="1" x14ac:dyDescent="0.3">
      <c r="A1420">
        <v>1409</v>
      </c>
      <c r="B1420" t="s">
        <v>5870</v>
      </c>
      <c r="C1420" s="1" t="s">
        <v>5852</v>
      </c>
      <c r="D1420" s="1" t="s">
        <v>5852</v>
      </c>
      <c r="E1420" s="2">
        <v>39448</v>
      </c>
      <c r="F1420" s="2">
        <v>39506</v>
      </c>
      <c r="G1420" s="1" t="s">
        <v>9783</v>
      </c>
      <c r="H1420" s="1">
        <f>+Temporalidad[[#This Row],[ID]]</f>
        <v>1409</v>
      </c>
    </row>
    <row r="1421" spans="1:8" hidden="1" x14ac:dyDescent="0.3">
      <c r="A1421">
        <v>1410</v>
      </c>
      <c r="B1421" t="s">
        <v>5871</v>
      </c>
      <c r="C1421" s="1" t="s">
        <v>5852</v>
      </c>
      <c r="D1421" s="1" t="s">
        <v>5852</v>
      </c>
      <c r="E1421" s="2">
        <v>39814</v>
      </c>
      <c r="F1421" s="2">
        <v>39872</v>
      </c>
      <c r="G1421" s="1" t="s">
        <v>9784</v>
      </c>
      <c r="H1421" s="1">
        <f>+Temporalidad[[#This Row],[ID]]</f>
        <v>1410</v>
      </c>
    </row>
    <row r="1422" spans="1:8" hidden="1" x14ac:dyDescent="0.3">
      <c r="A1422">
        <v>1411</v>
      </c>
      <c r="B1422" t="s">
        <v>5872</v>
      </c>
      <c r="C1422" s="1" t="s">
        <v>5852</v>
      </c>
      <c r="D1422" s="1" t="s">
        <v>5852</v>
      </c>
      <c r="E1422" s="2">
        <v>40179</v>
      </c>
      <c r="F1422" s="2">
        <v>40237</v>
      </c>
      <c r="G1422" s="1" t="s">
        <v>9785</v>
      </c>
      <c r="H1422" s="1">
        <f>+Temporalidad[[#This Row],[ID]]</f>
        <v>1411</v>
      </c>
    </row>
    <row r="1423" spans="1:8" hidden="1" x14ac:dyDescent="0.3">
      <c r="A1423">
        <v>1412</v>
      </c>
      <c r="B1423" t="s">
        <v>5873</v>
      </c>
      <c r="C1423" s="1" t="s">
        <v>5852</v>
      </c>
      <c r="D1423" s="1" t="s">
        <v>5852</v>
      </c>
      <c r="E1423" s="2">
        <v>40544</v>
      </c>
      <c r="F1423" s="2">
        <v>40602</v>
      </c>
      <c r="G1423" s="1" t="s">
        <v>9786</v>
      </c>
      <c r="H1423" s="1">
        <f>+Temporalidad[[#This Row],[ID]]</f>
        <v>1412</v>
      </c>
    </row>
    <row r="1424" spans="1:8" hidden="1" x14ac:dyDescent="0.3">
      <c r="A1424">
        <v>1413</v>
      </c>
      <c r="B1424" t="s">
        <v>5874</v>
      </c>
      <c r="C1424" s="1" t="s">
        <v>5852</v>
      </c>
      <c r="D1424" s="1" t="s">
        <v>5852</v>
      </c>
      <c r="E1424" s="2">
        <v>40909</v>
      </c>
      <c r="F1424" s="2">
        <v>40967</v>
      </c>
      <c r="G1424" s="1" t="s">
        <v>9787</v>
      </c>
      <c r="H1424" s="1">
        <f>+Temporalidad[[#This Row],[ID]]</f>
        <v>1413</v>
      </c>
    </row>
    <row r="1425" spans="1:8" hidden="1" x14ac:dyDescent="0.3">
      <c r="A1425">
        <v>1414</v>
      </c>
      <c r="B1425" t="s">
        <v>5875</v>
      </c>
      <c r="C1425" s="1" t="s">
        <v>5852</v>
      </c>
      <c r="D1425" s="1" t="s">
        <v>5852</v>
      </c>
      <c r="E1425" s="2">
        <v>41275</v>
      </c>
      <c r="F1425" s="2">
        <v>41333</v>
      </c>
      <c r="G1425" s="1" t="s">
        <v>9788</v>
      </c>
      <c r="H1425" s="1">
        <f>+Temporalidad[[#This Row],[ID]]</f>
        <v>1414</v>
      </c>
    </row>
    <row r="1426" spans="1:8" hidden="1" x14ac:dyDescent="0.3">
      <c r="A1426">
        <v>1415</v>
      </c>
      <c r="B1426" t="s">
        <v>5876</v>
      </c>
      <c r="C1426" s="1" t="s">
        <v>5852</v>
      </c>
      <c r="D1426" s="1" t="s">
        <v>5852</v>
      </c>
      <c r="E1426" s="2">
        <v>41640</v>
      </c>
      <c r="F1426" s="2">
        <v>41698</v>
      </c>
      <c r="G1426" s="1" t="s">
        <v>9789</v>
      </c>
      <c r="H1426" s="1">
        <f>+Temporalidad[[#This Row],[ID]]</f>
        <v>1415</v>
      </c>
    </row>
    <row r="1427" spans="1:8" hidden="1" x14ac:dyDescent="0.3">
      <c r="A1427">
        <v>1416</v>
      </c>
      <c r="B1427" t="s">
        <v>5877</v>
      </c>
      <c r="C1427" s="1" t="s">
        <v>5852</v>
      </c>
      <c r="D1427" s="1" t="s">
        <v>5852</v>
      </c>
      <c r="E1427" s="2">
        <v>42005</v>
      </c>
      <c r="F1427" s="2">
        <v>42063</v>
      </c>
      <c r="G1427" s="1" t="s">
        <v>9790</v>
      </c>
      <c r="H1427" s="1">
        <f>+Temporalidad[[#This Row],[ID]]</f>
        <v>1416</v>
      </c>
    </row>
    <row r="1428" spans="1:8" hidden="1" x14ac:dyDescent="0.3">
      <c r="A1428">
        <v>1417</v>
      </c>
      <c r="B1428" t="s">
        <v>5878</v>
      </c>
      <c r="C1428" s="1" t="s">
        <v>5852</v>
      </c>
      <c r="D1428" s="1" t="s">
        <v>5852</v>
      </c>
      <c r="E1428" s="2">
        <v>42370</v>
      </c>
      <c r="F1428" s="2">
        <v>42428</v>
      </c>
      <c r="G1428" s="1" t="s">
        <v>9791</v>
      </c>
      <c r="H1428" s="1">
        <f>+Temporalidad[[#This Row],[ID]]</f>
        <v>1417</v>
      </c>
    </row>
    <row r="1429" spans="1:8" hidden="1" x14ac:dyDescent="0.3">
      <c r="A1429">
        <v>1418</v>
      </c>
      <c r="B1429" t="s">
        <v>5879</v>
      </c>
      <c r="C1429" s="1" t="s">
        <v>5852</v>
      </c>
      <c r="D1429" s="1" t="s">
        <v>5852</v>
      </c>
      <c r="E1429" s="2">
        <v>42736</v>
      </c>
      <c r="F1429" s="2">
        <v>42794</v>
      </c>
      <c r="G1429" s="1" t="s">
        <v>9792</v>
      </c>
      <c r="H1429" s="1">
        <f>+Temporalidad[[#This Row],[ID]]</f>
        <v>1418</v>
      </c>
    </row>
    <row r="1430" spans="1:8" hidden="1" x14ac:dyDescent="0.3">
      <c r="A1430">
        <v>1419</v>
      </c>
      <c r="B1430" t="s">
        <v>5880</v>
      </c>
      <c r="C1430" s="1" t="s">
        <v>5852</v>
      </c>
      <c r="D1430" s="1" t="s">
        <v>5852</v>
      </c>
      <c r="E1430" s="2">
        <v>43101</v>
      </c>
      <c r="F1430" s="2">
        <v>43159</v>
      </c>
      <c r="G1430" s="1" t="s">
        <v>9793</v>
      </c>
      <c r="H1430" s="1">
        <f>+Temporalidad[[#This Row],[ID]]</f>
        <v>1419</v>
      </c>
    </row>
    <row r="1431" spans="1:8" hidden="1" x14ac:dyDescent="0.3">
      <c r="A1431">
        <v>1420</v>
      </c>
      <c r="B1431" t="s">
        <v>5881</v>
      </c>
      <c r="C1431" s="1" t="s">
        <v>5852</v>
      </c>
      <c r="D1431" s="1" t="s">
        <v>5852</v>
      </c>
      <c r="E1431" s="2">
        <v>43466</v>
      </c>
      <c r="F1431" s="2">
        <v>43524</v>
      </c>
      <c r="G1431" s="1" t="s">
        <v>9794</v>
      </c>
      <c r="H1431" s="1">
        <f>+Temporalidad[[#This Row],[ID]]</f>
        <v>1420</v>
      </c>
    </row>
    <row r="1432" spans="1:8" hidden="1" x14ac:dyDescent="0.3">
      <c r="A1432">
        <v>1421</v>
      </c>
      <c r="B1432" t="s">
        <v>5882</v>
      </c>
      <c r="C1432" s="1" t="s">
        <v>5852</v>
      </c>
      <c r="D1432" s="1" t="s">
        <v>5852</v>
      </c>
      <c r="E1432" s="2">
        <v>43831</v>
      </c>
      <c r="F1432" s="2">
        <v>43889</v>
      </c>
      <c r="G1432" s="1" t="s">
        <v>9795</v>
      </c>
      <c r="H1432" s="1">
        <f>+Temporalidad[[#This Row],[ID]]</f>
        <v>1421</v>
      </c>
    </row>
    <row r="1433" spans="1:8" hidden="1" x14ac:dyDescent="0.3">
      <c r="A1433">
        <v>1422</v>
      </c>
      <c r="B1433" t="s">
        <v>5883</v>
      </c>
      <c r="C1433" s="1" t="s">
        <v>5852</v>
      </c>
      <c r="D1433" s="1" t="s">
        <v>5852</v>
      </c>
      <c r="E1433" s="2">
        <v>44197</v>
      </c>
      <c r="F1433" s="2">
        <v>44255</v>
      </c>
      <c r="G1433" s="1" t="s">
        <v>9796</v>
      </c>
      <c r="H1433" s="1">
        <f>+Temporalidad[[#This Row],[ID]]</f>
        <v>1422</v>
      </c>
    </row>
    <row r="1434" spans="1:8" hidden="1" x14ac:dyDescent="0.3">
      <c r="A1434">
        <v>1423</v>
      </c>
      <c r="B1434" t="s">
        <v>5884</v>
      </c>
      <c r="C1434" s="1" t="s">
        <v>5852</v>
      </c>
      <c r="D1434" s="1" t="s">
        <v>5852</v>
      </c>
      <c r="E1434" s="2">
        <v>44562</v>
      </c>
      <c r="F1434" s="2">
        <v>44620</v>
      </c>
      <c r="G1434" s="1" t="s">
        <v>9797</v>
      </c>
      <c r="H1434" s="1">
        <f>+Temporalidad[[#This Row],[ID]]</f>
        <v>1423</v>
      </c>
    </row>
    <row r="1435" spans="1:8" hidden="1" x14ac:dyDescent="0.3">
      <c r="A1435">
        <v>1424</v>
      </c>
      <c r="B1435" t="s">
        <v>5885</v>
      </c>
      <c r="C1435" s="1" t="s">
        <v>5852</v>
      </c>
      <c r="D1435" s="1" t="s">
        <v>5852</v>
      </c>
      <c r="E1435" s="2">
        <v>44927</v>
      </c>
      <c r="F1435" s="2">
        <v>44985</v>
      </c>
      <c r="G1435" s="1" t="s">
        <v>9798</v>
      </c>
      <c r="H1435" s="1">
        <f>+Temporalidad[[#This Row],[ID]]</f>
        <v>1424</v>
      </c>
    </row>
    <row r="1436" spans="1:8" hidden="1" x14ac:dyDescent="0.3">
      <c r="A1436">
        <v>1425</v>
      </c>
      <c r="B1436" t="s">
        <v>5886</v>
      </c>
      <c r="C1436" s="1" t="s">
        <v>5852</v>
      </c>
      <c r="D1436" s="1" t="s">
        <v>5852</v>
      </c>
      <c r="E1436" s="2">
        <v>45292</v>
      </c>
      <c r="F1436" s="2">
        <v>45350</v>
      </c>
      <c r="G1436" s="1" t="s">
        <v>9799</v>
      </c>
      <c r="H1436" s="1">
        <f>+Temporalidad[[#This Row],[ID]]</f>
        <v>1425</v>
      </c>
    </row>
    <row r="1437" spans="1:8" hidden="1" x14ac:dyDescent="0.3">
      <c r="A1437">
        <v>1426</v>
      </c>
      <c r="B1437" t="s">
        <v>5887</v>
      </c>
      <c r="C1437" s="1" t="s">
        <v>5852</v>
      </c>
      <c r="D1437" s="1" t="s">
        <v>5852</v>
      </c>
      <c r="E1437" s="2">
        <v>45658</v>
      </c>
      <c r="F1437" s="2">
        <v>45716</v>
      </c>
      <c r="G1437" s="1" t="s">
        <v>9800</v>
      </c>
      <c r="H1437" s="1">
        <f>+Temporalidad[[#This Row],[ID]]</f>
        <v>1426</v>
      </c>
    </row>
    <row r="1438" spans="1:8" hidden="1" x14ac:dyDescent="0.3">
      <c r="A1438">
        <v>1427</v>
      </c>
      <c r="B1438" t="s">
        <v>5888</v>
      </c>
      <c r="C1438" s="1" t="s">
        <v>5852</v>
      </c>
      <c r="D1438" s="1" t="s">
        <v>5852</v>
      </c>
      <c r="E1438" s="2">
        <v>46023</v>
      </c>
      <c r="F1438" s="2">
        <v>46081</v>
      </c>
      <c r="G1438" s="1" t="s">
        <v>9801</v>
      </c>
      <c r="H1438" s="1">
        <f>+Temporalidad[[#This Row],[ID]]</f>
        <v>1427</v>
      </c>
    </row>
    <row r="1439" spans="1:8" hidden="1" x14ac:dyDescent="0.3">
      <c r="A1439">
        <v>1428</v>
      </c>
      <c r="B1439" t="s">
        <v>5889</v>
      </c>
      <c r="C1439" s="1" t="s">
        <v>5852</v>
      </c>
      <c r="D1439" s="1" t="s">
        <v>5852</v>
      </c>
      <c r="E1439" s="2">
        <v>46388</v>
      </c>
      <c r="F1439" s="2">
        <v>46446</v>
      </c>
      <c r="G1439" s="1" t="s">
        <v>9802</v>
      </c>
      <c r="H1439" s="1">
        <f>+Temporalidad[[#This Row],[ID]]</f>
        <v>1428</v>
      </c>
    </row>
    <row r="1440" spans="1:8" hidden="1" x14ac:dyDescent="0.3">
      <c r="A1440">
        <v>1429</v>
      </c>
      <c r="B1440" t="s">
        <v>5890</v>
      </c>
      <c r="C1440" s="1" t="s">
        <v>5852</v>
      </c>
      <c r="D1440" s="1" t="s">
        <v>5852</v>
      </c>
      <c r="E1440" s="2">
        <v>46753</v>
      </c>
      <c r="F1440" s="2">
        <v>46811</v>
      </c>
      <c r="G1440" s="1" t="s">
        <v>9803</v>
      </c>
      <c r="H1440" s="1">
        <f>+Temporalidad[[#This Row],[ID]]</f>
        <v>1429</v>
      </c>
    </row>
    <row r="1441" spans="1:8" hidden="1" x14ac:dyDescent="0.3">
      <c r="A1441">
        <v>1430</v>
      </c>
      <c r="B1441" t="s">
        <v>5891</v>
      </c>
      <c r="C1441" s="1" t="s">
        <v>5852</v>
      </c>
      <c r="D1441" s="1" t="s">
        <v>5852</v>
      </c>
      <c r="E1441" s="2">
        <v>47119</v>
      </c>
      <c r="F1441" s="2">
        <v>47177</v>
      </c>
      <c r="G1441" s="1" t="s">
        <v>9804</v>
      </c>
      <c r="H1441" s="1">
        <f>+Temporalidad[[#This Row],[ID]]</f>
        <v>1430</v>
      </c>
    </row>
    <row r="1442" spans="1:8" hidden="1" x14ac:dyDescent="0.3">
      <c r="A1442">
        <v>1431</v>
      </c>
      <c r="B1442" t="s">
        <v>5892</v>
      </c>
      <c r="C1442" s="1" t="s">
        <v>5852</v>
      </c>
      <c r="D1442" s="1" t="s">
        <v>5852</v>
      </c>
      <c r="E1442" s="2">
        <v>47484</v>
      </c>
      <c r="F1442" s="2">
        <v>47542</v>
      </c>
      <c r="G1442" s="1" t="s">
        <v>9805</v>
      </c>
      <c r="H1442" s="1">
        <f>+Temporalidad[[#This Row],[ID]]</f>
        <v>1431</v>
      </c>
    </row>
    <row r="1443" spans="1:8" hidden="1" x14ac:dyDescent="0.3">
      <c r="A1443">
        <v>1432</v>
      </c>
      <c r="B1443" t="s">
        <v>5893</v>
      </c>
      <c r="C1443" s="1" t="s">
        <v>5852</v>
      </c>
      <c r="D1443" s="1" t="s">
        <v>5852</v>
      </c>
      <c r="E1443" s="2">
        <v>47849</v>
      </c>
      <c r="F1443" s="2">
        <v>47907</v>
      </c>
      <c r="G1443" s="1" t="s">
        <v>9806</v>
      </c>
      <c r="H1443" s="1">
        <f>+Temporalidad[[#This Row],[ID]]</f>
        <v>1432</v>
      </c>
    </row>
    <row r="1444" spans="1:8" hidden="1" x14ac:dyDescent="0.3">
      <c r="A1444">
        <v>1433</v>
      </c>
      <c r="B1444" t="s">
        <v>5894</v>
      </c>
      <c r="C1444" s="1" t="s">
        <v>5852</v>
      </c>
      <c r="D1444" s="1" t="s">
        <v>5852</v>
      </c>
      <c r="E1444" s="2">
        <v>48214</v>
      </c>
      <c r="F1444" s="2">
        <v>48272</v>
      </c>
      <c r="G1444" s="1" t="s">
        <v>9807</v>
      </c>
      <c r="H1444" s="1">
        <f>+Temporalidad[[#This Row],[ID]]</f>
        <v>1433</v>
      </c>
    </row>
    <row r="1445" spans="1:8" hidden="1" x14ac:dyDescent="0.3">
      <c r="A1445">
        <v>1434</v>
      </c>
      <c r="B1445" t="s">
        <v>5895</v>
      </c>
      <c r="C1445" s="1" t="s">
        <v>5852</v>
      </c>
      <c r="D1445" s="1" t="s">
        <v>5852</v>
      </c>
      <c r="E1445" s="2">
        <v>48580</v>
      </c>
      <c r="F1445" s="2">
        <v>48638</v>
      </c>
      <c r="G1445" s="1" t="s">
        <v>9808</v>
      </c>
      <c r="H1445" s="1">
        <f>+Temporalidad[[#This Row],[ID]]</f>
        <v>1434</v>
      </c>
    </row>
    <row r="1446" spans="1:8" hidden="1" x14ac:dyDescent="0.3">
      <c r="A1446">
        <v>1435</v>
      </c>
      <c r="B1446" t="s">
        <v>5896</v>
      </c>
      <c r="C1446" s="1" t="s">
        <v>5852</v>
      </c>
      <c r="D1446" s="1" t="s">
        <v>5852</v>
      </c>
      <c r="E1446" s="2">
        <v>48945</v>
      </c>
      <c r="F1446" s="2">
        <v>49003</v>
      </c>
      <c r="G1446" s="1" t="s">
        <v>9809</v>
      </c>
      <c r="H1446" s="1">
        <f>+Temporalidad[[#This Row],[ID]]</f>
        <v>1435</v>
      </c>
    </row>
    <row r="1447" spans="1:8" hidden="1" x14ac:dyDescent="0.3">
      <c r="A1447">
        <v>1436</v>
      </c>
      <c r="B1447" t="s">
        <v>5897</v>
      </c>
      <c r="C1447" s="1" t="s">
        <v>5852</v>
      </c>
      <c r="D1447" s="1" t="s">
        <v>5852</v>
      </c>
      <c r="E1447" s="2">
        <v>49310</v>
      </c>
      <c r="F1447" s="2">
        <v>49368</v>
      </c>
      <c r="G1447" s="1" t="s">
        <v>9810</v>
      </c>
      <c r="H1447" s="1">
        <f>+Temporalidad[[#This Row],[ID]]</f>
        <v>1436</v>
      </c>
    </row>
    <row r="1448" spans="1:8" hidden="1" x14ac:dyDescent="0.3">
      <c r="A1448">
        <v>1437</v>
      </c>
      <c r="B1448" t="s">
        <v>5898</v>
      </c>
      <c r="C1448" s="1" t="s">
        <v>5852</v>
      </c>
      <c r="D1448" s="1" t="s">
        <v>5852</v>
      </c>
      <c r="E1448" s="2">
        <v>49675</v>
      </c>
      <c r="F1448" s="2">
        <v>49733</v>
      </c>
      <c r="G1448" s="1" t="s">
        <v>9811</v>
      </c>
      <c r="H1448" s="1">
        <f>+Temporalidad[[#This Row],[ID]]</f>
        <v>1437</v>
      </c>
    </row>
    <row r="1449" spans="1:8" hidden="1" x14ac:dyDescent="0.3">
      <c r="A1449">
        <v>1438</v>
      </c>
      <c r="B1449" t="s">
        <v>5899</v>
      </c>
      <c r="C1449" s="1" t="s">
        <v>5852</v>
      </c>
      <c r="D1449" s="1" t="s">
        <v>5852</v>
      </c>
      <c r="E1449" s="2">
        <v>50041</v>
      </c>
      <c r="F1449" s="2">
        <v>50099</v>
      </c>
      <c r="G1449" s="1" t="s">
        <v>9812</v>
      </c>
      <c r="H1449" s="1">
        <f>+Temporalidad[[#This Row],[ID]]</f>
        <v>1438</v>
      </c>
    </row>
    <row r="1450" spans="1:8" hidden="1" x14ac:dyDescent="0.3">
      <c r="A1450">
        <v>1439</v>
      </c>
      <c r="B1450" t="s">
        <v>5900</v>
      </c>
      <c r="C1450" s="1" t="s">
        <v>5852</v>
      </c>
      <c r="D1450" s="1" t="s">
        <v>5852</v>
      </c>
      <c r="E1450" s="2">
        <v>50406</v>
      </c>
      <c r="F1450" s="2">
        <v>50464</v>
      </c>
      <c r="G1450" s="1" t="s">
        <v>9813</v>
      </c>
      <c r="H1450" s="1">
        <f>+Temporalidad[[#This Row],[ID]]</f>
        <v>1439</v>
      </c>
    </row>
    <row r="1451" spans="1:8" hidden="1" x14ac:dyDescent="0.3">
      <c r="A1451">
        <v>1440</v>
      </c>
      <c r="B1451" t="s">
        <v>5901</v>
      </c>
      <c r="C1451" s="1" t="s">
        <v>5852</v>
      </c>
      <c r="D1451" s="1" t="s">
        <v>5852</v>
      </c>
      <c r="E1451" s="2">
        <v>50771</v>
      </c>
      <c r="F1451" s="2">
        <v>50829</v>
      </c>
      <c r="G1451" s="1" t="s">
        <v>9814</v>
      </c>
      <c r="H1451" s="1">
        <f>+Temporalidad[[#This Row],[ID]]</f>
        <v>1440</v>
      </c>
    </row>
    <row r="1452" spans="1:8" hidden="1" x14ac:dyDescent="0.3">
      <c r="A1452">
        <v>1441</v>
      </c>
      <c r="B1452" t="s">
        <v>5902</v>
      </c>
      <c r="C1452" s="1" t="s">
        <v>5852</v>
      </c>
      <c r="D1452" s="1" t="s">
        <v>5852</v>
      </c>
      <c r="E1452" s="2">
        <v>51136</v>
      </c>
      <c r="F1452" s="2">
        <v>51194</v>
      </c>
      <c r="G1452" s="1" t="s">
        <v>9815</v>
      </c>
      <c r="H1452" s="1">
        <f>+Temporalidad[[#This Row],[ID]]</f>
        <v>1441</v>
      </c>
    </row>
    <row r="1453" spans="1:8" hidden="1" x14ac:dyDescent="0.3">
      <c r="A1453">
        <v>1442</v>
      </c>
      <c r="B1453" t="s">
        <v>5903</v>
      </c>
      <c r="C1453" s="1" t="s">
        <v>5852</v>
      </c>
      <c r="D1453" s="1" t="s">
        <v>5852</v>
      </c>
      <c r="E1453" s="2">
        <v>51502</v>
      </c>
      <c r="F1453" s="2">
        <v>51560</v>
      </c>
      <c r="G1453" s="1" t="s">
        <v>9816</v>
      </c>
      <c r="H1453" s="1">
        <f>+Temporalidad[[#This Row],[ID]]</f>
        <v>1442</v>
      </c>
    </row>
    <row r="1454" spans="1:8" hidden="1" x14ac:dyDescent="0.3">
      <c r="A1454">
        <v>1443</v>
      </c>
      <c r="B1454" t="s">
        <v>5904</v>
      </c>
      <c r="C1454" s="1" t="s">
        <v>5852</v>
      </c>
      <c r="D1454" s="1" t="s">
        <v>5852</v>
      </c>
      <c r="E1454" s="2">
        <v>51867</v>
      </c>
      <c r="F1454" s="2">
        <v>51925</v>
      </c>
      <c r="G1454" s="1" t="s">
        <v>9817</v>
      </c>
      <c r="H1454" s="1">
        <f>+Temporalidad[[#This Row],[ID]]</f>
        <v>1443</v>
      </c>
    </row>
    <row r="1455" spans="1:8" hidden="1" x14ac:dyDescent="0.3">
      <c r="A1455">
        <v>1444</v>
      </c>
      <c r="B1455" t="s">
        <v>5905</v>
      </c>
      <c r="C1455" s="1" t="s">
        <v>5852</v>
      </c>
      <c r="D1455" s="1" t="s">
        <v>5852</v>
      </c>
      <c r="E1455" s="2">
        <v>52232</v>
      </c>
      <c r="F1455" s="2">
        <v>52290</v>
      </c>
      <c r="G1455" s="1" t="s">
        <v>9818</v>
      </c>
      <c r="H1455" s="1">
        <f>+Temporalidad[[#This Row],[ID]]</f>
        <v>1444</v>
      </c>
    </row>
    <row r="1456" spans="1:8" hidden="1" x14ac:dyDescent="0.3">
      <c r="A1456">
        <v>1445</v>
      </c>
      <c r="B1456" t="s">
        <v>5906</v>
      </c>
      <c r="C1456" s="1" t="s">
        <v>5852</v>
      </c>
      <c r="D1456" s="1" t="s">
        <v>5852</v>
      </c>
      <c r="E1456" s="2">
        <v>52597</v>
      </c>
      <c r="F1456" s="2">
        <v>52655</v>
      </c>
      <c r="G1456" s="1" t="s">
        <v>9819</v>
      </c>
      <c r="H1456" s="1">
        <f>+Temporalidad[[#This Row],[ID]]</f>
        <v>1445</v>
      </c>
    </row>
    <row r="1457" spans="1:8" hidden="1" x14ac:dyDescent="0.3">
      <c r="A1457">
        <v>1446</v>
      </c>
      <c r="B1457" t="s">
        <v>5907</v>
      </c>
      <c r="C1457" s="1" t="s">
        <v>5852</v>
      </c>
      <c r="D1457" s="1" t="s">
        <v>5852</v>
      </c>
      <c r="E1457" s="2">
        <v>52963</v>
      </c>
      <c r="F1457" s="2">
        <v>53021</v>
      </c>
      <c r="G1457" s="1" t="s">
        <v>9820</v>
      </c>
      <c r="H1457" s="1">
        <f>+Temporalidad[[#This Row],[ID]]</f>
        <v>1446</v>
      </c>
    </row>
    <row r="1458" spans="1:8" hidden="1" x14ac:dyDescent="0.3">
      <c r="A1458">
        <v>1447</v>
      </c>
      <c r="B1458" t="s">
        <v>5908</v>
      </c>
      <c r="C1458" s="1" t="s">
        <v>5852</v>
      </c>
      <c r="D1458" s="1" t="s">
        <v>5852</v>
      </c>
      <c r="E1458" s="2">
        <v>53328</v>
      </c>
      <c r="F1458" s="2">
        <v>53386</v>
      </c>
      <c r="G1458" s="1" t="s">
        <v>9821</v>
      </c>
      <c r="H1458" s="1">
        <f>+Temporalidad[[#This Row],[ID]]</f>
        <v>1447</v>
      </c>
    </row>
    <row r="1459" spans="1:8" hidden="1" x14ac:dyDescent="0.3">
      <c r="A1459">
        <v>1448</v>
      </c>
      <c r="B1459" t="s">
        <v>5909</v>
      </c>
      <c r="C1459" s="1" t="s">
        <v>5852</v>
      </c>
      <c r="D1459" s="1" t="s">
        <v>5852</v>
      </c>
      <c r="E1459" s="2">
        <v>53693</v>
      </c>
      <c r="F1459" s="2">
        <v>53751</v>
      </c>
      <c r="G1459" s="1" t="s">
        <v>9822</v>
      </c>
      <c r="H1459" s="1">
        <f>+Temporalidad[[#This Row],[ID]]</f>
        <v>1448</v>
      </c>
    </row>
    <row r="1460" spans="1:8" hidden="1" x14ac:dyDescent="0.3">
      <c r="A1460">
        <v>1449</v>
      </c>
      <c r="B1460" t="s">
        <v>5910</v>
      </c>
      <c r="C1460" s="1" t="s">
        <v>5852</v>
      </c>
      <c r="D1460" s="1" t="s">
        <v>5852</v>
      </c>
      <c r="E1460" s="2">
        <v>54058</v>
      </c>
      <c r="F1460" s="2">
        <v>54116</v>
      </c>
      <c r="G1460" s="1" t="s">
        <v>9823</v>
      </c>
      <c r="H1460" s="1">
        <f>+Temporalidad[[#This Row],[ID]]</f>
        <v>1449</v>
      </c>
    </row>
    <row r="1461" spans="1:8" hidden="1" x14ac:dyDescent="0.3">
      <c r="A1461">
        <v>1450</v>
      </c>
      <c r="B1461" t="s">
        <v>5911</v>
      </c>
      <c r="C1461" s="1" t="s">
        <v>5852</v>
      </c>
      <c r="D1461" s="1" t="s">
        <v>5852</v>
      </c>
      <c r="E1461" s="2">
        <v>54424</v>
      </c>
      <c r="F1461" s="2">
        <v>54482</v>
      </c>
      <c r="G1461" s="1" t="s">
        <v>9824</v>
      </c>
      <c r="H1461" s="1">
        <f>+Temporalidad[[#This Row],[ID]]</f>
        <v>1450</v>
      </c>
    </row>
    <row r="1462" spans="1:8" hidden="1" x14ac:dyDescent="0.3">
      <c r="A1462">
        <v>1451</v>
      </c>
      <c r="B1462" t="s">
        <v>5912</v>
      </c>
      <c r="C1462" s="1" t="s">
        <v>5852</v>
      </c>
      <c r="D1462" s="1" t="s">
        <v>5852</v>
      </c>
      <c r="E1462" s="2">
        <v>54789</v>
      </c>
      <c r="F1462" s="2">
        <v>54847</v>
      </c>
      <c r="G1462" s="1" t="s">
        <v>9825</v>
      </c>
      <c r="H1462" s="1">
        <f>+Temporalidad[[#This Row],[ID]]</f>
        <v>1451</v>
      </c>
    </row>
    <row r="1463" spans="1:8" hidden="1" x14ac:dyDescent="0.3">
      <c r="A1463">
        <v>1452</v>
      </c>
      <c r="B1463" t="s">
        <v>5913</v>
      </c>
      <c r="C1463" s="1" t="s">
        <v>5852</v>
      </c>
      <c r="D1463" s="1" t="s">
        <v>5852</v>
      </c>
      <c r="E1463" s="2">
        <v>32933</v>
      </c>
      <c r="F1463" s="2">
        <v>32993</v>
      </c>
      <c r="G1463" s="1" t="s">
        <v>9826</v>
      </c>
      <c r="H1463" s="1">
        <f>+Temporalidad[[#This Row],[ID]]</f>
        <v>1452</v>
      </c>
    </row>
    <row r="1464" spans="1:8" hidden="1" x14ac:dyDescent="0.3">
      <c r="A1464">
        <v>1453</v>
      </c>
      <c r="B1464" t="s">
        <v>5914</v>
      </c>
      <c r="C1464" s="1" t="s">
        <v>5852</v>
      </c>
      <c r="D1464" s="1" t="s">
        <v>5852</v>
      </c>
      <c r="E1464" s="2">
        <v>33298</v>
      </c>
      <c r="F1464" s="2">
        <v>33358</v>
      </c>
      <c r="G1464" s="1" t="s">
        <v>9827</v>
      </c>
      <c r="H1464" s="1">
        <f>+Temporalidad[[#This Row],[ID]]</f>
        <v>1453</v>
      </c>
    </row>
    <row r="1465" spans="1:8" hidden="1" x14ac:dyDescent="0.3">
      <c r="A1465">
        <v>1454</v>
      </c>
      <c r="B1465" t="s">
        <v>5915</v>
      </c>
      <c r="C1465" s="1" t="s">
        <v>5852</v>
      </c>
      <c r="D1465" s="1" t="s">
        <v>5852</v>
      </c>
      <c r="E1465" s="2">
        <v>33664</v>
      </c>
      <c r="F1465" s="2">
        <v>33724</v>
      </c>
      <c r="G1465" s="1" t="s">
        <v>9828</v>
      </c>
      <c r="H1465" s="1">
        <f>+Temporalidad[[#This Row],[ID]]</f>
        <v>1454</v>
      </c>
    </row>
    <row r="1466" spans="1:8" hidden="1" x14ac:dyDescent="0.3">
      <c r="A1466">
        <v>1455</v>
      </c>
      <c r="B1466" t="s">
        <v>5916</v>
      </c>
      <c r="C1466" s="1" t="s">
        <v>5852</v>
      </c>
      <c r="D1466" s="1" t="s">
        <v>5852</v>
      </c>
      <c r="E1466" s="2">
        <v>34029</v>
      </c>
      <c r="F1466" s="2">
        <v>34089</v>
      </c>
      <c r="G1466" s="1" t="s">
        <v>9829</v>
      </c>
      <c r="H1466" s="1">
        <f>+Temporalidad[[#This Row],[ID]]</f>
        <v>1455</v>
      </c>
    </row>
    <row r="1467" spans="1:8" hidden="1" x14ac:dyDescent="0.3">
      <c r="A1467">
        <v>1456</v>
      </c>
      <c r="B1467" t="s">
        <v>5917</v>
      </c>
      <c r="C1467" s="1" t="s">
        <v>5852</v>
      </c>
      <c r="D1467" s="1" t="s">
        <v>5852</v>
      </c>
      <c r="E1467" s="2">
        <v>34394</v>
      </c>
      <c r="F1467" s="2">
        <v>34454</v>
      </c>
      <c r="G1467" s="1" t="s">
        <v>9830</v>
      </c>
      <c r="H1467" s="1">
        <f>+Temporalidad[[#This Row],[ID]]</f>
        <v>1456</v>
      </c>
    </row>
    <row r="1468" spans="1:8" hidden="1" x14ac:dyDescent="0.3">
      <c r="A1468">
        <v>1457</v>
      </c>
      <c r="B1468" t="s">
        <v>5918</v>
      </c>
      <c r="C1468" s="1" t="s">
        <v>5852</v>
      </c>
      <c r="D1468" s="1" t="s">
        <v>5852</v>
      </c>
      <c r="E1468" s="2">
        <v>34759</v>
      </c>
      <c r="F1468" s="2">
        <v>34819</v>
      </c>
      <c r="G1468" s="1" t="s">
        <v>9831</v>
      </c>
      <c r="H1468" s="1">
        <f>+Temporalidad[[#This Row],[ID]]</f>
        <v>1457</v>
      </c>
    </row>
    <row r="1469" spans="1:8" hidden="1" x14ac:dyDescent="0.3">
      <c r="A1469">
        <v>1458</v>
      </c>
      <c r="B1469" t="s">
        <v>5919</v>
      </c>
      <c r="C1469" s="1" t="s">
        <v>5852</v>
      </c>
      <c r="D1469" s="1" t="s">
        <v>5852</v>
      </c>
      <c r="E1469" s="2">
        <v>35125</v>
      </c>
      <c r="F1469" s="2">
        <v>35185</v>
      </c>
      <c r="G1469" s="1" t="s">
        <v>9832</v>
      </c>
      <c r="H1469" s="1">
        <f>+Temporalidad[[#This Row],[ID]]</f>
        <v>1458</v>
      </c>
    </row>
    <row r="1470" spans="1:8" hidden="1" x14ac:dyDescent="0.3">
      <c r="A1470">
        <v>1459</v>
      </c>
      <c r="B1470" t="s">
        <v>5920</v>
      </c>
      <c r="C1470" s="1" t="s">
        <v>5852</v>
      </c>
      <c r="D1470" s="1" t="s">
        <v>5852</v>
      </c>
      <c r="E1470" s="2">
        <v>35490</v>
      </c>
      <c r="F1470" s="2">
        <v>35550</v>
      </c>
      <c r="G1470" s="1" t="s">
        <v>9833</v>
      </c>
      <c r="H1470" s="1">
        <f>+Temporalidad[[#This Row],[ID]]</f>
        <v>1459</v>
      </c>
    </row>
    <row r="1471" spans="1:8" hidden="1" x14ac:dyDescent="0.3">
      <c r="A1471">
        <v>1460</v>
      </c>
      <c r="B1471" t="s">
        <v>5921</v>
      </c>
      <c r="C1471" s="1" t="s">
        <v>5852</v>
      </c>
      <c r="D1471" s="1" t="s">
        <v>5852</v>
      </c>
      <c r="E1471" s="2">
        <v>35855</v>
      </c>
      <c r="F1471" s="2">
        <v>35915</v>
      </c>
      <c r="G1471" s="1" t="s">
        <v>9834</v>
      </c>
      <c r="H1471" s="1">
        <f>+Temporalidad[[#This Row],[ID]]</f>
        <v>1460</v>
      </c>
    </row>
    <row r="1472" spans="1:8" hidden="1" x14ac:dyDescent="0.3">
      <c r="A1472">
        <v>1461</v>
      </c>
      <c r="B1472" t="s">
        <v>5922</v>
      </c>
      <c r="C1472" s="1" t="s">
        <v>5852</v>
      </c>
      <c r="D1472" s="1" t="s">
        <v>5852</v>
      </c>
      <c r="E1472" s="2">
        <v>36220</v>
      </c>
      <c r="F1472" s="2">
        <v>36280</v>
      </c>
      <c r="G1472" s="1" t="s">
        <v>9835</v>
      </c>
      <c r="H1472" s="1">
        <f>+Temporalidad[[#This Row],[ID]]</f>
        <v>1461</v>
      </c>
    </row>
    <row r="1473" spans="1:8" hidden="1" x14ac:dyDescent="0.3">
      <c r="A1473">
        <v>1462</v>
      </c>
      <c r="B1473" t="s">
        <v>5923</v>
      </c>
      <c r="C1473" s="1" t="s">
        <v>5852</v>
      </c>
      <c r="D1473" s="1" t="s">
        <v>5852</v>
      </c>
      <c r="E1473" s="2">
        <v>36586</v>
      </c>
      <c r="F1473" s="2">
        <v>36646</v>
      </c>
      <c r="G1473" s="1" t="s">
        <v>9836</v>
      </c>
      <c r="H1473" s="1">
        <f>+Temporalidad[[#This Row],[ID]]</f>
        <v>1462</v>
      </c>
    </row>
    <row r="1474" spans="1:8" hidden="1" x14ac:dyDescent="0.3">
      <c r="A1474">
        <v>1463</v>
      </c>
      <c r="B1474" t="s">
        <v>5924</v>
      </c>
      <c r="C1474" s="1" t="s">
        <v>5852</v>
      </c>
      <c r="D1474" s="1" t="s">
        <v>5852</v>
      </c>
      <c r="E1474" s="2">
        <v>36951</v>
      </c>
      <c r="F1474" s="2">
        <v>37011</v>
      </c>
      <c r="G1474" s="1" t="s">
        <v>9837</v>
      </c>
      <c r="H1474" s="1">
        <f>+Temporalidad[[#This Row],[ID]]</f>
        <v>1463</v>
      </c>
    </row>
    <row r="1475" spans="1:8" hidden="1" x14ac:dyDescent="0.3">
      <c r="A1475">
        <v>1464</v>
      </c>
      <c r="B1475" t="s">
        <v>5925</v>
      </c>
      <c r="C1475" s="1" t="s">
        <v>5852</v>
      </c>
      <c r="D1475" s="1" t="s">
        <v>5852</v>
      </c>
      <c r="E1475" s="2">
        <v>37316</v>
      </c>
      <c r="F1475" s="2">
        <v>37376</v>
      </c>
      <c r="G1475" s="1" t="s">
        <v>9838</v>
      </c>
      <c r="H1475" s="1">
        <f>+Temporalidad[[#This Row],[ID]]</f>
        <v>1464</v>
      </c>
    </row>
    <row r="1476" spans="1:8" hidden="1" x14ac:dyDescent="0.3">
      <c r="A1476">
        <v>1465</v>
      </c>
      <c r="B1476" t="s">
        <v>5926</v>
      </c>
      <c r="C1476" s="1" t="s">
        <v>5852</v>
      </c>
      <c r="D1476" s="1" t="s">
        <v>5852</v>
      </c>
      <c r="E1476" s="2">
        <v>37681</v>
      </c>
      <c r="F1476" s="2">
        <v>37741</v>
      </c>
      <c r="G1476" s="1" t="s">
        <v>9839</v>
      </c>
      <c r="H1476" s="1">
        <f>+Temporalidad[[#This Row],[ID]]</f>
        <v>1465</v>
      </c>
    </row>
    <row r="1477" spans="1:8" hidden="1" x14ac:dyDescent="0.3">
      <c r="A1477">
        <v>1466</v>
      </c>
      <c r="B1477" t="s">
        <v>5927</v>
      </c>
      <c r="C1477" s="1" t="s">
        <v>5852</v>
      </c>
      <c r="D1477" s="1" t="s">
        <v>5852</v>
      </c>
      <c r="E1477" s="2">
        <v>38047</v>
      </c>
      <c r="F1477" s="2">
        <v>38107</v>
      </c>
      <c r="G1477" s="1" t="s">
        <v>9840</v>
      </c>
      <c r="H1477" s="1">
        <f>+Temporalidad[[#This Row],[ID]]</f>
        <v>1466</v>
      </c>
    </row>
    <row r="1478" spans="1:8" hidden="1" x14ac:dyDescent="0.3">
      <c r="A1478">
        <v>1467</v>
      </c>
      <c r="B1478" t="s">
        <v>5928</v>
      </c>
      <c r="C1478" s="1" t="s">
        <v>5852</v>
      </c>
      <c r="D1478" s="1" t="s">
        <v>5852</v>
      </c>
      <c r="E1478" s="2">
        <v>38412</v>
      </c>
      <c r="F1478" s="2">
        <v>38472</v>
      </c>
      <c r="G1478" s="1" t="s">
        <v>9841</v>
      </c>
      <c r="H1478" s="1">
        <f>+Temporalidad[[#This Row],[ID]]</f>
        <v>1467</v>
      </c>
    </row>
    <row r="1479" spans="1:8" hidden="1" x14ac:dyDescent="0.3">
      <c r="A1479">
        <v>1468</v>
      </c>
      <c r="B1479" t="s">
        <v>5929</v>
      </c>
      <c r="C1479" s="1" t="s">
        <v>5852</v>
      </c>
      <c r="D1479" s="1" t="s">
        <v>5852</v>
      </c>
      <c r="E1479" s="2">
        <v>38777</v>
      </c>
      <c r="F1479" s="2">
        <v>38837</v>
      </c>
      <c r="G1479" s="1" t="s">
        <v>9842</v>
      </c>
      <c r="H1479" s="1">
        <f>+Temporalidad[[#This Row],[ID]]</f>
        <v>1468</v>
      </c>
    </row>
    <row r="1480" spans="1:8" hidden="1" x14ac:dyDescent="0.3">
      <c r="A1480">
        <v>1469</v>
      </c>
      <c r="B1480" t="s">
        <v>5930</v>
      </c>
      <c r="C1480" s="1" t="s">
        <v>5852</v>
      </c>
      <c r="D1480" s="1" t="s">
        <v>5852</v>
      </c>
      <c r="E1480" s="2">
        <v>39142</v>
      </c>
      <c r="F1480" s="2">
        <v>39202</v>
      </c>
      <c r="G1480" s="1" t="s">
        <v>9843</v>
      </c>
      <c r="H1480" s="1">
        <f>+Temporalidad[[#This Row],[ID]]</f>
        <v>1469</v>
      </c>
    </row>
    <row r="1481" spans="1:8" hidden="1" x14ac:dyDescent="0.3">
      <c r="A1481">
        <v>1470</v>
      </c>
      <c r="B1481" t="s">
        <v>5931</v>
      </c>
      <c r="C1481" s="1" t="s">
        <v>5852</v>
      </c>
      <c r="D1481" s="1" t="s">
        <v>5852</v>
      </c>
      <c r="E1481" s="2">
        <v>39508</v>
      </c>
      <c r="F1481" s="2">
        <v>39568</v>
      </c>
      <c r="G1481" s="1" t="s">
        <v>9844</v>
      </c>
      <c r="H1481" s="1">
        <f>+Temporalidad[[#This Row],[ID]]</f>
        <v>1470</v>
      </c>
    </row>
    <row r="1482" spans="1:8" hidden="1" x14ac:dyDescent="0.3">
      <c r="A1482">
        <v>1471</v>
      </c>
      <c r="B1482" t="s">
        <v>5932</v>
      </c>
      <c r="C1482" s="1" t="s">
        <v>5852</v>
      </c>
      <c r="D1482" s="1" t="s">
        <v>5852</v>
      </c>
      <c r="E1482" s="2">
        <v>39873</v>
      </c>
      <c r="F1482" s="2">
        <v>39933</v>
      </c>
      <c r="G1482" s="1" t="s">
        <v>9845</v>
      </c>
      <c r="H1482" s="1">
        <f>+Temporalidad[[#This Row],[ID]]</f>
        <v>1471</v>
      </c>
    </row>
    <row r="1483" spans="1:8" hidden="1" x14ac:dyDescent="0.3">
      <c r="A1483">
        <v>1472</v>
      </c>
      <c r="B1483" t="s">
        <v>5933</v>
      </c>
      <c r="C1483" s="1" t="s">
        <v>5852</v>
      </c>
      <c r="D1483" s="1" t="s">
        <v>5852</v>
      </c>
      <c r="E1483" s="2">
        <v>40238</v>
      </c>
      <c r="F1483" s="2">
        <v>40298</v>
      </c>
      <c r="G1483" s="1" t="s">
        <v>9846</v>
      </c>
      <c r="H1483" s="1">
        <f>+Temporalidad[[#This Row],[ID]]</f>
        <v>1472</v>
      </c>
    </row>
    <row r="1484" spans="1:8" hidden="1" x14ac:dyDescent="0.3">
      <c r="A1484">
        <v>1473</v>
      </c>
      <c r="B1484" t="s">
        <v>5934</v>
      </c>
      <c r="C1484" s="1" t="s">
        <v>5852</v>
      </c>
      <c r="D1484" s="1" t="s">
        <v>5852</v>
      </c>
      <c r="E1484" s="2">
        <v>40603</v>
      </c>
      <c r="F1484" s="2">
        <v>40663</v>
      </c>
      <c r="G1484" s="1" t="s">
        <v>9847</v>
      </c>
      <c r="H1484" s="1">
        <f>+Temporalidad[[#This Row],[ID]]</f>
        <v>1473</v>
      </c>
    </row>
    <row r="1485" spans="1:8" hidden="1" x14ac:dyDescent="0.3">
      <c r="A1485">
        <v>1474</v>
      </c>
      <c r="B1485" t="s">
        <v>5935</v>
      </c>
      <c r="C1485" s="1" t="s">
        <v>5852</v>
      </c>
      <c r="D1485" s="1" t="s">
        <v>5852</v>
      </c>
      <c r="E1485" s="2">
        <v>40969</v>
      </c>
      <c r="F1485" s="2">
        <v>41029</v>
      </c>
      <c r="G1485" s="1" t="s">
        <v>9848</v>
      </c>
      <c r="H1485" s="1">
        <f>+Temporalidad[[#This Row],[ID]]</f>
        <v>1474</v>
      </c>
    </row>
    <row r="1486" spans="1:8" hidden="1" x14ac:dyDescent="0.3">
      <c r="A1486">
        <v>1475</v>
      </c>
      <c r="B1486" t="s">
        <v>5936</v>
      </c>
      <c r="C1486" s="1" t="s">
        <v>5852</v>
      </c>
      <c r="D1486" s="1" t="s">
        <v>5852</v>
      </c>
      <c r="E1486" s="2">
        <v>41334</v>
      </c>
      <c r="F1486" s="2">
        <v>41394</v>
      </c>
      <c r="G1486" s="1" t="s">
        <v>9849</v>
      </c>
      <c r="H1486" s="1">
        <f>+Temporalidad[[#This Row],[ID]]</f>
        <v>1475</v>
      </c>
    </row>
    <row r="1487" spans="1:8" hidden="1" x14ac:dyDescent="0.3">
      <c r="A1487">
        <v>1476</v>
      </c>
      <c r="B1487" t="s">
        <v>5937</v>
      </c>
      <c r="C1487" s="1" t="s">
        <v>5852</v>
      </c>
      <c r="D1487" s="1" t="s">
        <v>5852</v>
      </c>
      <c r="E1487" s="2">
        <v>41699</v>
      </c>
      <c r="F1487" s="2">
        <v>41759</v>
      </c>
      <c r="G1487" s="1" t="s">
        <v>9850</v>
      </c>
      <c r="H1487" s="1">
        <f>+Temporalidad[[#This Row],[ID]]</f>
        <v>1476</v>
      </c>
    </row>
    <row r="1488" spans="1:8" hidden="1" x14ac:dyDescent="0.3">
      <c r="A1488">
        <v>1477</v>
      </c>
      <c r="B1488" t="s">
        <v>5938</v>
      </c>
      <c r="C1488" s="1" t="s">
        <v>5852</v>
      </c>
      <c r="D1488" s="1" t="s">
        <v>5852</v>
      </c>
      <c r="E1488" s="2">
        <v>42064</v>
      </c>
      <c r="F1488" s="2">
        <v>42124</v>
      </c>
      <c r="G1488" s="1" t="s">
        <v>9851</v>
      </c>
      <c r="H1488" s="1">
        <f>+Temporalidad[[#This Row],[ID]]</f>
        <v>1477</v>
      </c>
    </row>
    <row r="1489" spans="1:8" hidden="1" x14ac:dyDescent="0.3">
      <c r="A1489">
        <v>1478</v>
      </c>
      <c r="B1489" t="s">
        <v>5939</v>
      </c>
      <c r="C1489" s="1" t="s">
        <v>5852</v>
      </c>
      <c r="D1489" s="1" t="s">
        <v>5852</v>
      </c>
      <c r="E1489" s="2">
        <v>42430</v>
      </c>
      <c r="F1489" s="2">
        <v>42490</v>
      </c>
      <c r="G1489" s="1" t="s">
        <v>9852</v>
      </c>
      <c r="H1489" s="1">
        <f>+Temporalidad[[#This Row],[ID]]</f>
        <v>1478</v>
      </c>
    </row>
    <row r="1490" spans="1:8" hidden="1" x14ac:dyDescent="0.3">
      <c r="A1490">
        <v>1479</v>
      </c>
      <c r="B1490" t="s">
        <v>5940</v>
      </c>
      <c r="C1490" s="1" t="s">
        <v>5852</v>
      </c>
      <c r="D1490" s="1" t="s">
        <v>5852</v>
      </c>
      <c r="E1490" s="2">
        <v>42795</v>
      </c>
      <c r="F1490" s="2">
        <v>42855</v>
      </c>
      <c r="G1490" s="1" t="s">
        <v>9853</v>
      </c>
      <c r="H1490" s="1">
        <f>+Temporalidad[[#This Row],[ID]]</f>
        <v>1479</v>
      </c>
    </row>
    <row r="1491" spans="1:8" hidden="1" x14ac:dyDescent="0.3">
      <c r="A1491">
        <v>1480</v>
      </c>
      <c r="B1491" t="s">
        <v>5941</v>
      </c>
      <c r="C1491" s="1" t="s">
        <v>5852</v>
      </c>
      <c r="D1491" s="1" t="s">
        <v>5852</v>
      </c>
      <c r="E1491" s="2">
        <v>43160</v>
      </c>
      <c r="F1491" s="2">
        <v>43220</v>
      </c>
      <c r="G1491" s="1" t="s">
        <v>9854</v>
      </c>
      <c r="H1491" s="1">
        <f>+Temporalidad[[#This Row],[ID]]</f>
        <v>1480</v>
      </c>
    </row>
    <row r="1492" spans="1:8" hidden="1" x14ac:dyDescent="0.3">
      <c r="A1492">
        <v>1481</v>
      </c>
      <c r="B1492" t="s">
        <v>5942</v>
      </c>
      <c r="C1492" s="1" t="s">
        <v>5852</v>
      </c>
      <c r="D1492" s="1" t="s">
        <v>5852</v>
      </c>
      <c r="E1492" s="2">
        <v>43525</v>
      </c>
      <c r="F1492" s="2">
        <v>43585</v>
      </c>
      <c r="G1492" s="1" t="s">
        <v>9855</v>
      </c>
      <c r="H1492" s="1">
        <f>+Temporalidad[[#This Row],[ID]]</f>
        <v>1481</v>
      </c>
    </row>
    <row r="1493" spans="1:8" hidden="1" x14ac:dyDescent="0.3">
      <c r="A1493">
        <v>1482</v>
      </c>
      <c r="B1493" t="s">
        <v>5943</v>
      </c>
      <c r="C1493" s="1" t="s">
        <v>5852</v>
      </c>
      <c r="D1493" s="1" t="s">
        <v>5852</v>
      </c>
      <c r="E1493" s="2">
        <v>43891</v>
      </c>
      <c r="F1493" s="2">
        <v>43951</v>
      </c>
      <c r="G1493" s="1" t="s">
        <v>9856</v>
      </c>
      <c r="H1493" s="1">
        <f>+Temporalidad[[#This Row],[ID]]</f>
        <v>1482</v>
      </c>
    </row>
    <row r="1494" spans="1:8" hidden="1" x14ac:dyDescent="0.3">
      <c r="A1494">
        <v>1483</v>
      </c>
      <c r="B1494" t="s">
        <v>5944</v>
      </c>
      <c r="C1494" s="1" t="s">
        <v>5852</v>
      </c>
      <c r="D1494" s="1" t="s">
        <v>5852</v>
      </c>
      <c r="E1494" s="2">
        <v>44256</v>
      </c>
      <c r="F1494" s="2">
        <v>44316</v>
      </c>
      <c r="G1494" s="1" t="s">
        <v>9857</v>
      </c>
      <c r="H1494" s="1">
        <f>+Temporalidad[[#This Row],[ID]]</f>
        <v>1483</v>
      </c>
    </row>
    <row r="1495" spans="1:8" hidden="1" x14ac:dyDescent="0.3">
      <c r="A1495">
        <v>1484</v>
      </c>
      <c r="B1495" t="s">
        <v>5945</v>
      </c>
      <c r="C1495" s="1" t="s">
        <v>5852</v>
      </c>
      <c r="D1495" s="1" t="s">
        <v>5852</v>
      </c>
      <c r="E1495" s="2">
        <v>44621</v>
      </c>
      <c r="F1495" s="2">
        <v>44681</v>
      </c>
      <c r="G1495" s="1" t="s">
        <v>9858</v>
      </c>
      <c r="H1495" s="1">
        <f>+Temporalidad[[#This Row],[ID]]</f>
        <v>1484</v>
      </c>
    </row>
    <row r="1496" spans="1:8" hidden="1" x14ac:dyDescent="0.3">
      <c r="A1496">
        <v>1485</v>
      </c>
      <c r="B1496" t="s">
        <v>5946</v>
      </c>
      <c r="C1496" s="1" t="s">
        <v>5852</v>
      </c>
      <c r="D1496" s="1" t="s">
        <v>5852</v>
      </c>
      <c r="E1496" s="2">
        <v>44986</v>
      </c>
      <c r="F1496" s="2">
        <v>45046</v>
      </c>
      <c r="G1496" s="1" t="s">
        <v>9859</v>
      </c>
      <c r="H1496" s="1">
        <f>+Temporalidad[[#This Row],[ID]]</f>
        <v>1485</v>
      </c>
    </row>
    <row r="1497" spans="1:8" hidden="1" x14ac:dyDescent="0.3">
      <c r="A1497">
        <v>1486</v>
      </c>
      <c r="B1497" t="s">
        <v>5947</v>
      </c>
      <c r="C1497" s="1" t="s">
        <v>5852</v>
      </c>
      <c r="D1497" s="1" t="s">
        <v>5852</v>
      </c>
      <c r="E1497" s="2">
        <v>45352</v>
      </c>
      <c r="F1497" s="2">
        <v>45412</v>
      </c>
      <c r="G1497" s="1" t="s">
        <v>9860</v>
      </c>
      <c r="H1497" s="1">
        <f>+Temporalidad[[#This Row],[ID]]</f>
        <v>1486</v>
      </c>
    </row>
    <row r="1498" spans="1:8" hidden="1" x14ac:dyDescent="0.3">
      <c r="A1498">
        <v>1487</v>
      </c>
      <c r="B1498" t="s">
        <v>5948</v>
      </c>
      <c r="C1498" s="1" t="s">
        <v>5852</v>
      </c>
      <c r="D1498" s="1" t="s">
        <v>5852</v>
      </c>
      <c r="E1498" s="2">
        <v>45717</v>
      </c>
      <c r="F1498" s="2">
        <v>45777</v>
      </c>
      <c r="G1498" s="1" t="s">
        <v>9861</v>
      </c>
      <c r="H1498" s="1">
        <f>+Temporalidad[[#This Row],[ID]]</f>
        <v>1487</v>
      </c>
    </row>
    <row r="1499" spans="1:8" hidden="1" x14ac:dyDescent="0.3">
      <c r="A1499">
        <v>1488</v>
      </c>
      <c r="B1499" t="s">
        <v>5949</v>
      </c>
      <c r="C1499" s="1" t="s">
        <v>5852</v>
      </c>
      <c r="D1499" s="1" t="s">
        <v>5852</v>
      </c>
      <c r="E1499" s="2">
        <v>46082</v>
      </c>
      <c r="F1499" s="2">
        <v>46142</v>
      </c>
      <c r="G1499" s="1" t="s">
        <v>9862</v>
      </c>
      <c r="H1499" s="1">
        <f>+Temporalidad[[#This Row],[ID]]</f>
        <v>1488</v>
      </c>
    </row>
    <row r="1500" spans="1:8" hidden="1" x14ac:dyDescent="0.3">
      <c r="A1500">
        <v>1489</v>
      </c>
      <c r="B1500" t="s">
        <v>5950</v>
      </c>
      <c r="C1500" s="1" t="s">
        <v>5852</v>
      </c>
      <c r="D1500" s="1" t="s">
        <v>5852</v>
      </c>
      <c r="E1500" s="2">
        <v>46447</v>
      </c>
      <c r="F1500" s="2">
        <v>46507</v>
      </c>
      <c r="G1500" s="1" t="s">
        <v>9863</v>
      </c>
      <c r="H1500" s="1">
        <f>+Temporalidad[[#This Row],[ID]]</f>
        <v>1489</v>
      </c>
    </row>
    <row r="1501" spans="1:8" hidden="1" x14ac:dyDescent="0.3">
      <c r="A1501">
        <v>1490</v>
      </c>
      <c r="B1501" t="s">
        <v>5951</v>
      </c>
      <c r="C1501" s="1" t="s">
        <v>5852</v>
      </c>
      <c r="D1501" s="1" t="s">
        <v>5852</v>
      </c>
      <c r="E1501" s="2">
        <v>46813</v>
      </c>
      <c r="F1501" s="2">
        <v>46873</v>
      </c>
      <c r="G1501" s="1" t="s">
        <v>9864</v>
      </c>
      <c r="H1501" s="1">
        <f>+Temporalidad[[#This Row],[ID]]</f>
        <v>1490</v>
      </c>
    </row>
    <row r="1502" spans="1:8" hidden="1" x14ac:dyDescent="0.3">
      <c r="A1502">
        <v>1491</v>
      </c>
      <c r="B1502" t="s">
        <v>5952</v>
      </c>
      <c r="C1502" s="1" t="s">
        <v>5852</v>
      </c>
      <c r="D1502" s="1" t="s">
        <v>5852</v>
      </c>
      <c r="E1502" s="2">
        <v>47178</v>
      </c>
      <c r="F1502" s="2">
        <v>47238</v>
      </c>
      <c r="G1502" s="1" t="s">
        <v>9865</v>
      </c>
      <c r="H1502" s="1">
        <f>+Temporalidad[[#This Row],[ID]]</f>
        <v>1491</v>
      </c>
    </row>
    <row r="1503" spans="1:8" hidden="1" x14ac:dyDescent="0.3">
      <c r="A1503">
        <v>1492</v>
      </c>
      <c r="B1503" t="s">
        <v>5953</v>
      </c>
      <c r="C1503" s="1" t="s">
        <v>5852</v>
      </c>
      <c r="D1503" s="1" t="s">
        <v>5852</v>
      </c>
      <c r="E1503" s="2">
        <v>47543</v>
      </c>
      <c r="F1503" s="2">
        <v>47603</v>
      </c>
      <c r="G1503" s="1" t="s">
        <v>9866</v>
      </c>
      <c r="H1503" s="1">
        <f>+Temporalidad[[#This Row],[ID]]</f>
        <v>1492</v>
      </c>
    </row>
    <row r="1504" spans="1:8" hidden="1" x14ac:dyDescent="0.3">
      <c r="A1504">
        <v>1493</v>
      </c>
      <c r="B1504" t="s">
        <v>5954</v>
      </c>
      <c r="C1504" s="1" t="s">
        <v>5852</v>
      </c>
      <c r="D1504" s="1" t="s">
        <v>5852</v>
      </c>
      <c r="E1504" s="2">
        <v>47908</v>
      </c>
      <c r="F1504" s="2">
        <v>47968</v>
      </c>
      <c r="G1504" s="1" t="s">
        <v>9867</v>
      </c>
      <c r="H1504" s="1">
        <f>+Temporalidad[[#This Row],[ID]]</f>
        <v>1493</v>
      </c>
    </row>
    <row r="1505" spans="1:8" hidden="1" x14ac:dyDescent="0.3">
      <c r="A1505">
        <v>1494</v>
      </c>
      <c r="B1505" t="s">
        <v>5955</v>
      </c>
      <c r="C1505" s="1" t="s">
        <v>5852</v>
      </c>
      <c r="D1505" s="1" t="s">
        <v>5852</v>
      </c>
      <c r="E1505" s="2">
        <v>48274</v>
      </c>
      <c r="F1505" s="2">
        <v>48334</v>
      </c>
      <c r="G1505" s="1" t="s">
        <v>9868</v>
      </c>
      <c r="H1505" s="1">
        <f>+Temporalidad[[#This Row],[ID]]</f>
        <v>1494</v>
      </c>
    </row>
    <row r="1506" spans="1:8" hidden="1" x14ac:dyDescent="0.3">
      <c r="A1506">
        <v>1495</v>
      </c>
      <c r="B1506" t="s">
        <v>5956</v>
      </c>
      <c r="C1506" s="1" t="s">
        <v>5852</v>
      </c>
      <c r="D1506" s="1" t="s">
        <v>5852</v>
      </c>
      <c r="E1506" s="2">
        <v>48639</v>
      </c>
      <c r="F1506" s="2">
        <v>48699</v>
      </c>
      <c r="G1506" s="1" t="s">
        <v>9869</v>
      </c>
      <c r="H1506" s="1">
        <f>+Temporalidad[[#This Row],[ID]]</f>
        <v>1495</v>
      </c>
    </row>
    <row r="1507" spans="1:8" hidden="1" x14ac:dyDescent="0.3">
      <c r="A1507">
        <v>1496</v>
      </c>
      <c r="B1507" t="s">
        <v>5957</v>
      </c>
      <c r="C1507" s="1" t="s">
        <v>5852</v>
      </c>
      <c r="D1507" s="1" t="s">
        <v>5852</v>
      </c>
      <c r="E1507" s="2">
        <v>49004</v>
      </c>
      <c r="F1507" s="2">
        <v>49064</v>
      </c>
      <c r="G1507" s="1" t="s">
        <v>9870</v>
      </c>
      <c r="H1507" s="1">
        <f>+Temporalidad[[#This Row],[ID]]</f>
        <v>1496</v>
      </c>
    </row>
    <row r="1508" spans="1:8" hidden="1" x14ac:dyDescent="0.3">
      <c r="A1508">
        <v>1497</v>
      </c>
      <c r="B1508" t="s">
        <v>5958</v>
      </c>
      <c r="C1508" s="1" t="s">
        <v>5852</v>
      </c>
      <c r="D1508" s="1" t="s">
        <v>5852</v>
      </c>
      <c r="E1508" s="2">
        <v>49369</v>
      </c>
      <c r="F1508" s="2">
        <v>49429</v>
      </c>
      <c r="G1508" s="1" t="s">
        <v>9871</v>
      </c>
      <c r="H1508" s="1">
        <f>+Temporalidad[[#This Row],[ID]]</f>
        <v>1497</v>
      </c>
    </row>
    <row r="1509" spans="1:8" hidden="1" x14ac:dyDescent="0.3">
      <c r="A1509">
        <v>1498</v>
      </c>
      <c r="B1509" t="s">
        <v>5959</v>
      </c>
      <c r="C1509" s="1" t="s">
        <v>5852</v>
      </c>
      <c r="D1509" s="1" t="s">
        <v>5852</v>
      </c>
      <c r="E1509" s="2">
        <v>49735</v>
      </c>
      <c r="F1509" s="2">
        <v>49795</v>
      </c>
      <c r="G1509" s="1" t="s">
        <v>9872</v>
      </c>
      <c r="H1509" s="1">
        <f>+Temporalidad[[#This Row],[ID]]</f>
        <v>1498</v>
      </c>
    </row>
    <row r="1510" spans="1:8" hidden="1" x14ac:dyDescent="0.3">
      <c r="A1510">
        <v>1499</v>
      </c>
      <c r="B1510" t="s">
        <v>5960</v>
      </c>
      <c r="C1510" s="1" t="s">
        <v>5852</v>
      </c>
      <c r="D1510" s="1" t="s">
        <v>5852</v>
      </c>
      <c r="E1510" s="2">
        <v>50100</v>
      </c>
      <c r="F1510" s="2">
        <v>50160</v>
      </c>
      <c r="G1510" s="1" t="s">
        <v>9873</v>
      </c>
      <c r="H1510" s="1">
        <f>+Temporalidad[[#This Row],[ID]]</f>
        <v>1499</v>
      </c>
    </row>
    <row r="1511" spans="1:8" hidden="1" x14ac:dyDescent="0.3">
      <c r="A1511">
        <v>1500</v>
      </c>
      <c r="B1511" t="s">
        <v>5961</v>
      </c>
      <c r="C1511" s="1" t="s">
        <v>5852</v>
      </c>
      <c r="D1511" s="1" t="s">
        <v>5852</v>
      </c>
      <c r="E1511" s="2">
        <v>50465</v>
      </c>
      <c r="F1511" s="2">
        <v>50525</v>
      </c>
      <c r="G1511" s="1" t="s">
        <v>9874</v>
      </c>
      <c r="H1511" s="1">
        <f>+Temporalidad[[#This Row],[ID]]</f>
        <v>1500</v>
      </c>
    </row>
    <row r="1512" spans="1:8" hidden="1" x14ac:dyDescent="0.3">
      <c r="A1512">
        <v>1501</v>
      </c>
      <c r="B1512" t="s">
        <v>5962</v>
      </c>
      <c r="C1512" s="1" t="s">
        <v>5852</v>
      </c>
      <c r="D1512" s="1" t="s">
        <v>5852</v>
      </c>
      <c r="E1512" s="2">
        <v>50830</v>
      </c>
      <c r="F1512" s="2">
        <v>50890</v>
      </c>
      <c r="G1512" s="1" t="s">
        <v>9875</v>
      </c>
      <c r="H1512" s="1">
        <f>+Temporalidad[[#This Row],[ID]]</f>
        <v>1501</v>
      </c>
    </row>
    <row r="1513" spans="1:8" hidden="1" x14ac:dyDescent="0.3">
      <c r="A1513">
        <v>1502</v>
      </c>
      <c r="B1513" t="s">
        <v>5963</v>
      </c>
      <c r="C1513" s="1" t="s">
        <v>5852</v>
      </c>
      <c r="D1513" s="1" t="s">
        <v>5852</v>
      </c>
      <c r="E1513" s="2">
        <v>51196</v>
      </c>
      <c r="F1513" s="2">
        <v>51256</v>
      </c>
      <c r="G1513" s="1" t="s">
        <v>9876</v>
      </c>
      <c r="H1513" s="1">
        <f>+Temporalidad[[#This Row],[ID]]</f>
        <v>1502</v>
      </c>
    </row>
    <row r="1514" spans="1:8" hidden="1" x14ac:dyDescent="0.3">
      <c r="A1514">
        <v>1503</v>
      </c>
      <c r="B1514" t="s">
        <v>5964</v>
      </c>
      <c r="C1514" s="1" t="s">
        <v>5852</v>
      </c>
      <c r="D1514" s="1" t="s">
        <v>5852</v>
      </c>
      <c r="E1514" s="2">
        <v>51561</v>
      </c>
      <c r="F1514" s="2">
        <v>51621</v>
      </c>
      <c r="G1514" s="1" t="s">
        <v>9877</v>
      </c>
      <c r="H1514" s="1">
        <f>+Temporalidad[[#This Row],[ID]]</f>
        <v>1503</v>
      </c>
    </row>
    <row r="1515" spans="1:8" hidden="1" x14ac:dyDescent="0.3">
      <c r="A1515">
        <v>1504</v>
      </c>
      <c r="B1515" t="s">
        <v>5965</v>
      </c>
      <c r="C1515" s="1" t="s">
        <v>5852</v>
      </c>
      <c r="D1515" s="1" t="s">
        <v>5852</v>
      </c>
      <c r="E1515" s="2">
        <v>51926</v>
      </c>
      <c r="F1515" s="2">
        <v>51986</v>
      </c>
      <c r="G1515" s="1" t="s">
        <v>9878</v>
      </c>
      <c r="H1515" s="1">
        <f>+Temporalidad[[#This Row],[ID]]</f>
        <v>1504</v>
      </c>
    </row>
    <row r="1516" spans="1:8" hidden="1" x14ac:dyDescent="0.3">
      <c r="A1516">
        <v>1505</v>
      </c>
      <c r="B1516" t="s">
        <v>5966</v>
      </c>
      <c r="C1516" s="1" t="s">
        <v>5852</v>
      </c>
      <c r="D1516" s="1" t="s">
        <v>5852</v>
      </c>
      <c r="E1516" s="2">
        <v>52291</v>
      </c>
      <c r="F1516" s="2">
        <v>52351</v>
      </c>
      <c r="G1516" s="1" t="s">
        <v>9879</v>
      </c>
      <c r="H1516" s="1">
        <f>+Temporalidad[[#This Row],[ID]]</f>
        <v>1505</v>
      </c>
    </row>
    <row r="1517" spans="1:8" hidden="1" x14ac:dyDescent="0.3">
      <c r="A1517">
        <v>1506</v>
      </c>
      <c r="B1517" t="s">
        <v>5967</v>
      </c>
      <c r="C1517" s="1" t="s">
        <v>5852</v>
      </c>
      <c r="D1517" s="1" t="s">
        <v>5852</v>
      </c>
      <c r="E1517" s="2">
        <v>52657</v>
      </c>
      <c r="F1517" s="2">
        <v>52717</v>
      </c>
      <c r="G1517" s="1" t="s">
        <v>9880</v>
      </c>
      <c r="H1517" s="1">
        <f>+Temporalidad[[#This Row],[ID]]</f>
        <v>1506</v>
      </c>
    </row>
    <row r="1518" spans="1:8" hidden="1" x14ac:dyDescent="0.3">
      <c r="A1518">
        <v>1507</v>
      </c>
      <c r="B1518" t="s">
        <v>5968</v>
      </c>
      <c r="C1518" s="1" t="s">
        <v>5852</v>
      </c>
      <c r="D1518" s="1" t="s">
        <v>5852</v>
      </c>
      <c r="E1518" s="2">
        <v>53022</v>
      </c>
      <c r="F1518" s="2">
        <v>53082</v>
      </c>
      <c r="G1518" s="1" t="s">
        <v>9881</v>
      </c>
      <c r="H1518" s="1">
        <f>+Temporalidad[[#This Row],[ID]]</f>
        <v>1507</v>
      </c>
    </row>
    <row r="1519" spans="1:8" hidden="1" x14ac:dyDescent="0.3">
      <c r="A1519">
        <v>1508</v>
      </c>
      <c r="B1519" t="s">
        <v>5969</v>
      </c>
      <c r="C1519" s="1" t="s">
        <v>5852</v>
      </c>
      <c r="D1519" s="1" t="s">
        <v>5852</v>
      </c>
      <c r="E1519" s="2">
        <v>53387</v>
      </c>
      <c r="F1519" s="2">
        <v>53447</v>
      </c>
      <c r="G1519" s="1" t="s">
        <v>9882</v>
      </c>
      <c r="H1519" s="1">
        <f>+Temporalidad[[#This Row],[ID]]</f>
        <v>1508</v>
      </c>
    </row>
    <row r="1520" spans="1:8" hidden="1" x14ac:dyDescent="0.3">
      <c r="A1520">
        <v>1509</v>
      </c>
      <c r="B1520" t="s">
        <v>5970</v>
      </c>
      <c r="C1520" s="1" t="s">
        <v>5852</v>
      </c>
      <c r="D1520" s="1" t="s">
        <v>5852</v>
      </c>
      <c r="E1520" s="2">
        <v>53752</v>
      </c>
      <c r="F1520" s="2">
        <v>53812</v>
      </c>
      <c r="G1520" s="1" t="s">
        <v>9883</v>
      </c>
      <c r="H1520" s="1">
        <f>+Temporalidad[[#This Row],[ID]]</f>
        <v>1509</v>
      </c>
    </row>
    <row r="1521" spans="1:8" hidden="1" x14ac:dyDescent="0.3">
      <c r="A1521">
        <v>1510</v>
      </c>
      <c r="B1521" t="s">
        <v>5971</v>
      </c>
      <c r="C1521" s="1" t="s">
        <v>5852</v>
      </c>
      <c r="D1521" s="1" t="s">
        <v>5852</v>
      </c>
      <c r="E1521" s="2">
        <v>54118</v>
      </c>
      <c r="F1521" s="2">
        <v>54178</v>
      </c>
      <c r="G1521" s="1" t="s">
        <v>9884</v>
      </c>
      <c r="H1521" s="1">
        <f>+Temporalidad[[#This Row],[ID]]</f>
        <v>1510</v>
      </c>
    </row>
    <row r="1522" spans="1:8" hidden="1" x14ac:dyDescent="0.3">
      <c r="A1522">
        <v>1511</v>
      </c>
      <c r="B1522" t="s">
        <v>5972</v>
      </c>
      <c r="C1522" s="1" t="s">
        <v>5852</v>
      </c>
      <c r="D1522" s="1" t="s">
        <v>5852</v>
      </c>
      <c r="E1522" s="2">
        <v>54483</v>
      </c>
      <c r="F1522" s="2">
        <v>54543</v>
      </c>
      <c r="G1522" s="1" t="s">
        <v>9885</v>
      </c>
      <c r="H1522" s="1">
        <f>+Temporalidad[[#This Row],[ID]]</f>
        <v>1511</v>
      </c>
    </row>
    <row r="1523" spans="1:8" hidden="1" x14ac:dyDescent="0.3">
      <c r="A1523">
        <v>1512</v>
      </c>
      <c r="B1523" t="s">
        <v>5973</v>
      </c>
      <c r="C1523" s="1" t="s">
        <v>5852</v>
      </c>
      <c r="D1523" s="1" t="s">
        <v>5852</v>
      </c>
      <c r="E1523" s="2">
        <v>54848</v>
      </c>
      <c r="F1523" s="2">
        <v>54908</v>
      </c>
      <c r="G1523" s="1" t="s">
        <v>9886</v>
      </c>
      <c r="H1523" s="1">
        <f>+Temporalidad[[#This Row],[ID]]</f>
        <v>1512</v>
      </c>
    </row>
    <row r="1524" spans="1:8" hidden="1" x14ac:dyDescent="0.3">
      <c r="A1524">
        <v>1513</v>
      </c>
      <c r="B1524" t="s">
        <v>5974</v>
      </c>
      <c r="C1524" s="1" t="s">
        <v>5852</v>
      </c>
      <c r="D1524" s="1" t="s">
        <v>5852</v>
      </c>
      <c r="E1524" s="2">
        <v>32994</v>
      </c>
      <c r="F1524" s="2">
        <v>33054</v>
      </c>
      <c r="G1524" s="1" t="s">
        <v>9887</v>
      </c>
      <c r="H1524" s="1">
        <f>+Temporalidad[[#This Row],[ID]]</f>
        <v>1513</v>
      </c>
    </row>
    <row r="1525" spans="1:8" hidden="1" x14ac:dyDescent="0.3">
      <c r="A1525">
        <v>1514</v>
      </c>
      <c r="B1525" t="s">
        <v>5975</v>
      </c>
      <c r="C1525" s="1" t="s">
        <v>5852</v>
      </c>
      <c r="D1525" s="1" t="s">
        <v>5852</v>
      </c>
      <c r="E1525" s="2">
        <v>33359</v>
      </c>
      <c r="F1525" s="2">
        <v>33419</v>
      </c>
      <c r="G1525" s="1" t="s">
        <v>9888</v>
      </c>
      <c r="H1525" s="1">
        <f>+Temporalidad[[#This Row],[ID]]</f>
        <v>1514</v>
      </c>
    </row>
    <row r="1526" spans="1:8" hidden="1" x14ac:dyDescent="0.3">
      <c r="A1526">
        <v>1515</v>
      </c>
      <c r="B1526" t="s">
        <v>5976</v>
      </c>
      <c r="C1526" s="1" t="s">
        <v>5852</v>
      </c>
      <c r="D1526" s="1" t="s">
        <v>5852</v>
      </c>
      <c r="E1526" s="2">
        <v>33725</v>
      </c>
      <c r="F1526" s="2">
        <v>33785</v>
      </c>
      <c r="G1526" s="1" t="s">
        <v>9889</v>
      </c>
      <c r="H1526" s="1">
        <f>+Temporalidad[[#This Row],[ID]]</f>
        <v>1515</v>
      </c>
    </row>
    <row r="1527" spans="1:8" hidden="1" x14ac:dyDescent="0.3">
      <c r="A1527">
        <v>1516</v>
      </c>
      <c r="B1527" t="s">
        <v>5977</v>
      </c>
      <c r="C1527" s="1" t="s">
        <v>5852</v>
      </c>
      <c r="D1527" s="1" t="s">
        <v>5852</v>
      </c>
      <c r="E1527" s="2">
        <v>34090</v>
      </c>
      <c r="F1527" s="2">
        <v>34150</v>
      </c>
      <c r="G1527" s="1" t="s">
        <v>9890</v>
      </c>
      <c r="H1527" s="1">
        <f>+Temporalidad[[#This Row],[ID]]</f>
        <v>1516</v>
      </c>
    </row>
    <row r="1528" spans="1:8" hidden="1" x14ac:dyDescent="0.3">
      <c r="A1528">
        <v>1517</v>
      </c>
      <c r="B1528" t="s">
        <v>5978</v>
      </c>
      <c r="C1528" s="1" t="s">
        <v>5852</v>
      </c>
      <c r="D1528" s="1" t="s">
        <v>5852</v>
      </c>
      <c r="E1528" s="2">
        <v>34455</v>
      </c>
      <c r="F1528" s="2">
        <v>34515</v>
      </c>
      <c r="G1528" s="1" t="s">
        <v>9891</v>
      </c>
      <c r="H1528" s="1">
        <f>+Temporalidad[[#This Row],[ID]]</f>
        <v>1517</v>
      </c>
    </row>
    <row r="1529" spans="1:8" hidden="1" x14ac:dyDescent="0.3">
      <c r="A1529">
        <v>1518</v>
      </c>
      <c r="B1529" t="s">
        <v>5979</v>
      </c>
      <c r="C1529" s="1" t="s">
        <v>5852</v>
      </c>
      <c r="D1529" s="1" t="s">
        <v>5852</v>
      </c>
      <c r="E1529" s="2">
        <v>34820</v>
      </c>
      <c r="F1529" s="2">
        <v>34880</v>
      </c>
      <c r="G1529" s="1" t="s">
        <v>9892</v>
      </c>
      <c r="H1529" s="1">
        <f>+Temporalidad[[#This Row],[ID]]</f>
        <v>1518</v>
      </c>
    </row>
    <row r="1530" spans="1:8" hidden="1" x14ac:dyDescent="0.3">
      <c r="A1530">
        <v>1519</v>
      </c>
      <c r="B1530" t="s">
        <v>5980</v>
      </c>
      <c r="C1530" s="1" t="s">
        <v>5852</v>
      </c>
      <c r="D1530" s="1" t="s">
        <v>5852</v>
      </c>
      <c r="E1530" s="2">
        <v>35186</v>
      </c>
      <c r="F1530" s="2">
        <v>35246</v>
      </c>
      <c r="G1530" s="1" t="s">
        <v>9893</v>
      </c>
      <c r="H1530" s="1">
        <f>+Temporalidad[[#This Row],[ID]]</f>
        <v>1519</v>
      </c>
    </row>
    <row r="1531" spans="1:8" hidden="1" x14ac:dyDescent="0.3">
      <c r="A1531">
        <v>1520</v>
      </c>
      <c r="B1531" t="s">
        <v>5981</v>
      </c>
      <c r="C1531" s="1" t="s">
        <v>5852</v>
      </c>
      <c r="D1531" s="1" t="s">
        <v>5852</v>
      </c>
      <c r="E1531" s="2">
        <v>35551</v>
      </c>
      <c r="F1531" s="2">
        <v>35611</v>
      </c>
      <c r="G1531" s="1" t="s">
        <v>9894</v>
      </c>
      <c r="H1531" s="1">
        <f>+Temporalidad[[#This Row],[ID]]</f>
        <v>1520</v>
      </c>
    </row>
    <row r="1532" spans="1:8" hidden="1" x14ac:dyDescent="0.3">
      <c r="A1532">
        <v>1521</v>
      </c>
      <c r="B1532" t="s">
        <v>5982</v>
      </c>
      <c r="C1532" s="1" t="s">
        <v>5852</v>
      </c>
      <c r="D1532" s="1" t="s">
        <v>5852</v>
      </c>
      <c r="E1532" s="2">
        <v>35916</v>
      </c>
      <c r="F1532" s="2">
        <v>35976</v>
      </c>
      <c r="G1532" s="1" t="s">
        <v>9895</v>
      </c>
      <c r="H1532" s="1">
        <f>+Temporalidad[[#This Row],[ID]]</f>
        <v>1521</v>
      </c>
    </row>
    <row r="1533" spans="1:8" hidden="1" x14ac:dyDescent="0.3">
      <c r="A1533">
        <v>1522</v>
      </c>
      <c r="B1533" t="s">
        <v>5983</v>
      </c>
      <c r="C1533" s="1" t="s">
        <v>5852</v>
      </c>
      <c r="D1533" s="1" t="s">
        <v>5852</v>
      </c>
      <c r="E1533" s="2">
        <v>36281</v>
      </c>
      <c r="F1533" s="2">
        <v>36341</v>
      </c>
      <c r="G1533" s="1" t="s">
        <v>9896</v>
      </c>
      <c r="H1533" s="1">
        <f>+Temporalidad[[#This Row],[ID]]</f>
        <v>1522</v>
      </c>
    </row>
    <row r="1534" spans="1:8" hidden="1" x14ac:dyDescent="0.3">
      <c r="A1534">
        <v>1523</v>
      </c>
      <c r="B1534" t="s">
        <v>5984</v>
      </c>
      <c r="C1534" s="1" t="s">
        <v>5852</v>
      </c>
      <c r="D1534" s="1" t="s">
        <v>5852</v>
      </c>
      <c r="E1534" s="2">
        <v>36647</v>
      </c>
      <c r="F1534" s="2">
        <v>36707</v>
      </c>
      <c r="G1534" s="1" t="s">
        <v>9897</v>
      </c>
      <c r="H1534" s="1">
        <f>+Temporalidad[[#This Row],[ID]]</f>
        <v>1523</v>
      </c>
    </row>
    <row r="1535" spans="1:8" hidden="1" x14ac:dyDescent="0.3">
      <c r="A1535">
        <v>1524</v>
      </c>
      <c r="B1535" t="s">
        <v>5985</v>
      </c>
      <c r="C1535" s="1" t="s">
        <v>5852</v>
      </c>
      <c r="D1535" s="1" t="s">
        <v>5852</v>
      </c>
      <c r="E1535" s="2">
        <v>37012</v>
      </c>
      <c r="F1535" s="2">
        <v>37072</v>
      </c>
      <c r="G1535" s="1" t="s">
        <v>9898</v>
      </c>
      <c r="H1535" s="1">
        <f>+Temporalidad[[#This Row],[ID]]</f>
        <v>1524</v>
      </c>
    </row>
    <row r="1536" spans="1:8" hidden="1" x14ac:dyDescent="0.3">
      <c r="A1536">
        <v>1525</v>
      </c>
      <c r="B1536" t="s">
        <v>5986</v>
      </c>
      <c r="C1536" s="1" t="s">
        <v>5852</v>
      </c>
      <c r="D1536" s="1" t="s">
        <v>5852</v>
      </c>
      <c r="E1536" s="2">
        <v>37377</v>
      </c>
      <c r="F1536" s="2">
        <v>37437</v>
      </c>
      <c r="G1536" s="1" t="s">
        <v>9899</v>
      </c>
      <c r="H1536" s="1">
        <f>+Temporalidad[[#This Row],[ID]]</f>
        <v>1525</v>
      </c>
    </row>
    <row r="1537" spans="1:8" hidden="1" x14ac:dyDescent="0.3">
      <c r="A1537">
        <v>1526</v>
      </c>
      <c r="B1537" t="s">
        <v>5987</v>
      </c>
      <c r="C1537" s="1" t="s">
        <v>5852</v>
      </c>
      <c r="D1537" s="1" t="s">
        <v>5852</v>
      </c>
      <c r="E1537" s="2">
        <v>37742</v>
      </c>
      <c r="F1537" s="2">
        <v>37802</v>
      </c>
      <c r="G1537" s="1" t="s">
        <v>9900</v>
      </c>
      <c r="H1537" s="1">
        <f>+Temporalidad[[#This Row],[ID]]</f>
        <v>1526</v>
      </c>
    </row>
    <row r="1538" spans="1:8" hidden="1" x14ac:dyDescent="0.3">
      <c r="A1538">
        <v>1527</v>
      </c>
      <c r="B1538" t="s">
        <v>5988</v>
      </c>
      <c r="C1538" s="1" t="s">
        <v>5852</v>
      </c>
      <c r="D1538" s="1" t="s">
        <v>5852</v>
      </c>
      <c r="E1538" s="2">
        <v>38108</v>
      </c>
      <c r="F1538" s="2">
        <v>38168</v>
      </c>
      <c r="G1538" s="1" t="s">
        <v>9901</v>
      </c>
      <c r="H1538" s="1">
        <f>+Temporalidad[[#This Row],[ID]]</f>
        <v>1527</v>
      </c>
    </row>
    <row r="1539" spans="1:8" hidden="1" x14ac:dyDescent="0.3">
      <c r="A1539">
        <v>1528</v>
      </c>
      <c r="B1539" t="s">
        <v>5989</v>
      </c>
      <c r="C1539" s="1" t="s">
        <v>5852</v>
      </c>
      <c r="D1539" s="1" t="s">
        <v>5852</v>
      </c>
      <c r="E1539" s="2">
        <v>38473</v>
      </c>
      <c r="F1539" s="2">
        <v>38533</v>
      </c>
      <c r="G1539" s="1" t="s">
        <v>9902</v>
      </c>
      <c r="H1539" s="1">
        <f>+Temporalidad[[#This Row],[ID]]</f>
        <v>1528</v>
      </c>
    </row>
    <row r="1540" spans="1:8" hidden="1" x14ac:dyDescent="0.3">
      <c r="A1540">
        <v>1529</v>
      </c>
      <c r="B1540" t="s">
        <v>5990</v>
      </c>
      <c r="C1540" s="1" t="s">
        <v>5852</v>
      </c>
      <c r="D1540" s="1" t="s">
        <v>5852</v>
      </c>
      <c r="E1540" s="2">
        <v>38838</v>
      </c>
      <c r="F1540" s="2">
        <v>38898</v>
      </c>
      <c r="G1540" s="1" t="s">
        <v>9903</v>
      </c>
      <c r="H1540" s="1">
        <f>+Temporalidad[[#This Row],[ID]]</f>
        <v>1529</v>
      </c>
    </row>
    <row r="1541" spans="1:8" hidden="1" x14ac:dyDescent="0.3">
      <c r="A1541">
        <v>1530</v>
      </c>
      <c r="B1541" t="s">
        <v>5991</v>
      </c>
      <c r="C1541" s="1" t="s">
        <v>5852</v>
      </c>
      <c r="D1541" s="1" t="s">
        <v>5852</v>
      </c>
      <c r="E1541" s="2">
        <v>39203</v>
      </c>
      <c r="F1541" s="2">
        <v>39263</v>
      </c>
      <c r="G1541" s="1" t="s">
        <v>9904</v>
      </c>
      <c r="H1541" s="1">
        <f>+Temporalidad[[#This Row],[ID]]</f>
        <v>1530</v>
      </c>
    </row>
    <row r="1542" spans="1:8" hidden="1" x14ac:dyDescent="0.3">
      <c r="A1542">
        <v>1531</v>
      </c>
      <c r="B1542" t="s">
        <v>5992</v>
      </c>
      <c r="C1542" s="1" t="s">
        <v>5852</v>
      </c>
      <c r="D1542" s="1" t="s">
        <v>5852</v>
      </c>
      <c r="E1542" s="2">
        <v>39569</v>
      </c>
      <c r="F1542" s="2">
        <v>39629</v>
      </c>
      <c r="G1542" s="1" t="s">
        <v>9905</v>
      </c>
      <c r="H1542" s="1">
        <f>+Temporalidad[[#This Row],[ID]]</f>
        <v>1531</v>
      </c>
    </row>
    <row r="1543" spans="1:8" hidden="1" x14ac:dyDescent="0.3">
      <c r="A1543">
        <v>1532</v>
      </c>
      <c r="B1543" t="s">
        <v>5993</v>
      </c>
      <c r="C1543" s="1" t="s">
        <v>5852</v>
      </c>
      <c r="D1543" s="1" t="s">
        <v>5852</v>
      </c>
      <c r="E1543" s="2">
        <v>39934</v>
      </c>
      <c r="F1543" s="2">
        <v>39994</v>
      </c>
      <c r="G1543" s="1" t="s">
        <v>9906</v>
      </c>
      <c r="H1543" s="1">
        <f>+Temporalidad[[#This Row],[ID]]</f>
        <v>1532</v>
      </c>
    </row>
    <row r="1544" spans="1:8" hidden="1" x14ac:dyDescent="0.3">
      <c r="A1544">
        <v>1533</v>
      </c>
      <c r="B1544" t="s">
        <v>5994</v>
      </c>
      <c r="C1544" s="1" t="s">
        <v>5852</v>
      </c>
      <c r="D1544" s="1" t="s">
        <v>5852</v>
      </c>
      <c r="E1544" s="2">
        <v>40299</v>
      </c>
      <c r="F1544" s="2">
        <v>40359</v>
      </c>
      <c r="G1544" s="1" t="s">
        <v>9907</v>
      </c>
      <c r="H1544" s="1">
        <f>+Temporalidad[[#This Row],[ID]]</f>
        <v>1533</v>
      </c>
    </row>
    <row r="1545" spans="1:8" hidden="1" x14ac:dyDescent="0.3">
      <c r="A1545">
        <v>1534</v>
      </c>
      <c r="B1545" t="s">
        <v>5995</v>
      </c>
      <c r="C1545" s="1" t="s">
        <v>5852</v>
      </c>
      <c r="D1545" s="1" t="s">
        <v>5852</v>
      </c>
      <c r="E1545" s="2">
        <v>40664</v>
      </c>
      <c r="F1545" s="2">
        <v>40724</v>
      </c>
      <c r="G1545" s="1" t="s">
        <v>9908</v>
      </c>
      <c r="H1545" s="1">
        <f>+Temporalidad[[#This Row],[ID]]</f>
        <v>1534</v>
      </c>
    </row>
    <row r="1546" spans="1:8" hidden="1" x14ac:dyDescent="0.3">
      <c r="A1546">
        <v>1535</v>
      </c>
      <c r="B1546" t="s">
        <v>5996</v>
      </c>
      <c r="C1546" s="1" t="s">
        <v>5852</v>
      </c>
      <c r="D1546" s="1" t="s">
        <v>5852</v>
      </c>
      <c r="E1546" s="2">
        <v>41030</v>
      </c>
      <c r="F1546" s="2">
        <v>41090</v>
      </c>
      <c r="G1546" s="1" t="s">
        <v>9909</v>
      </c>
      <c r="H1546" s="1">
        <f>+Temporalidad[[#This Row],[ID]]</f>
        <v>1535</v>
      </c>
    </row>
    <row r="1547" spans="1:8" hidden="1" x14ac:dyDescent="0.3">
      <c r="A1547">
        <v>1536</v>
      </c>
      <c r="B1547" t="s">
        <v>5997</v>
      </c>
      <c r="C1547" s="1" t="s">
        <v>5852</v>
      </c>
      <c r="D1547" s="1" t="s">
        <v>5852</v>
      </c>
      <c r="E1547" s="2">
        <v>41395</v>
      </c>
      <c r="F1547" s="2">
        <v>41455</v>
      </c>
      <c r="G1547" s="1" t="s">
        <v>9910</v>
      </c>
      <c r="H1547" s="1">
        <f>+Temporalidad[[#This Row],[ID]]</f>
        <v>1536</v>
      </c>
    </row>
    <row r="1548" spans="1:8" hidden="1" x14ac:dyDescent="0.3">
      <c r="A1548">
        <v>1537</v>
      </c>
      <c r="B1548" t="s">
        <v>5998</v>
      </c>
      <c r="C1548" s="1" t="s">
        <v>5852</v>
      </c>
      <c r="D1548" s="1" t="s">
        <v>5852</v>
      </c>
      <c r="E1548" s="2">
        <v>41760</v>
      </c>
      <c r="F1548" s="2">
        <v>41820</v>
      </c>
      <c r="G1548" s="1" t="s">
        <v>9911</v>
      </c>
      <c r="H1548" s="1">
        <f>+Temporalidad[[#This Row],[ID]]</f>
        <v>1537</v>
      </c>
    </row>
    <row r="1549" spans="1:8" hidden="1" x14ac:dyDescent="0.3">
      <c r="A1549">
        <v>1538</v>
      </c>
      <c r="B1549" t="s">
        <v>5999</v>
      </c>
      <c r="C1549" s="1" t="s">
        <v>5852</v>
      </c>
      <c r="D1549" s="1" t="s">
        <v>5852</v>
      </c>
      <c r="E1549" s="2">
        <v>42125</v>
      </c>
      <c r="F1549" s="2">
        <v>42185</v>
      </c>
      <c r="G1549" s="1" t="s">
        <v>9912</v>
      </c>
      <c r="H1549" s="1">
        <f>+Temporalidad[[#This Row],[ID]]</f>
        <v>1538</v>
      </c>
    </row>
    <row r="1550" spans="1:8" hidden="1" x14ac:dyDescent="0.3">
      <c r="A1550">
        <v>1539</v>
      </c>
      <c r="B1550" t="s">
        <v>6000</v>
      </c>
      <c r="C1550" s="1" t="s">
        <v>5852</v>
      </c>
      <c r="D1550" s="1" t="s">
        <v>5852</v>
      </c>
      <c r="E1550" s="2">
        <v>42491</v>
      </c>
      <c r="F1550" s="2">
        <v>42551</v>
      </c>
      <c r="G1550" s="1" t="s">
        <v>9913</v>
      </c>
      <c r="H1550" s="1">
        <f>+Temporalidad[[#This Row],[ID]]</f>
        <v>1539</v>
      </c>
    </row>
    <row r="1551" spans="1:8" hidden="1" x14ac:dyDescent="0.3">
      <c r="A1551">
        <v>1540</v>
      </c>
      <c r="B1551" t="s">
        <v>6001</v>
      </c>
      <c r="C1551" s="1" t="s">
        <v>5852</v>
      </c>
      <c r="D1551" s="1" t="s">
        <v>5852</v>
      </c>
      <c r="E1551" s="2">
        <v>42856</v>
      </c>
      <c r="F1551" s="2">
        <v>42916</v>
      </c>
      <c r="G1551" s="1" t="s">
        <v>9914</v>
      </c>
      <c r="H1551" s="1">
        <f>+Temporalidad[[#This Row],[ID]]</f>
        <v>1540</v>
      </c>
    </row>
    <row r="1552" spans="1:8" hidden="1" x14ac:dyDescent="0.3">
      <c r="A1552">
        <v>1541</v>
      </c>
      <c r="B1552" t="s">
        <v>6002</v>
      </c>
      <c r="C1552" s="1" t="s">
        <v>5852</v>
      </c>
      <c r="D1552" s="1" t="s">
        <v>5852</v>
      </c>
      <c r="E1552" s="2">
        <v>43221</v>
      </c>
      <c r="F1552" s="2">
        <v>43281</v>
      </c>
      <c r="G1552" s="1" t="s">
        <v>9915</v>
      </c>
      <c r="H1552" s="1">
        <f>+Temporalidad[[#This Row],[ID]]</f>
        <v>1541</v>
      </c>
    </row>
    <row r="1553" spans="1:8" hidden="1" x14ac:dyDescent="0.3">
      <c r="A1553">
        <v>1542</v>
      </c>
      <c r="B1553" t="s">
        <v>6003</v>
      </c>
      <c r="C1553" s="1" t="s">
        <v>5852</v>
      </c>
      <c r="D1553" s="1" t="s">
        <v>5852</v>
      </c>
      <c r="E1553" s="2">
        <v>43586</v>
      </c>
      <c r="F1553" s="2">
        <v>43646</v>
      </c>
      <c r="G1553" s="1" t="s">
        <v>9916</v>
      </c>
      <c r="H1553" s="1">
        <f>+Temporalidad[[#This Row],[ID]]</f>
        <v>1542</v>
      </c>
    </row>
    <row r="1554" spans="1:8" hidden="1" x14ac:dyDescent="0.3">
      <c r="A1554">
        <v>1543</v>
      </c>
      <c r="B1554" t="s">
        <v>6004</v>
      </c>
      <c r="C1554" s="1" t="s">
        <v>5852</v>
      </c>
      <c r="D1554" s="1" t="s">
        <v>5852</v>
      </c>
      <c r="E1554" s="2">
        <v>43952</v>
      </c>
      <c r="F1554" s="2">
        <v>44012</v>
      </c>
      <c r="G1554" s="1" t="s">
        <v>9917</v>
      </c>
      <c r="H1554" s="1">
        <f>+Temporalidad[[#This Row],[ID]]</f>
        <v>1543</v>
      </c>
    </row>
    <row r="1555" spans="1:8" hidden="1" x14ac:dyDescent="0.3">
      <c r="A1555">
        <v>1544</v>
      </c>
      <c r="B1555" t="s">
        <v>6005</v>
      </c>
      <c r="C1555" s="1" t="s">
        <v>5852</v>
      </c>
      <c r="D1555" s="1" t="s">
        <v>5852</v>
      </c>
      <c r="E1555" s="2">
        <v>44317</v>
      </c>
      <c r="F1555" s="2">
        <v>44377</v>
      </c>
      <c r="G1555" s="1" t="s">
        <v>9918</v>
      </c>
      <c r="H1555" s="1">
        <f>+Temporalidad[[#This Row],[ID]]</f>
        <v>1544</v>
      </c>
    </row>
    <row r="1556" spans="1:8" hidden="1" x14ac:dyDescent="0.3">
      <c r="A1556">
        <v>1545</v>
      </c>
      <c r="B1556" t="s">
        <v>6006</v>
      </c>
      <c r="C1556" s="1" t="s">
        <v>5852</v>
      </c>
      <c r="D1556" s="1" t="s">
        <v>5852</v>
      </c>
      <c r="E1556" s="2">
        <v>44682</v>
      </c>
      <c r="F1556" s="2">
        <v>44742</v>
      </c>
      <c r="G1556" s="1" t="s">
        <v>9919</v>
      </c>
      <c r="H1556" s="1">
        <f>+Temporalidad[[#This Row],[ID]]</f>
        <v>1545</v>
      </c>
    </row>
    <row r="1557" spans="1:8" hidden="1" x14ac:dyDescent="0.3">
      <c r="A1557">
        <v>1546</v>
      </c>
      <c r="B1557" t="s">
        <v>6007</v>
      </c>
      <c r="C1557" s="1" t="s">
        <v>5852</v>
      </c>
      <c r="D1557" s="1" t="s">
        <v>5852</v>
      </c>
      <c r="E1557" s="2">
        <v>45047</v>
      </c>
      <c r="F1557" s="2">
        <v>45107</v>
      </c>
      <c r="G1557" s="1" t="s">
        <v>9920</v>
      </c>
      <c r="H1557" s="1">
        <f>+Temporalidad[[#This Row],[ID]]</f>
        <v>1546</v>
      </c>
    </row>
    <row r="1558" spans="1:8" hidden="1" x14ac:dyDescent="0.3">
      <c r="A1558">
        <v>1547</v>
      </c>
      <c r="B1558" t="s">
        <v>6008</v>
      </c>
      <c r="C1558" s="1" t="s">
        <v>5852</v>
      </c>
      <c r="D1558" s="1" t="s">
        <v>5852</v>
      </c>
      <c r="E1558" s="2">
        <v>45413</v>
      </c>
      <c r="F1558" s="2">
        <v>45473</v>
      </c>
      <c r="G1558" s="1" t="s">
        <v>9921</v>
      </c>
      <c r="H1558" s="1">
        <f>+Temporalidad[[#This Row],[ID]]</f>
        <v>1547</v>
      </c>
    </row>
    <row r="1559" spans="1:8" hidden="1" x14ac:dyDescent="0.3">
      <c r="A1559">
        <v>1548</v>
      </c>
      <c r="B1559" t="s">
        <v>6009</v>
      </c>
      <c r="C1559" s="1" t="s">
        <v>5852</v>
      </c>
      <c r="D1559" s="1" t="s">
        <v>5852</v>
      </c>
      <c r="E1559" s="2">
        <v>45778</v>
      </c>
      <c r="F1559" s="2">
        <v>45838</v>
      </c>
      <c r="G1559" s="1" t="s">
        <v>9922</v>
      </c>
      <c r="H1559" s="1">
        <f>+Temporalidad[[#This Row],[ID]]</f>
        <v>1548</v>
      </c>
    </row>
    <row r="1560" spans="1:8" hidden="1" x14ac:dyDescent="0.3">
      <c r="A1560">
        <v>1549</v>
      </c>
      <c r="B1560" t="s">
        <v>6010</v>
      </c>
      <c r="C1560" s="1" t="s">
        <v>5852</v>
      </c>
      <c r="D1560" s="1" t="s">
        <v>5852</v>
      </c>
      <c r="E1560" s="2">
        <v>46143</v>
      </c>
      <c r="F1560" s="2">
        <v>46203</v>
      </c>
      <c r="G1560" s="1" t="s">
        <v>9923</v>
      </c>
      <c r="H1560" s="1">
        <f>+Temporalidad[[#This Row],[ID]]</f>
        <v>1549</v>
      </c>
    </row>
    <row r="1561" spans="1:8" hidden="1" x14ac:dyDescent="0.3">
      <c r="A1561">
        <v>1550</v>
      </c>
      <c r="B1561" t="s">
        <v>6011</v>
      </c>
      <c r="C1561" s="1" t="s">
        <v>5852</v>
      </c>
      <c r="D1561" s="1" t="s">
        <v>5852</v>
      </c>
      <c r="E1561" s="2">
        <v>46508</v>
      </c>
      <c r="F1561" s="2">
        <v>46568</v>
      </c>
      <c r="G1561" s="1" t="s">
        <v>9924</v>
      </c>
      <c r="H1561" s="1">
        <f>+Temporalidad[[#This Row],[ID]]</f>
        <v>1550</v>
      </c>
    </row>
    <row r="1562" spans="1:8" hidden="1" x14ac:dyDescent="0.3">
      <c r="A1562">
        <v>1551</v>
      </c>
      <c r="B1562" t="s">
        <v>6012</v>
      </c>
      <c r="C1562" s="1" t="s">
        <v>5852</v>
      </c>
      <c r="D1562" s="1" t="s">
        <v>5852</v>
      </c>
      <c r="E1562" s="2">
        <v>46874</v>
      </c>
      <c r="F1562" s="2">
        <v>46934</v>
      </c>
      <c r="G1562" s="1" t="s">
        <v>9925</v>
      </c>
      <c r="H1562" s="1">
        <f>+Temporalidad[[#This Row],[ID]]</f>
        <v>1551</v>
      </c>
    </row>
    <row r="1563" spans="1:8" hidden="1" x14ac:dyDescent="0.3">
      <c r="A1563">
        <v>1552</v>
      </c>
      <c r="B1563" t="s">
        <v>6013</v>
      </c>
      <c r="C1563" s="1" t="s">
        <v>5852</v>
      </c>
      <c r="D1563" s="1" t="s">
        <v>5852</v>
      </c>
      <c r="E1563" s="2">
        <v>47239</v>
      </c>
      <c r="F1563" s="2">
        <v>47299</v>
      </c>
      <c r="G1563" s="1" t="s">
        <v>9926</v>
      </c>
      <c r="H1563" s="1">
        <f>+Temporalidad[[#This Row],[ID]]</f>
        <v>1552</v>
      </c>
    </row>
    <row r="1564" spans="1:8" hidden="1" x14ac:dyDescent="0.3">
      <c r="A1564">
        <v>1553</v>
      </c>
      <c r="B1564" t="s">
        <v>6014</v>
      </c>
      <c r="C1564" s="1" t="s">
        <v>5852</v>
      </c>
      <c r="D1564" s="1" t="s">
        <v>5852</v>
      </c>
      <c r="E1564" s="2">
        <v>47604</v>
      </c>
      <c r="F1564" s="2">
        <v>47664</v>
      </c>
      <c r="G1564" s="1" t="s">
        <v>9927</v>
      </c>
      <c r="H1564" s="1">
        <f>+Temporalidad[[#This Row],[ID]]</f>
        <v>1553</v>
      </c>
    </row>
    <row r="1565" spans="1:8" hidden="1" x14ac:dyDescent="0.3">
      <c r="A1565">
        <v>1554</v>
      </c>
      <c r="B1565" t="s">
        <v>6015</v>
      </c>
      <c r="C1565" s="1" t="s">
        <v>5852</v>
      </c>
      <c r="D1565" s="1" t="s">
        <v>5852</v>
      </c>
      <c r="E1565" s="2">
        <v>47969</v>
      </c>
      <c r="F1565" s="2">
        <v>48029</v>
      </c>
      <c r="G1565" s="1" t="s">
        <v>9928</v>
      </c>
      <c r="H1565" s="1">
        <f>+Temporalidad[[#This Row],[ID]]</f>
        <v>1554</v>
      </c>
    </row>
    <row r="1566" spans="1:8" hidden="1" x14ac:dyDescent="0.3">
      <c r="A1566">
        <v>1555</v>
      </c>
      <c r="B1566" t="s">
        <v>6016</v>
      </c>
      <c r="C1566" s="1" t="s">
        <v>5852</v>
      </c>
      <c r="D1566" s="1" t="s">
        <v>5852</v>
      </c>
      <c r="E1566" s="2">
        <v>48335</v>
      </c>
      <c r="F1566" s="2">
        <v>48395</v>
      </c>
      <c r="G1566" s="1" t="s">
        <v>9929</v>
      </c>
      <c r="H1566" s="1">
        <f>+Temporalidad[[#This Row],[ID]]</f>
        <v>1555</v>
      </c>
    </row>
    <row r="1567" spans="1:8" hidden="1" x14ac:dyDescent="0.3">
      <c r="A1567">
        <v>1556</v>
      </c>
      <c r="B1567" t="s">
        <v>6017</v>
      </c>
      <c r="C1567" s="1" t="s">
        <v>5852</v>
      </c>
      <c r="D1567" s="1" t="s">
        <v>5852</v>
      </c>
      <c r="E1567" s="2">
        <v>48700</v>
      </c>
      <c r="F1567" s="2">
        <v>48760</v>
      </c>
      <c r="G1567" s="1" t="s">
        <v>9930</v>
      </c>
      <c r="H1567" s="1">
        <f>+Temporalidad[[#This Row],[ID]]</f>
        <v>1556</v>
      </c>
    </row>
    <row r="1568" spans="1:8" hidden="1" x14ac:dyDescent="0.3">
      <c r="A1568">
        <v>1557</v>
      </c>
      <c r="B1568" t="s">
        <v>6018</v>
      </c>
      <c r="C1568" s="1" t="s">
        <v>5852</v>
      </c>
      <c r="D1568" s="1" t="s">
        <v>5852</v>
      </c>
      <c r="E1568" s="2">
        <v>49065</v>
      </c>
      <c r="F1568" s="2">
        <v>49125</v>
      </c>
      <c r="G1568" s="1" t="s">
        <v>9931</v>
      </c>
      <c r="H1568" s="1">
        <f>+Temporalidad[[#This Row],[ID]]</f>
        <v>1557</v>
      </c>
    </row>
    <row r="1569" spans="1:8" hidden="1" x14ac:dyDescent="0.3">
      <c r="A1569">
        <v>1558</v>
      </c>
      <c r="B1569" t="s">
        <v>6019</v>
      </c>
      <c r="C1569" s="1" t="s">
        <v>5852</v>
      </c>
      <c r="D1569" s="1" t="s">
        <v>5852</v>
      </c>
      <c r="E1569" s="2">
        <v>49430</v>
      </c>
      <c r="F1569" s="2">
        <v>49490</v>
      </c>
      <c r="G1569" s="1" t="s">
        <v>9932</v>
      </c>
      <c r="H1569" s="1">
        <f>+Temporalidad[[#This Row],[ID]]</f>
        <v>1558</v>
      </c>
    </row>
    <row r="1570" spans="1:8" hidden="1" x14ac:dyDescent="0.3">
      <c r="A1570">
        <v>1559</v>
      </c>
      <c r="B1570" t="s">
        <v>6020</v>
      </c>
      <c r="C1570" s="1" t="s">
        <v>5852</v>
      </c>
      <c r="D1570" s="1" t="s">
        <v>5852</v>
      </c>
      <c r="E1570" s="2">
        <v>49796</v>
      </c>
      <c r="F1570" s="2">
        <v>49856</v>
      </c>
      <c r="G1570" s="1" t="s">
        <v>9933</v>
      </c>
      <c r="H1570" s="1">
        <f>+Temporalidad[[#This Row],[ID]]</f>
        <v>1559</v>
      </c>
    </row>
    <row r="1571" spans="1:8" hidden="1" x14ac:dyDescent="0.3">
      <c r="A1571">
        <v>1560</v>
      </c>
      <c r="B1571" t="s">
        <v>6021</v>
      </c>
      <c r="C1571" s="1" t="s">
        <v>5852</v>
      </c>
      <c r="D1571" s="1" t="s">
        <v>5852</v>
      </c>
      <c r="E1571" s="2">
        <v>50161</v>
      </c>
      <c r="F1571" s="2">
        <v>50221</v>
      </c>
      <c r="G1571" s="1" t="s">
        <v>9934</v>
      </c>
      <c r="H1571" s="1">
        <f>+Temporalidad[[#This Row],[ID]]</f>
        <v>1560</v>
      </c>
    </row>
    <row r="1572" spans="1:8" hidden="1" x14ac:dyDescent="0.3">
      <c r="A1572">
        <v>1561</v>
      </c>
      <c r="B1572" t="s">
        <v>6022</v>
      </c>
      <c r="C1572" s="1" t="s">
        <v>5852</v>
      </c>
      <c r="D1572" s="1" t="s">
        <v>5852</v>
      </c>
      <c r="E1572" s="2">
        <v>50526</v>
      </c>
      <c r="F1572" s="2">
        <v>50586</v>
      </c>
      <c r="G1572" s="1" t="s">
        <v>9935</v>
      </c>
      <c r="H1572" s="1">
        <f>+Temporalidad[[#This Row],[ID]]</f>
        <v>1561</v>
      </c>
    </row>
    <row r="1573" spans="1:8" hidden="1" x14ac:dyDescent="0.3">
      <c r="A1573">
        <v>1562</v>
      </c>
      <c r="B1573" t="s">
        <v>6023</v>
      </c>
      <c r="C1573" s="1" t="s">
        <v>5852</v>
      </c>
      <c r="D1573" s="1" t="s">
        <v>5852</v>
      </c>
      <c r="E1573" s="2">
        <v>50891</v>
      </c>
      <c r="F1573" s="2">
        <v>50951</v>
      </c>
      <c r="G1573" s="1" t="s">
        <v>9936</v>
      </c>
      <c r="H1573" s="1">
        <f>+Temporalidad[[#This Row],[ID]]</f>
        <v>1562</v>
      </c>
    </row>
    <row r="1574" spans="1:8" hidden="1" x14ac:dyDescent="0.3">
      <c r="A1574">
        <v>1563</v>
      </c>
      <c r="B1574" t="s">
        <v>6024</v>
      </c>
      <c r="C1574" s="1" t="s">
        <v>5852</v>
      </c>
      <c r="D1574" s="1" t="s">
        <v>5852</v>
      </c>
      <c r="E1574" s="2">
        <v>51257</v>
      </c>
      <c r="F1574" s="2">
        <v>51317</v>
      </c>
      <c r="G1574" s="1" t="s">
        <v>9937</v>
      </c>
      <c r="H1574" s="1">
        <f>+Temporalidad[[#This Row],[ID]]</f>
        <v>1563</v>
      </c>
    </row>
    <row r="1575" spans="1:8" hidden="1" x14ac:dyDescent="0.3">
      <c r="A1575">
        <v>1564</v>
      </c>
      <c r="B1575" t="s">
        <v>6025</v>
      </c>
      <c r="C1575" s="1" t="s">
        <v>5852</v>
      </c>
      <c r="D1575" s="1" t="s">
        <v>5852</v>
      </c>
      <c r="E1575" s="2">
        <v>51622</v>
      </c>
      <c r="F1575" s="2">
        <v>51682</v>
      </c>
      <c r="G1575" s="1" t="s">
        <v>9938</v>
      </c>
      <c r="H1575" s="1">
        <f>+Temporalidad[[#This Row],[ID]]</f>
        <v>1564</v>
      </c>
    </row>
    <row r="1576" spans="1:8" hidden="1" x14ac:dyDescent="0.3">
      <c r="A1576">
        <v>1565</v>
      </c>
      <c r="B1576" t="s">
        <v>6026</v>
      </c>
      <c r="C1576" s="1" t="s">
        <v>5852</v>
      </c>
      <c r="D1576" s="1" t="s">
        <v>5852</v>
      </c>
      <c r="E1576" s="2">
        <v>51987</v>
      </c>
      <c r="F1576" s="2">
        <v>52047</v>
      </c>
      <c r="G1576" s="1" t="s">
        <v>9939</v>
      </c>
      <c r="H1576" s="1">
        <f>+Temporalidad[[#This Row],[ID]]</f>
        <v>1565</v>
      </c>
    </row>
    <row r="1577" spans="1:8" hidden="1" x14ac:dyDescent="0.3">
      <c r="A1577">
        <v>1566</v>
      </c>
      <c r="B1577" t="s">
        <v>6027</v>
      </c>
      <c r="C1577" s="1" t="s">
        <v>5852</v>
      </c>
      <c r="D1577" s="1" t="s">
        <v>5852</v>
      </c>
      <c r="E1577" s="2">
        <v>52352</v>
      </c>
      <c r="F1577" s="2">
        <v>52412</v>
      </c>
      <c r="G1577" s="1" t="s">
        <v>9940</v>
      </c>
      <c r="H1577" s="1">
        <f>+Temporalidad[[#This Row],[ID]]</f>
        <v>1566</v>
      </c>
    </row>
    <row r="1578" spans="1:8" hidden="1" x14ac:dyDescent="0.3">
      <c r="A1578">
        <v>1567</v>
      </c>
      <c r="B1578" t="s">
        <v>6028</v>
      </c>
      <c r="C1578" s="1" t="s">
        <v>5852</v>
      </c>
      <c r="D1578" s="1" t="s">
        <v>5852</v>
      </c>
      <c r="E1578" s="2">
        <v>52718</v>
      </c>
      <c r="F1578" s="2">
        <v>52778</v>
      </c>
      <c r="G1578" s="1" t="s">
        <v>9941</v>
      </c>
      <c r="H1578" s="1">
        <f>+Temporalidad[[#This Row],[ID]]</f>
        <v>1567</v>
      </c>
    </row>
    <row r="1579" spans="1:8" hidden="1" x14ac:dyDescent="0.3">
      <c r="A1579">
        <v>1568</v>
      </c>
      <c r="B1579" t="s">
        <v>6029</v>
      </c>
      <c r="C1579" s="1" t="s">
        <v>5852</v>
      </c>
      <c r="D1579" s="1" t="s">
        <v>5852</v>
      </c>
      <c r="E1579" s="2">
        <v>53083</v>
      </c>
      <c r="F1579" s="2">
        <v>53143</v>
      </c>
      <c r="G1579" s="1" t="s">
        <v>9942</v>
      </c>
      <c r="H1579" s="1">
        <f>+Temporalidad[[#This Row],[ID]]</f>
        <v>1568</v>
      </c>
    </row>
    <row r="1580" spans="1:8" hidden="1" x14ac:dyDescent="0.3">
      <c r="A1580">
        <v>1569</v>
      </c>
      <c r="B1580" t="s">
        <v>6030</v>
      </c>
      <c r="C1580" s="1" t="s">
        <v>5852</v>
      </c>
      <c r="D1580" s="1" t="s">
        <v>5852</v>
      </c>
      <c r="E1580" s="2">
        <v>53448</v>
      </c>
      <c r="F1580" s="2">
        <v>53508</v>
      </c>
      <c r="G1580" s="1" t="s">
        <v>9943</v>
      </c>
      <c r="H1580" s="1">
        <f>+Temporalidad[[#This Row],[ID]]</f>
        <v>1569</v>
      </c>
    </row>
    <row r="1581" spans="1:8" hidden="1" x14ac:dyDescent="0.3">
      <c r="A1581">
        <v>1570</v>
      </c>
      <c r="B1581" t="s">
        <v>6031</v>
      </c>
      <c r="C1581" s="1" t="s">
        <v>5852</v>
      </c>
      <c r="D1581" s="1" t="s">
        <v>5852</v>
      </c>
      <c r="E1581" s="2">
        <v>53813</v>
      </c>
      <c r="F1581" s="2">
        <v>53873</v>
      </c>
      <c r="G1581" s="1" t="s">
        <v>9944</v>
      </c>
      <c r="H1581" s="1">
        <f>+Temporalidad[[#This Row],[ID]]</f>
        <v>1570</v>
      </c>
    </row>
    <row r="1582" spans="1:8" hidden="1" x14ac:dyDescent="0.3">
      <c r="A1582">
        <v>1571</v>
      </c>
      <c r="B1582" t="s">
        <v>6032</v>
      </c>
      <c r="C1582" s="1" t="s">
        <v>5852</v>
      </c>
      <c r="D1582" s="1" t="s">
        <v>5852</v>
      </c>
      <c r="E1582" s="2">
        <v>54179</v>
      </c>
      <c r="F1582" s="2">
        <v>54239</v>
      </c>
      <c r="G1582" s="1" t="s">
        <v>9945</v>
      </c>
      <c r="H1582" s="1">
        <f>+Temporalidad[[#This Row],[ID]]</f>
        <v>1571</v>
      </c>
    </row>
    <row r="1583" spans="1:8" hidden="1" x14ac:dyDescent="0.3">
      <c r="A1583">
        <v>1572</v>
      </c>
      <c r="B1583" t="s">
        <v>6033</v>
      </c>
      <c r="C1583" s="1" t="s">
        <v>5852</v>
      </c>
      <c r="D1583" s="1" t="s">
        <v>5852</v>
      </c>
      <c r="E1583" s="2">
        <v>54544</v>
      </c>
      <c r="F1583" s="2">
        <v>54604</v>
      </c>
      <c r="G1583" s="1" t="s">
        <v>9946</v>
      </c>
      <c r="H1583" s="1">
        <f>+Temporalidad[[#This Row],[ID]]</f>
        <v>1572</v>
      </c>
    </row>
    <row r="1584" spans="1:8" hidden="1" x14ac:dyDescent="0.3">
      <c r="A1584">
        <v>1573</v>
      </c>
      <c r="B1584" t="s">
        <v>6034</v>
      </c>
      <c r="C1584" s="1" t="s">
        <v>5852</v>
      </c>
      <c r="D1584" s="1" t="s">
        <v>5852</v>
      </c>
      <c r="E1584" s="2">
        <v>54909</v>
      </c>
      <c r="F1584" s="2">
        <v>54969</v>
      </c>
      <c r="G1584" s="1" t="s">
        <v>9947</v>
      </c>
      <c r="H1584" s="1">
        <f>+Temporalidad[[#This Row],[ID]]</f>
        <v>1573</v>
      </c>
    </row>
    <row r="1585" spans="1:8" hidden="1" x14ac:dyDescent="0.3">
      <c r="A1585">
        <v>1574</v>
      </c>
      <c r="B1585" t="s">
        <v>6035</v>
      </c>
      <c r="C1585" s="1" t="s">
        <v>5852</v>
      </c>
      <c r="D1585" s="1" t="s">
        <v>5852</v>
      </c>
      <c r="E1585" s="2">
        <v>33055</v>
      </c>
      <c r="F1585" s="2">
        <v>33116</v>
      </c>
      <c r="G1585" s="1" t="s">
        <v>9948</v>
      </c>
      <c r="H1585" s="1">
        <f>+Temporalidad[[#This Row],[ID]]</f>
        <v>1574</v>
      </c>
    </row>
    <row r="1586" spans="1:8" hidden="1" x14ac:dyDescent="0.3">
      <c r="A1586">
        <v>1575</v>
      </c>
      <c r="B1586" t="s">
        <v>6036</v>
      </c>
      <c r="C1586" s="1" t="s">
        <v>5852</v>
      </c>
      <c r="D1586" s="1" t="s">
        <v>5852</v>
      </c>
      <c r="E1586" s="2">
        <v>33420</v>
      </c>
      <c r="F1586" s="2">
        <v>33481</v>
      </c>
      <c r="G1586" s="1" t="s">
        <v>9949</v>
      </c>
      <c r="H1586" s="1">
        <f>+Temporalidad[[#This Row],[ID]]</f>
        <v>1575</v>
      </c>
    </row>
    <row r="1587" spans="1:8" hidden="1" x14ac:dyDescent="0.3">
      <c r="A1587">
        <v>1576</v>
      </c>
      <c r="B1587" t="s">
        <v>6037</v>
      </c>
      <c r="C1587" s="1" t="s">
        <v>5852</v>
      </c>
      <c r="D1587" s="1" t="s">
        <v>5852</v>
      </c>
      <c r="E1587" s="2">
        <v>33786</v>
      </c>
      <c r="F1587" s="2">
        <v>33847</v>
      </c>
      <c r="G1587" s="1" t="s">
        <v>9950</v>
      </c>
      <c r="H1587" s="1">
        <f>+Temporalidad[[#This Row],[ID]]</f>
        <v>1576</v>
      </c>
    </row>
    <row r="1588" spans="1:8" hidden="1" x14ac:dyDescent="0.3">
      <c r="A1588">
        <v>1577</v>
      </c>
      <c r="B1588" t="s">
        <v>6038</v>
      </c>
      <c r="C1588" s="1" t="s">
        <v>5852</v>
      </c>
      <c r="D1588" s="1" t="s">
        <v>5852</v>
      </c>
      <c r="E1588" s="2">
        <v>34151</v>
      </c>
      <c r="F1588" s="2">
        <v>34212</v>
      </c>
      <c r="G1588" s="1" t="s">
        <v>9951</v>
      </c>
      <c r="H1588" s="1">
        <f>+Temporalidad[[#This Row],[ID]]</f>
        <v>1577</v>
      </c>
    </row>
    <row r="1589" spans="1:8" hidden="1" x14ac:dyDescent="0.3">
      <c r="A1589">
        <v>1578</v>
      </c>
      <c r="B1589" t="s">
        <v>6039</v>
      </c>
      <c r="C1589" s="1" t="s">
        <v>5852</v>
      </c>
      <c r="D1589" s="1" t="s">
        <v>5852</v>
      </c>
      <c r="E1589" s="2">
        <v>34516</v>
      </c>
      <c r="F1589" s="2">
        <v>34577</v>
      </c>
      <c r="G1589" s="1" t="s">
        <v>9952</v>
      </c>
      <c r="H1589" s="1">
        <f>+Temporalidad[[#This Row],[ID]]</f>
        <v>1578</v>
      </c>
    </row>
    <row r="1590" spans="1:8" hidden="1" x14ac:dyDescent="0.3">
      <c r="A1590">
        <v>1579</v>
      </c>
      <c r="B1590" t="s">
        <v>6040</v>
      </c>
      <c r="C1590" s="1" t="s">
        <v>5852</v>
      </c>
      <c r="D1590" s="1" t="s">
        <v>5852</v>
      </c>
      <c r="E1590" s="2">
        <v>34881</v>
      </c>
      <c r="F1590" s="2">
        <v>34942</v>
      </c>
      <c r="G1590" s="1" t="s">
        <v>9953</v>
      </c>
      <c r="H1590" s="1">
        <f>+Temporalidad[[#This Row],[ID]]</f>
        <v>1579</v>
      </c>
    </row>
    <row r="1591" spans="1:8" hidden="1" x14ac:dyDescent="0.3">
      <c r="A1591">
        <v>1580</v>
      </c>
      <c r="B1591" t="s">
        <v>6041</v>
      </c>
      <c r="C1591" s="1" t="s">
        <v>5852</v>
      </c>
      <c r="D1591" s="1" t="s">
        <v>5852</v>
      </c>
      <c r="E1591" s="2">
        <v>35247</v>
      </c>
      <c r="F1591" s="2">
        <v>35308</v>
      </c>
      <c r="G1591" s="1" t="s">
        <v>9954</v>
      </c>
      <c r="H1591" s="1">
        <f>+Temporalidad[[#This Row],[ID]]</f>
        <v>1580</v>
      </c>
    </row>
    <row r="1592" spans="1:8" hidden="1" x14ac:dyDescent="0.3">
      <c r="A1592">
        <v>1581</v>
      </c>
      <c r="B1592" t="s">
        <v>6042</v>
      </c>
      <c r="C1592" s="1" t="s">
        <v>5852</v>
      </c>
      <c r="D1592" s="1" t="s">
        <v>5852</v>
      </c>
      <c r="E1592" s="2">
        <v>35612</v>
      </c>
      <c r="F1592" s="2">
        <v>35673</v>
      </c>
      <c r="G1592" s="1" t="s">
        <v>9955</v>
      </c>
      <c r="H1592" s="1">
        <f>+Temporalidad[[#This Row],[ID]]</f>
        <v>1581</v>
      </c>
    </row>
    <row r="1593" spans="1:8" hidden="1" x14ac:dyDescent="0.3">
      <c r="A1593">
        <v>1582</v>
      </c>
      <c r="B1593" t="s">
        <v>6043</v>
      </c>
      <c r="C1593" s="1" t="s">
        <v>5852</v>
      </c>
      <c r="D1593" s="1" t="s">
        <v>5852</v>
      </c>
      <c r="E1593" s="2">
        <v>35977</v>
      </c>
      <c r="F1593" s="2">
        <v>36038</v>
      </c>
      <c r="G1593" s="1" t="s">
        <v>9956</v>
      </c>
      <c r="H1593" s="1">
        <f>+Temporalidad[[#This Row],[ID]]</f>
        <v>1582</v>
      </c>
    </row>
    <row r="1594" spans="1:8" hidden="1" x14ac:dyDescent="0.3">
      <c r="A1594">
        <v>1583</v>
      </c>
      <c r="B1594" t="s">
        <v>6044</v>
      </c>
      <c r="C1594" s="1" t="s">
        <v>5852</v>
      </c>
      <c r="D1594" s="1" t="s">
        <v>5852</v>
      </c>
      <c r="E1594" s="2">
        <v>36342</v>
      </c>
      <c r="F1594" s="2">
        <v>36403</v>
      </c>
      <c r="G1594" s="1" t="s">
        <v>9957</v>
      </c>
      <c r="H1594" s="1">
        <f>+Temporalidad[[#This Row],[ID]]</f>
        <v>1583</v>
      </c>
    </row>
    <row r="1595" spans="1:8" hidden="1" x14ac:dyDescent="0.3">
      <c r="A1595">
        <v>1584</v>
      </c>
      <c r="B1595" t="s">
        <v>6045</v>
      </c>
      <c r="C1595" s="1" t="s">
        <v>5852</v>
      </c>
      <c r="D1595" s="1" t="s">
        <v>5852</v>
      </c>
      <c r="E1595" s="2">
        <v>36708</v>
      </c>
      <c r="F1595" s="2">
        <v>36769</v>
      </c>
      <c r="G1595" s="1" t="s">
        <v>9958</v>
      </c>
      <c r="H1595" s="1">
        <f>+Temporalidad[[#This Row],[ID]]</f>
        <v>1584</v>
      </c>
    </row>
    <row r="1596" spans="1:8" hidden="1" x14ac:dyDescent="0.3">
      <c r="A1596">
        <v>1585</v>
      </c>
      <c r="B1596" t="s">
        <v>6046</v>
      </c>
      <c r="C1596" s="1" t="s">
        <v>5852</v>
      </c>
      <c r="D1596" s="1" t="s">
        <v>5852</v>
      </c>
      <c r="E1596" s="2">
        <v>37073</v>
      </c>
      <c r="F1596" s="2">
        <v>37134</v>
      </c>
      <c r="G1596" s="1" t="s">
        <v>9959</v>
      </c>
      <c r="H1596" s="1">
        <f>+Temporalidad[[#This Row],[ID]]</f>
        <v>1585</v>
      </c>
    </row>
    <row r="1597" spans="1:8" hidden="1" x14ac:dyDescent="0.3">
      <c r="A1597">
        <v>1586</v>
      </c>
      <c r="B1597" t="s">
        <v>6047</v>
      </c>
      <c r="C1597" s="1" t="s">
        <v>5852</v>
      </c>
      <c r="D1597" s="1" t="s">
        <v>5852</v>
      </c>
      <c r="E1597" s="2">
        <v>37438</v>
      </c>
      <c r="F1597" s="2">
        <v>37499</v>
      </c>
      <c r="G1597" s="1" t="s">
        <v>9960</v>
      </c>
      <c r="H1597" s="1">
        <f>+Temporalidad[[#This Row],[ID]]</f>
        <v>1586</v>
      </c>
    </row>
    <row r="1598" spans="1:8" hidden="1" x14ac:dyDescent="0.3">
      <c r="A1598">
        <v>1587</v>
      </c>
      <c r="B1598" t="s">
        <v>6048</v>
      </c>
      <c r="C1598" s="1" t="s">
        <v>5852</v>
      </c>
      <c r="D1598" s="1" t="s">
        <v>5852</v>
      </c>
      <c r="E1598" s="2">
        <v>37803</v>
      </c>
      <c r="F1598" s="2">
        <v>37864</v>
      </c>
      <c r="G1598" s="1" t="s">
        <v>9961</v>
      </c>
      <c r="H1598" s="1">
        <f>+Temporalidad[[#This Row],[ID]]</f>
        <v>1587</v>
      </c>
    </row>
    <row r="1599" spans="1:8" hidden="1" x14ac:dyDescent="0.3">
      <c r="A1599">
        <v>1588</v>
      </c>
      <c r="B1599" t="s">
        <v>6049</v>
      </c>
      <c r="C1599" s="1" t="s">
        <v>5852</v>
      </c>
      <c r="D1599" s="1" t="s">
        <v>5852</v>
      </c>
      <c r="E1599" s="2">
        <v>38169</v>
      </c>
      <c r="F1599" s="2">
        <v>38230</v>
      </c>
      <c r="G1599" s="1" t="s">
        <v>9962</v>
      </c>
      <c r="H1599" s="1">
        <f>+Temporalidad[[#This Row],[ID]]</f>
        <v>1588</v>
      </c>
    </row>
    <row r="1600" spans="1:8" hidden="1" x14ac:dyDescent="0.3">
      <c r="A1600">
        <v>1589</v>
      </c>
      <c r="B1600" t="s">
        <v>6050</v>
      </c>
      <c r="C1600" s="1" t="s">
        <v>5852</v>
      </c>
      <c r="D1600" s="1" t="s">
        <v>5852</v>
      </c>
      <c r="E1600" s="2">
        <v>38534</v>
      </c>
      <c r="F1600" s="2">
        <v>38595</v>
      </c>
      <c r="G1600" s="1" t="s">
        <v>9963</v>
      </c>
      <c r="H1600" s="1">
        <f>+Temporalidad[[#This Row],[ID]]</f>
        <v>1589</v>
      </c>
    </row>
    <row r="1601" spans="1:8" hidden="1" x14ac:dyDescent="0.3">
      <c r="A1601">
        <v>1590</v>
      </c>
      <c r="B1601" t="s">
        <v>6051</v>
      </c>
      <c r="C1601" s="1" t="s">
        <v>5852</v>
      </c>
      <c r="D1601" s="1" t="s">
        <v>5852</v>
      </c>
      <c r="E1601" s="2">
        <v>38899</v>
      </c>
      <c r="F1601" s="2">
        <v>38960</v>
      </c>
      <c r="G1601" s="1" t="s">
        <v>9964</v>
      </c>
      <c r="H1601" s="1">
        <f>+Temporalidad[[#This Row],[ID]]</f>
        <v>1590</v>
      </c>
    </row>
    <row r="1602" spans="1:8" hidden="1" x14ac:dyDescent="0.3">
      <c r="A1602">
        <v>1591</v>
      </c>
      <c r="B1602" t="s">
        <v>6052</v>
      </c>
      <c r="C1602" s="1" t="s">
        <v>5852</v>
      </c>
      <c r="D1602" s="1" t="s">
        <v>5852</v>
      </c>
      <c r="E1602" s="2">
        <v>39264</v>
      </c>
      <c r="F1602" s="2">
        <v>39325</v>
      </c>
      <c r="G1602" s="1" t="s">
        <v>9965</v>
      </c>
      <c r="H1602" s="1">
        <f>+Temporalidad[[#This Row],[ID]]</f>
        <v>1591</v>
      </c>
    </row>
    <row r="1603" spans="1:8" hidden="1" x14ac:dyDescent="0.3">
      <c r="A1603">
        <v>1592</v>
      </c>
      <c r="B1603" t="s">
        <v>6053</v>
      </c>
      <c r="C1603" s="1" t="s">
        <v>5852</v>
      </c>
      <c r="D1603" s="1" t="s">
        <v>5852</v>
      </c>
      <c r="E1603" s="2">
        <v>39630</v>
      </c>
      <c r="F1603" s="2">
        <v>39691</v>
      </c>
      <c r="G1603" s="1" t="s">
        <v>9966</v>
      </c>
      <c r="H1603" s="1">
        <f>+Temporalidad[[#This Row],[ID]]</f>
        <v>1592</v>
      </c>
    </row>
    <row r="1604" spans="1:8" hidden="1" x14ac:dyDescent="0.3">
      <c r="A1604">
        <v>1593</v>
      </c>
      <c r="B1604" t="s">
        <v>6054</v>
      </c>
      <c r="C1604" s="1" t="s">
        <v>5852</v>
      </c>
      <c r="D1604" s="1" t="s">
        <v>5852</v>
      </c>
      <c r="E1604" s="2">
        <v>39995</v>
      </c>
      <c r="F1604" s="2">
        <v>40056</v>
      </c>
      <c r="G1604" s="1" t="s">
        <v>9967</v>
      </c>
      <c r="H1604" s="1">
        <f>+Temporalidad[[#This Row],[ID]]</f>
        <v>1593</v>
      </c>
    </row>
    <row r="1605" spans="1:8" hidden="1" x14ac:dyDescent="0.3">
      <c r="A1605">
        <v>1594</v>
      </c>
      <c r="B1605" t="s">
        <v>6055</v>
      </c>
      <c r="C1605" s="1" t="s">
        <v>5852</v>
      </c>
      <c r="D1605" s="1" t="s">
        <v>5852</v>
      </c>
      <c r="E1605" s="2">
        <v>40360</v>
      </c>
      <c r="F1605" s="2">
        <v>40421</v>
      </c>
      <c r="G1605" s="1" t="s">
        <v>9968</v>
      </c>
      <c r="H1605" s="1">
        <f>+Temporalidad[[#This Row],[ID]]</f>
        <v>1594</v>
      </c>
    </row>
    <row r="1606" spans="1:8" hidden="1" x14ac:dyDescent="0.3">
      <c r="A1606">
        <v>1595</v>
      </c>
      <c r="B1606" t="s">
        <v>6056</v>
      </c>
      <c r="C1606" s="1" t="s">
        <v>5852</v>
      </c>
      <c r="D1606" s="1" t="s">
        <v>5852</v>
      </c>
      <c r="E1606" s="2">
        <v>40725</v>
      </c>
      <c r="F1606" s="2">
        <v>40786</v>
      </c>
      <c r="G1606" s="1" t="s">
        <v>9969</v>
      </c>
      <c r="H1606" s="1">
        <f>+Temporalidad[[#This Row],[ID]]</f>
        <v>1595</v>
      </c>
    </row>
    <row r="1607" spans="1:8" hidden="1" x14ac:dyDescent="0.3">
      <c r="A1607">
        <v>1596</v>
      </c>
      <c r="B1607" t="s">
        <v>6057</v>
      </c>
      <c r="C1607" s="1" t="s">
        <v>5852</v>
      </c>
      <c r="D1607" s="1" t="s">
        <v>5852</v>
      </c>
      <c r="E1607" s="2">
        <v>41091</v>
      </c>
      <c r="F1607" s="2">
        <v>41152</v>
      </c>
      <c r="G1607" s="1" t="s">
        <v>9970</v>
      </c>
      <c r="H1607" s="1">
        <f>+Temporalidad[[#This Row],[ID]]</f>
        <v>1596</v>
      </c>
    </row>
    <row r="1608" spans="1:8" hidden="1" x14ac:dyDescent="0.3">
      <c r="A1608">
        <v>1597</v>
      </c>
      <c r="B1608" t="s">
        <v>6058</v>
      </c>
      <c r="C1608" s="1" t="s">
        <v>5852</v>
      </c>
      <c r="D1608" s="1" t="s">
        <v>5852</v>
      </c>
      <c r="E1608" s="2">
        <v>41456</v>
      </c>
      <c r="F1608" s="2">
        <v>41517</v>
      </c>
      <c r="G1608" s="1" t="s">
        <v>9971</v>
      </c>
      <c r="H1608" s="1">
        <f>+Temporalidad[[#This Row],[ID]]</f>
        <v>1597</v>
      </c>
    </row>
    <row r="1609" spans="1:8" hidden="1" x14ac:dyDescent="0.3">
      <c r="A1609">
        <v>1598</v>
      </c>
      <c r="B1609" t="s">
        <v>6059</v>
      </c>
      <c r="C1609" s="1" t="s">
        <v>5852</v>
      </c>
      <c r="D1609" s="1" t="s">
        <v>5852</v>
      </c>
      <c r="E1609" s="2">
        <v>41821</v>
      </c>
      <c r="F1609" s="2">
        <v>41882</v>
      </c>
      <c r="G1609" s="1" t="s">
        <v>9972</v>
      </c>
      <c r="H1609" s="1">
        <f>+Temporalidad[[#This Row],[ID]]</f>
        <v>1598</v>
      </c>
    </row>
    <row r="1610" spans="1:8" hidden="1" x14ac:dyDescent="0.3">
      <c r="A1610">
        <v>1599</v>
      </c>
      <c r="B1610" t="s">
        <v>6060</v>
      </c>
      <c r="C1610" s="1" t="s">
        <v>5852</v>
      </c>
      <c r="D1610" s="1" t="s">
        <v>5852</v>
      </c>
      <c r="E1610" s="2">
        <v>42186</v>
      </c>
      <c r="F1610" s="2">
        <v>42247</v>
      </c>
      <c r="G1610" s="1" t="s">
        <v>9973</v>
      </c>
      <c r="H1610" s="1">
        <f>+Temporalidad[[#This Row],[ID]]</f>
        <v>1599</v>
      </c>
    </row>
    <row r="1611" spans="1:8" hidden="1" x14ac:dyDescent="0.3">
      <c r="A1611">
        <v>1600</v>
      </c>
      <c r="B1611" t="s">
        <v>6061</v>
      </c>
      <c r="C1611" s="1" t="s">
        <v>5852</v>
      </c>
      <c r="D1611" s="1" t="s">
        <v>5852</v>
      </c>
      <c r="E1611" s="2">
        <v>42552</v>
      </c>
      <c r="F1611" s="2">
        <v>42613</v>
      </c>
      <c r="G1611" s="1" t="s">
        <v>9974</v>
      </c>
      <c r="H1611" s="1">
        <f>+Temporalidad[[#This Row],[ID]]</f>
        <v>1600</v>
      </c>
    </row>
    <row r="1612" spans="1:8" hidden="1" x14ac:dyDescent="0.3">
      <c r="A1612">
        <v>1601</v>
      </c>
      <c r="B1612" t="s">
        <v>6062</v>
      </c>
      <c r="C1612" s="1" t="s">
        <v>5852</v>
      </c>
      <c r="D1612" s="1" t="s">
        <v>5852</v>
      </c>
      <c r="E1612" s="2">
        <v>42917</v>
      </c>
      <c r="F1612" s="2">
        <v>42978</v>
      </c>
      <c r="G1612" s="1" t="s">
        <v>9975</v>
      </c>
      <c r="H1612" s="1">
        <f>+Temporalidad[[#This Row],[ID]]</f>
        <v>1601</v>
      </c>
    </row>
    <row r="1613" spans="1:8" hidden="1" x14ac:dyDescent="0.3">
      <c r="A1613">
        <v>1602</v>
      </c>
      <c r="B1613" t="s">
        <v>6063</v>
      </c>
      <c r="C1613" s="1" t="s">
        <v>5852</v>
      </c>
      <c r="D1613" s="1" t="s">
        <v>5852</v>
      </c>
      <c r="E1613" s="2">
        <v>43282</v>
      </c>
      <c r="F1613" s="2">
        <v>43343</v>
      </c>
      <c r="G1613" s="1" t="s">
        <v>9976</v>
      </c>
      <c r="H1613" s="1">
        <f>+Temporalidad[[#This Row],[ID]]</f>
        <v>1602</v>
      </c>
    </row>
    <row r="1614" spans="1:8" hidden="1" x14ac:dyDescent="0.3">
      <c r="A1614">
        <v>1603</v>
      </c>
      <c r="B1614" t="s">
        <v>6064</v>
      </c>
      <c r="C1614" s="1" t="s">
        <v>5852</v>
      </c>
      <c r="D1614" s="1" t="s">
        <v>5852</v>
      </c>
      <c r="E1614" s="2">
        <v>43647</v>
      </c>
      <c r="F1614" s="2">
        <v>43708</v>
      </c>
      <c r="G1614" s="1" t="s">
        <v>9977</v>
      </c>
      <c r="H1614" s="1">
        <f>+Temporalidad[[#This Row],[ID]]</f>
        <v>1603</v>
      </c>
    </row>
    <row r="1615" spans="1:8" hidden="1" x14ac:dyDescent="0.3">
      <c r="A1615">
        <v>1604</v>
      </c>
      <c r="B1615" t="s">
        <v>6065</v>
      </c>
      <c r="C1615" s="1" t="s">
        <v>5852</v>
      </c>
      <c r="D1615" s="1" t="s">
        <v>5852</v>
      </c>
      <c r="E1615" s="2">
        <v>44013</v>
      </c>
      <c r="F1615" s="2">
        <v>44074</v>
      </c>
      <c r="G1615" s="1" t="s">
        <v>9978</v>
      </c>
      <c r="H1615" s="1">
        <f>+Temporalidad[[#This Row],[ID]]</f>
        <v>1604</v>
      </c>
    </row>
    <row r="1616" spans="1:8" hidden="1" x14ac:dyDescent="0.3">
      <c r="A1616">
        <v>1605</v>
      </c>
      <c r="B1616" t="s">
        <v>6066</v>
      </c>
      <c r="C1616" s="1" t="s">
        <v>5852</v>
      </c>
      <c r="D1616" s="1" t="s">
        <v>5852</v>
      </c>
      <c r="E1616" s="2">
        <v>44378</v>
      </c>
      <c r="F1616" s="2">
        <v>44439</v>
      </c>
      <c r="G1616" s="1" t="s">
        <v>9979</v>
      </c>
      <c r="H1616" s="1">
        <f>+Temporalidad[[#This Row],[ID]]</f>
        <v>1605</v>
      </c>
    </row>
    <row r="1617" spans="1:8" hidden="1" x14ac:dyDescent="0.3">
      <c r="A1617">
        <v>1606</v>
      </c>
      <c r="B1617" t="s">
        <v>6067</v>
      </c>
      <c r="C1617" s="1" t="s">
        <v>5852</v>
      </c>
      <c r="D1617" s="1" t="s">
        <v>5852</v>
      </c>
      <c r="E1617" s="2">
        <v>44743</v>
      </c>
      <c r="F1617" s="2">
        <v>44804</v>
      </c>
      <c r="G1617" s="1" t="s">
        <v>9980</v>
      </c>
      <c r="H1617" s="1">
        <f>+Temporalidad[[#This Row],[ID]]</f>
        <v>1606</v>
      </c>
    </row>
    <row r="1618" spans="1:8" hidden="1" x14ac:dyDescent="0.3">
      <c r="A1618">
        <v>1607</v>
      </c>
      <c r="B1618" t="s">
        <v>6068</v>
      </c>
      <c r="C1618" s="1" t="s">
        <v>5852</v>
      </c>
      <c r="D1618" s="1" t="s">
        <v>5852</v>
      </c>
      <c r="E1618" s="2">
        <v>45108</v>
      </c>
      <c r="F1618" s="2">
        <v>45169</v>
      </c>
      <c r="G1618" s="1" t="s">
        <v>9981</v>
      </c>
      <c r="H1618" s="1">
        <f>+Temporalidad[[#This Row],[ID]]</f>
        <v>1607</v>
      </c>
    </row>
    <row r="1619" spans="1:8" hidden="1" x14ac:dyDescent="0.3">
      <c r="A1619">
        <v>1608</v>
      </c>
      <c r="B1619" t="s">
        <v>6069</v>
      </c>
      <c r="C1619" s="1" t="s">
        <v>5852</v>
      </c>
      <c r="D1619" s="1" t="s">
        <v>5852</v>
      </c>
      <c r="E1619" s="2">
        <v>45474</v>
      </c>
      <c r="F1619" s="2">
        <v>45535</v>
      </c>
      <c r="G1619" s="1" t="s">
        <v>9982</v>
      </c>
      <c r="H1619" s="1">
        <f>+Temporalidad[[#This Row],[ID]]</f>
        <v>1608</v>
      </c>
    </row>
    <row r="1620" spans="1:8" hidden="1" x14ac:dyDescent="0.3">
      <c r="A1620">
        <v>1609</v>
      </c>
      <c r="B1620" t="s">
        <v>6070</v>
      </c>
      <c r="C1620" s="1" t="s">
        <v>5852</v>
      </c>
      <c r="D1620" s="1" t="s">
        <v>5852</v>
      </c>
      <c r="E1620" s="2">
        <v>45839</v>
      </c>
      <c r="F1620" s="2">
        <v>45900</v>
      </c>
      <c r="G1620" s="1" t="s">
        <v>9983</v>
      </c>
      <c r="H1620" s="1">
        <f>+Temporalidad[[#This Row],[ID]]</f>
        <v>1609</v>
      </c>
    </row>
    <row r="1621" spans="1:8" hidden="1" x14ac:dyDescent="0.3">
      <c r="A1621">
        <v>1610</v>
      </c>
      <c r="B1621" t="s">
        <v>6071</v>
      </c>
      <c r="C1621" s="1" t="s">
        <v>5852</v>
      </c>
      <c r="D1621" s="1" t="s">
        <v>5852</v>
      </c>
      <c r="E1621" s="2">
        <v>46204</v>
      </c>
      <c r="F1621" s="2">
        <v>46265</v>
      </c>
      <c r="G1621" s="1" t="s">
        <v>9984</v>
      </c>
      <c r="H1621" s="1">
        <f>+Temporalidad[[#This Row],[ID]]</f>
        <v>1610</v>
      </c>
    </row>
    <row r="1622" spans="1:8" hidden="1" x14ac:dyDescent="0.3">
      <c r="A1622">
        <v>1611</v>
      </c>
      <c r="B1622" t="s">
        <v>6072</v>
      </c>
      <c r="C1622" s="1" t="s">
        <v>5852</v>
      </c>
      <c r="D1622" s="1" t="s">
        <v>5852</v>
      </c>
      <c r="E1622" s="2">
        <v>46569</v>
      </c>
      <c r="F1622" s="2">
        <v>46630</v>
      </c>
      <c r="G1622" s="1" t="s">
        <v>9985</v>
      </c>
      <c r="H1622" s="1">
        <f>+Temporalidad[[#This Row],[ID]]</f>
        <v>1611</v>
      </c>
    </row>
    <row r="1623" spans="1:8" hidden="1" x14ac:dyDescent="0.3">
      <c r="A1623">
        <v>1612</v>
      </c>
      <c r="B1623" t="s">
        <v>6073</v>
      </c>
      <c r="C1623" s="1" t="s">
        <v>5852</v>
      </c>
      <c r="D1623" s="1" t="s">
        <v>5852</v>
      </c>
      <c r="E1623" s="2">
        <v>46935</v>
      </c>
      <c r="F1623" s="2">
        <v>46996</v>
      </c>
      <c r="G1623" s="1" t="s">
        <v>9986</v>
      </c>
      <c r="H1623" s="1">
        <f>+Temporalidad[[#This Row],[ID]]</f>
        <v>1612</v>
      </c>
    </row>
    <row r="1624" spans="1:8" hidden="1" x14ac:dyDescent="0.3">
      <c r="A1624">
        <v>1613</v>
      </c>
      <c r="B1624" t="s">
        <v>6074</v>
      </c>
      <c r="C1624" s="1" t="s">
        <v>5852</v>
      </c>
      <c r="D1624" s="1" t="s">
        <v>5852</v>
      </c>
      <c r="E1624" s="2">
        <v>47300</v>
      </c>
      <c r="F1624" s="2">
        <v>47361</v>
      </c>
      <c r="G1624" s="1" t="s">
        <v>9987</v>
      </c>
      <c r="H1624" s="1">
        <f>+Temporalidad[[#This Row],[ID]]</f>
        <v>1613</v>
      </c>
    </row>
    <row r="1625" spans="1:8" hidden="1" x14ac:dyDescent="0.3">
      <c r="A1625">
        <v>1614</v>
      </c>
      <c r="B1625" t="s">
        <v>6075</v>
      </c>
      <c r="C1625" s="1" t="s">
        <v>5852</v>
      </c>
      <c r="D1625" s="1" t="s">
        <v>5852</v>
      </c>
      <c r="E1625" s="2">
        <v>47665</v>
      </c>
      <c r="F1625" s="2">
        <v>47726</v>
      </c>
      <c r="G1625" s="1" t="s">
        <v>9988</v>
      </c>
      <c r="H1625" s="1">
        <f>+Temporalidad[[#This Row],[ID]]</f>
        <v>1614</v>
      </c>
    </row>
    <row r="1626" spans="1:8" hidden="1" x14ac:dyDescent="0.3">
      <c r="A1626">
        <v>1615</v>
      </c>
      <c r="B1626" t="s">
        <v>6076</v>
      </c>
      <c r="C1626" s="1" t="s">
        <v>5852</v>
      </c>
      <c r="D1626" s="1" t="s">
        <v>5852</v>
      </c>
      <c r="E1626" s="2">
        <v>48030</v>
      </c>
      <c r="F1626" s="2">
        <v>48091</v>
      </c>
      <c r="G1626" s="1" t="s">
        <v>9989</v>
      </c>
      <c r="H1626" s="1">
        <f>+Temporalidad[[#This Row],[ID]]</f>
        <v>1615</v>
      </c>
    </row>
    <row r="1627" spans="1:8" hidden="1" x14ac:dyDescent="0.3">
      <c r="A1627">
        <v>1616</v>
      </c>
      <c r="B1627" t="s">
        <v>6077</v>
      </c>
      <c r="C1627" s="1" t="s">
        <v>5852</v>
      </c>
      <c r="D1627" s="1" t="s">
        <v>5852</v>
      </c>
      <c r="E1627" s="2">
        <v>48396</v>
      </c>
      <c r="F1627" s="2">
        <v>48457</v>
      </c>
      <c r="G1627" s="1" t="s">
        <v>9990</v>
      </c>
      <c r="H1627" s="1">
        <f>+Temporalidad[[#This Row],[ID]]</f>
        <v>1616</v>
      </c>
    </row>
    <row r="1628" spans="1:8" hidden="1" x14ac:dyDescent="0.3">
      <c r="A1628">
        <v>1617</v>
      </c>
      <c r="B1628" t="s">
        <v>6078</v>
      </c>
      <c r="C1628" s="1" t="s">
        <v>5852</v>
      </c>
      <c r="D1628" s="1" t="s">
        <v>5852</v>
      </c>
      <c r="E1628" s="2">
        <v>48761</v>
      </c>
      <c r="F1628" s="2">
        <v>48822</v>
      </c>
      <c r="G1628" s="1" t="s">
        <v>9991</v>
      </c>
      <c r="H1628" s="1">
        <f>+Temporalidad[[#This Row],[ID]]</f>
        <v>1617</v>
      </c>
    </row>
    <row r="1629" spans="1:8" hidden="1" x14ac:dyDescent="0.3">
      <c r="A1629">
        <v>1618</v>
      </c>
      <c r="B1629" t="s">
        <v>6079</v>
      </c>
      <c r="C1629" s="1" t="s">
        <v>5852</v>
      </c>
      <c r="D1629" s="1" t="s">
        <v>5852</v>
      </c>
      <c r="E1629" s="2">
        <v>49126</v>
      </c>
      <c r="F1629" s="2">
        <v>49187</v>
      </c>
      <c r="G1629" s="1" t="s">
        <v>9992</v>
      </c>
      <c r="H1629" s="1">
        <f>+Temporalidad[[#This Row],[ID]]</f>
        <v>1618</v>
      </c>
    </row>
    <row r="1630" spans="1:8" hidden="1" x14ac:dyDescent="0.3">
      <c r="A1630">
        <v>1619</v>
      </c>
      <c r="B1630" t="s">
        <v>6080</v>
      </c>
      <c r="C1630" s="1" t="s">
        <v>5852</v>
      </c>
      <c r="D1630" s="1" t="s">
        <v>5852</v>
      </c>
      <c r="E1630" s="2">
        <v>49491</v>
      </c>
      <c r="F1630" s="2">
        <v>49552</v>
      </c>
      <c r="G1630" s="1" t="s">
        <v>9993</v>
      </c>
      <c r="H1630" s="1">
        <f>+Temporalidad[[#This Row],[ID]]</f>
        <v>1619</v>
      </c>
    </row>
    <row r="1631" spans="1:8" hidden="1" x14ac:dyDescent="0.3">
      <c r="A1631">
        <v>1620</v>
      </c>
      <c r="B1631" t="s">
        <v>6081</v>
      </c>
      <c r="C1631" s="1" t="s">
        <v>5852</v>
      </c>
      <c r="D1631" s="1" t="s">
        <v>5852</v>
      </c>
      <c r="E1631" s="2">
        <v>49857</v>
      </c>
      <c r="F1631" s="2">
        <v>49918</v>
      </c>
      <c r="G1631" s="1" t="s">
        <v>9994</v>
      </c>
      <c r="H1631" s="1">
        <f>+Temporalidad[[#This Row],[ID]]</f>
        <v>1620</v>
      </c>
    </row>
    <row r="1632" spans="1:8" hidden="1" x14ac:dyDescent="0.3">
      <c r="A1632">
        <v>1621</v>
      </c>
      <c r="B1632" t="s">
        <v>6082</v>
      </c>
      <c r="C1632" s="1" t="s">
        <v>5852</v>
      </c>
      <c r="D1632" s="1" t="s">
        <v>5852</v>
      </c>
      <c r="E1632" s="2">
        <v>50222</v>
      </c>
      <c r="F1632" s="2">
        <v>50283</v>
      </c>
      <c r="G1632" s="1" t="s">
        <v>9995</v>
      </c>
      <c r="H1632" s="1">
        <f>+Temporalidad[[#This Row],[ID]]</f>
        <v>1621</v>
      </c>
    </row>
    <row r="1633" spans="1:8" hidden="1" x14ac:dyDescent="0.3">
      <c r="A1633">
        <v>1622</v>
      </c>
      <c r="B1633" t="s">
        <v>6083</v>
      </c>
      <c r="C1633" s="1" t="s">
        <v>5852</v>
      </c>
      <c r="D1633" s="1" t="s">
        <v>5852</v>
      </c>
      <c r="E1633" s="2">
        <v>50587</v>
      </c>
      <c r="F1633" s="2">
        <v>50648</v>
      </c>
      <c r="G1633" s="1" t="s">
        <v>9996</v>
      </c>
      <c r="H1633" s="1">
        <f>+Temporalidad[[#This Row],[ID]]</f>
        <v>1622</v>
      </c>
    </row>
    <row r="1634" spans="1:8" hidden="1" x14ac:dyDescent="0.3">
      <c r="A1634">
        <v>1623</v>
      </c>
      <c r="B1634" t="s">
        <v>6084</v>
      </c>
      <c r="C1634" s="1" t="s">
        <v>5852</v>
      </c>
      <c r="D1634" s="1" t="s">
        <v>5852</v>
      </c>
      <c r="E1634" s="2">
        <v>50952</v>
      </c>
      <c r="F1634" s="2">
        <v>51013</v>
      </c>
      <c r="G1634" s="1" t="s">
        <v>9997</v>
      </c>
      <c r="H1634" s="1">
        <f>+Temporalidad[[#This Row],[ID]]</f>
        <v>1623</v>
      </c>
    </row>
    <row r="1635" spans="1:8" hidden="1" x14ac:dyDescent="0.3">
      <c r="A1635">
        <v>1624</v>
      </c>
      <c r="B1635" t="s">
        <v>6085</v>
      </c>
      <c r="C1635" s="1" t="s">
        <v>5852</v>
      </c>
      <c r="D1635" s="1" t="s">
        <v>5852</v>
      </c>
      <c r="E1635" s="2">
        <v>51318</v>
      </c>
      <c r="F1635" s="2">
        <v>51379</v>
      </c>
      <c r="G1635" s="1" t="s">
        <v>9998</v>
      </c>
      <c r="H1635" s="1">
        <f>+Temporalidad[[#This Row],[ID]]</f>
        <v>1624</v>
      </c>
    </row>
    <row r="1636" spans="1:8" hidden="1" x14ac:dyDescent="0.3">
      <c r="A1636">
        <v>1625</v>
      </c>
      <c r="B1636" t="s">
        <v>6086</v>
      </c>
      <c r="C1636" s="1" t="s">
        <v>5852</v>
      </c>
      <c r="D1636" s="1" t="s">
        <v>5852</v>
      </c>
      <c r="E1636" s="2">
        <v>51683</v>
      </c>
      <c r="F1636" s="2">
        <v>51744</v>
      </c>
      <c r="G1636" s="1" t="s">
        <v>9999</v>
      </c>
      <c r="H1636" s="1">
        <f>+Temporalidad[[#This Row],[ID]]</f>
        <v>1625</v>
      </c>
    </row>
    <row r="1637" spans="1:8" hidden="1" x14ac:dyDescent="0.3">
      <c r="A1637">
        <v>1626</v>
      </c>
      <c r="B1637" t="s">
        <v>6087</v>
      </c>
      <c r="C1637" s="1" t="s">
        <v>5852</v>
      </c>
      <c r="D1637" s="1" t="s">
        <v>5852</v>
      </c>
      <c r="E1637" s="2">
        <v>52048</v>
      </c>
      <c r="F1637" s="2">
        <v>52109</v>
      </c>
      <c r="G1637" s="1" t="s">
        <v>10000</v>
      </c>
      <c r="H1637" s="1">
        <f>+Temporalidad[[#This Row],[ID]]</f>
        <v>1626</v>
      </c>
    </row>
    <row r="1638" spans="1:8" hidden="1" x14ac:dyDescent="0.3">
      <c r="A1638">
        <v>1627</v>
      </c>
      <c r="B1638" t="s">
        <v>6088</v>
      </c>
      <c r="C1638" s="1" t="s">
        <v>5852</v>
      </c>
      <c r="D1638" s="1" t="s">
        <v>5852</v>
      </c>
      <c r="E1638" s="2">
        <v>52413</v>
      </c>
      <c r="F1638" s="2">
        <v>52474</v>
      </c>
      <c r="G1638" s="1" t="s">
        <v>10001</v>
      </c>
      <c r="H1638" s="1">
        <f>+Temporalidad[[#This Row],[ID]]</f>
        <v>1627</v>
      </c>
    </row>
    <row r="1639" spans="1:8" hidden="1" x14ac:dyDescent="0.3">
      <c r="A1639">
        <v>1628</v>
      </c>
      <c r="B1639" t="s">
        <v>6089</v>
      </c>
      <c r="C1639" s="1" t="s">
        <v>5852</v>
      </c>
      <c r="D1639" s="1" t="s">
        <v>5852</v>
      </c>
      <c r="E1639" s="2">
        <v>52779</v>
      </c>
      <c r="F1639" s="2">
        <v>52840</v>
      </c>
      <c r="G1639" s="1" t="s">
        <v>10002</v>
      </c>
      <c r="H1639" s="1">
        <f>+Temporalidad[[#This Row],[ID]]</f>
        <v>1628</v>
      </c>
    </row>
    <row r="1640" spans="1:8" hidden="1" x14ac:dyDescent="0.3">
      <c r="A1640">
        <v>1629</v>
      </c>
      <c r="B1640" t="s">
        <v>6090</v>
      </c>
      <c r="C1640" s="1" t="s">
        <v>5852</v>
      </c>
      <c r="D1640" s="1" t="s">
        <v>5852</v>
      </c>
      <c r="E1640" s="2">
        <v>53144</v>
      </c>
      <c r="F1640" s="2">
        <v>53205</v>
      </c>
      <c r="G1640" s="1" t="s">
        <v>10003</v>
      </c>
      <c r="H1640" s="1">
        <f>+Temporalidad[[#This Row],[ID]]</f>
        <v>1629</v>
      </c>
    </row>
    <row r="1641" spans="1:8" hidden="1" x14ac:dyDescent="0.3">
      <c r="A1641">
        <v>1630</v>
      </c>
      <c r="B1641" t="s">
        <v>6091</v>
      </c>
      <c r="C1641" s="1" t="s">
        <v>5852</v>
      </c>
      <c r="D1641" s="1" t="s">
        <v>5852</v>
      </c>
      <c r="E1641" s="2">
        <v>53509</v>
      </c>
      <c r="F1641" s="2">
        <v>53570</v>
      </c>
      <c r="G1641" s="1" t="s">
        <v>10004</v>
      </c>
      <c r="H1641" s="1">
        <f>+Temporalidad[[#This Row],[ID]]</f>
        <v>1630</v>
      </c>
    </row>
    <row r="1642" spans="1:8" hidden="1" x14ac:dyDescent="0.3">
      <c r="A1642">
        <v>1631</v>
      </c>
      <c r="B1642" t="s">
        <v>6092</v>
      </c>
      <c r="C1642" s="1" t="s">
        <v>5852</v>
      </c>
      <c r="D1642" s="1" t="s">
        <v>5852</v>
      </c>
      <c r="E1642" s="2">
        <v>53874</v>
      </c>
      <c r="F1642" s="2">
        <v>53935</v>
      </c>
      <c r="G1642" s="1" t="s">
        <v>10005</v>
      </c>
      <c r="H1642" s="1">
        <f>+Temporalidad[[#This Row],[ID]]</f>
        <v>1631</v>
      </c>
    </row>
    <row r="1643" spans="1:8" hidden="1" x14ac:dyDescent="0.3">
      <c r="A1643">
        <v>1632</v>
      </c>
      <c r="B1643" t="s">
        <v>6093</v>
      </c>
      <c r="C1643" s="1" t="s">
        <v>5852</v>
      </c>
      <c r="D1643" s="1" t="s">
        <v>5852</v>
      </c>
      <c r="E1643" s="2">
        <v>54240</v>
      </c>
      <c r="F1643" s="2">
        <v>54301</v>
      </c>
      <c r="G1643" s="1" t="s">
        <v>10006</v>
      </c>
      <c r="H1643" s="1">
        <f>+Temporalidad[[#This Row],[ID]]</f>
        <v>1632</v>
      </c>
    </row>
    <row r="1644" spans="1:8" hidden="1" x14ac:dyDescent="0.3">
      <c r="A1644">
        <v>1633</v>
      </c>
      <c r="B1644" t="s">
        <v>6094</v>
      </c>
      <c r="C1644" s="1" t="s">
        <v>5852</v>
      </c>
      <c r="D1644" s="1" t="s">
        <v>5852</v>
      </c>
      <c r="E1644" s="2">
        <v>54605</v>
      </c>
      <c r="F1644" s="2">
        <v>54666</v>
      </c>
      <c r="G1644" s="1" t="s">
        <v>10007</v>
      </c>
      <c r="H1644" s="1">
        <f>+Temporalidad[[#This Row],[ID]]</f>
        <v>1633</v>
      </c>
    </row>
    <row r="1645" spans="1:8" hidden="1" x14ac:dyDescent="0.3">
      <c r="A1645">
        <v>1634</v>
      </c>
      <c r="B1645" t="s">
        <v>6095</v>
      </c>
      <c r="C1645" s="1" t="s">
        <v>5852</v>
      </c>
      <c r="D1645" s="1" t="s">
        <v>5852</v>
      </c>
      <c r="E1645" s="2">
        <v>54970</v>
      </c>
      <c r="F1645" s="2">
        <v>55031</v>
      </c>
      <c r="G1645" s="1" t="s">
        <v>10008</v>
      </c>
      <c r="H1645" s="1">
        <f>+Temporalidad[[#This Row],[ID]]</f>
        <v>1634</v>
      </c>
    </row>
    <row r="1646" spans="1:8" hidden="1" x14ac:dyDescent="0.3">
      <c r="A1646">
        <v>1635</v>
      </c>
      <c r="B1646" t="s">
        <v>6096</v>
      </c>
      <c r="C1646" s="1" t="s">
        <v>5852</v>
      </c>
      <c r="D1646" s="1" t="s">
        <v>5852</v>
      </c>
      <c r="E1646" s="2">
        <v>33117</v>
      </c>
      <c r="F1646" s="2">
        <v>33177</v>
      </c>
      <c r="G1646" s="1" t="s">
        <v>10009</v>
      </c>
      <c r="H1646" s="1">
        <f>+Temporalidad[[#This Row],[ID]]</f>
        <v>1635</v>
      </c>
    </row>
    <row r="1647" spans="1:8" hidden="1" x14ac:dyDescent="0.3">
      <c r="A1647">
        <v>1636</v>
      </c>
      <c r="B1647" t="s">
        <v>6097</v>
      </c>
      <c r="C1647" s="1" t="s">
        <v>5852</v>
      </c>
      <c r="D1647" s="1" t="s">
        <v>5852</v>
      </c>
      <c r="E1647" s="2">
        <v>33482</v>
      </c>
      <c r="F1647" s="2">
        <v>33542</v>
      </c>
      <c r="G1647" s="1" t="s">
        <v>10010</v>
      </c>
      <c r="H1647" s="1">
        <f>+Temporalidad[[#This Row],[ID]]</f>
        <v>1636</v>
      </c>
    </row>
    <row r="1648" spans="1:8" hidden="1" x14ac:dyDescent="0.3">
      <c r="A1648">
        <v>1637</v>
      </c>
      <c r="B1648" t="s">
        <v>6098</v>
      </c>
      <c r="C1648" s="1" t="s">
        <v>5852</v>
      </c>
      <c r="D1648" s="1" t="s">
        <v>5852</v>
      </c>
      <c r="E1648" s="2">
        <v>33848</v>
      </c>
      <c r="F1648" s="2">
        <v>33908</v>
      </c>
      <c r="G1648" s="1" t="s">
        <v>10011</v>
      </c>
      <c r="H1648" s="1">
        <f>+Temporalidad[[#This Row],[ID]]</f>
        <v>1637</v>
      </c>
    </row>
    <row r="1649" spans="1:8" hidden="1" x14ac:dyDescent="0.3">
      <c r="A1649">
        <v>1638</v>
      </c>
      <c r="B1649" t="s">
        <v>6099</v>
      </c>
      <c r="C1649" s="1" t="s">
        <v>5852</v>
      </c>
      <c r="D1649" s="1" t="s">
        <v>5852</v>
      </c>
      <c r="E1649" s="2">
        <v>34213</v>
      </c>
      <c r="F1649" s="2">
        <v>34273</v>
      </c>
      <c r="G1649" s="1" t="s">
        <v>10012</v>
      </c>
      <c r="H1649" s="1">
        <f>+Temporalidad[[#This Row],[ID]]</f>
        <v>1638</v>
      </c>
    </row>
    <row r="1650" spans="1:8" hidden="1" x14ac:dyDescent="0.3">
      <c r="A1650">
        <v>1639</v>
      </c>
      <c r="B1650" t="s">
        <v>6100</v>
      </c>
      <c r="C1650" s="1" t="s">
        <v>5852</v>
      </c>
      <c r="D1650" s="1" t="s">
        <v>5852</v>
      </c>
      <c r="E1650" s="2">
        <v>34578</v>
      </c>
      <c r="F1650" s="2">
        <v>34638</v>
      </c>
      <c r="G1650" s="1" t="s">
        <v>10013</v>
      </c>
      <c r="H1650" s="1">
        <f>+Temporalidad[[#This Row],[ID]]</f>
        <v>1639</v>
      </c>
    </row>
    <row r="1651" spans="1:8" hidden="1" x14ac:dyDescent="0.3">
      <c r="A1651">
        <v>1640</v>
      </c>
      <c r="B1651" t="s">
        <v>6101</v>
      </c>
      <c r="C1651" s="1" t="s">
        <v>5852</v>
      </c>
      <c r="D1651" s="1" t="s">
        <v>5852</v>
      </c>
      <c r="E1651" s="2">
        <v>34943</v>
      </c>
      <c r="F1651" s="2">
        <v>35003</v>
      </c>
      <c r="G1651" s="1" t="s">
        <v>10014</v>
      </c>
      <c r="H1651" s="1">
        <f>+Temporalidad[[#This Row],[ID]]</f>
        <v>1640</v>
      </c>
    </row>
    <row r="1652" spans="1:8" hidden="1" x14ac:dyDescent="0.3">
      <c r="A1652">
        <v>1641</v>
      </c>
      <c r="B1652" t="s">
        <v>6102</v>
      </c>
      <c r="C1652" s="1" t="s">
        <v>5852</v>
      </c>
      <c r="D1652" s="1" t="s">
        <v>5852</v>
      </c>
      <c r="E1652" s="2">
        <v>35309</v>
      </c>
      <c r="F1652" s="2">
        <v>35369</v>
      </c>
      <c r="G1652" s="1" t="s">
        <v>10015</v>
      </c>
      <c r="H1652" s="1">
        <f>+Temporalidad[[#This Row],[ID]]</f>
        <v>1641</v>
      </c>
    </row>
    <row r="1653" spans="1:8" hidden="1" x14ac:dyDescent="0.3">
      <c r="A1653">
        <v>1642</v>
      </c>
      <c r="B1653" t="s">
        <v>6103</v>
      </c>
      <c r="C1653" s="1" t="s">
        <v>5852</v>
      </c>
      <c r="D1653" s="1" t="s">
        <v>5852</v>
      </c>
      <c r="E1653" s="2">
        <v>35674</v>
      </c>
      <c r="F1653" s="2">
        <v>35734</v>
      </c>
      <c r="G1653" s="1" t="s">
        <v>10016</v>
      </c>
      <c r="H1653" s="1">
        <f>+Temporalidad[[#This Row],[ID]]</f>
        <v>1642</v>
      </c>
    </row>
    <row r="1654" spans="1:8" hidden="1" x14ac:dyDescent="0.3">
      <c r="A1654">
        <v>1643</v>
      </c>
      <c r="B1654" t="s">
        <v>6104</v>
      </c>
      <c r="C1654" s="1" t="s">
        <v>5852</v>
      </c>
      <c r="D1654" s="1" t="s">
        <v>5852</v>
      </c>
      <c r="E1654" s="2">
        <v>36039</v>
      </c>
      <c r="F1654" s="2">
        <v>36099</v>
      </c>
      <c r="G1654" s="1" t="s">
        <v>10017</v>
      </c>
      <c r="H1654" s="1">
        <f>+Temporalidad[[#This Row],[ID]]</f>
        <v>1643</v>
      </c>
    </row>
    <row r="1655" spans="1:8" hidden="1" x14ac:dyDescent="0.3">
      <c r="A1655">
        <v>1644</v>
      </c>
      <c r="B1655" t="s">
        <v>6105</v>
      </c>
      <c r="C1655" s="1" t="s">
        <v>5852</v>
      </c>
      <c r="D1655" s="1" t="s">
        <v>5852</v>
      </c>
      <c r="E1655" s="2">
        <v>36404</v>
      </c>
      <c r="F1655" s="2">
        <v>36464</v>
      </c>
      <c r="G1655" s="1" t="s">
        <v>10018</v>
      </c>
      <c r="H1655" s="1">
        <f>+Temporalidad[[#This Row],[ID]]</f>
        <v>1644</v>
      </c>
    </row>
    <row r="1656" spans="1:8" hidden="1" x14ac:dyDescent="0.3">
      <c r="A1656">
        <v>1645</v>
      </c>
      <c r="B1656" t="s">
        <v>6106</v>
      </c>
      <c r="C1656" s="1" t="s">
        <v>5852</v>
      </c>
      <c r="D1656" s="1" t="s">
        <v>5852</v>
      </c>
      <c r="E1656" s="2">
        <v>36770</v>
      </c>
      <c r="F1656" s="2">
        <v>36830</v>
      </c>
      <c r="G1656" s="1" t="s">
        <v>10019</v>
      </c>
      <c r="H1656" s="1">
        <f>+Temporalidad[[#This Row],[ID]]</f>
        <v>1645</v>
      </c>
    </row>
    <row r="1657" spans="1:8" hidden="1" x14ac:dyDescent="0.3">
      <c r="A1657">
        <v>1646</v>
      </c>
      <c r="B1657" t="s">
        <v>6107</v>
      </c>
      <c r="C1657" s="1" t="s">
        <v>5852</v>
      </c>
      <c r="D1657" s="1" t="s">
        <v>5852</v>
      </c>
      <c r="E1657" s="2">
        <v>37135</v>
      </c>
      <c r="F1657" s="2">
        <v>37195</v>
      </c>
      <c r="G1657" s="1" t="s">
        <v>10020</v>
      </c>
      <c r="H1657" s="1">
        <f>+Temporalidad[[#This Row],[ID]]</f>
        <v>1646</v>
      </c>
    </row>
    <row r="1658" spans="1:8" hidden="1" x14ac:dyDescent="0.3">
      <c r="A1658">
        <v>1647</v>
      </c>
      <c r="B1658" t="s">
        <v>6108</v>
      </c>
      <c r="C1658" s="1" t="s">
        <v>5852</v>
      </c>
      <c r="D1658" s="1" t="s">
        <v>5852</v>
      </c>
      <c r="E1658" s="2">
        <v>37500</v>
      </c>
      <c r="F1658" s="2">
        <v>37560</v>
      </c>
      <c r="G1658" s="1" t="s">
        <v>10021</v>
      </c>
      <c r="H1658" s="1">
        <f>+Temporalidad[[#This Row],[ID]]</f>
        <v>1647</v>
      </c>
    </row>
    <row r="1659" spans="1:8" hidden="1" x14ac:dyDescent="0.3">
      <c r="A1659">
        <v>1648</v>
      </c>
      <c r="B1659" t="s">
        <v>6109</v>
      </c>
      <c r="C1659" s="1" t="s">
        <v>5852</v>
      </c>
      <c r="D1659" s="1" t="s">
        <v>5852</v>
      </c>
      <c r="E1659" s="2">
        <v>37865</v>
      </c>
      <c r="F1659" s="2">
        <v>37925</v>
      </c>
      <c r="G1659" s="1" t="s">
        <v>10022</v>
      </c>
      <c r="H1659" s="1">
        <f>+Temporalidad[[#This Row],[ID]]</f>
        <v>1648</v>
      </c>
    </row>
    <row r="1660" spans="1:8" hidden="1" x14ac:dyDescent="0.3">
      <c r="A1660">
        <v>1649</v>
      </c>
      <c r="B1660" t="s">
        <v>6110</v>
      </c>
      <c r="C1660" s="1" t="s">
        <v>5852</v>
      </c>
      <c r="D1660" s="1" t="s">
        <v>5852</v>
      </c>
      <c r="E1660" s="2">
        <v>38231</v>
      </c>
      <c r="F1660" s="2">
        <v>38291</v>
      </c>
      <c r="G1660" s="1" t="s">
        <v>10023</v>
      </c>
      <c r="H1660" s="1">
        <f>+Temporalidad[[#This Row],[ID]]</f>
        <v>1649</v>
      </c>
    </row>
    <row r="1661" spans="1:8" hidden="1" x14ac:dyDescent="0.3">
      <c r="A1661">
        <v>1650</v>
      </c>
      <c r="B1661" t="s">
        <v>6111</v>
      </c>
      <c r="C1661" s="1" t="s">
        <v>5852</v>
      </c>
      <c r="D1661" s="1" t="s">
        <v>5852</v>
      </c>
      <c r="E1661" s="2">
        <v>38596</v>
      </c>
      <c r="F1661" s="2">
        <v>38656</v>
      </c>
      <c r="G1661" s="1" t="s">
        <v>10024</v>
      </c>
      <c r="H1661" s="1">
        <f>+Temporalidad[[#This Row],[ID]]</f>
        <v>1650</v>
      </c>
    </row>
    <row r="1662" spans="1:8" hidden="1" x14ac:dyDescent="0.3">
      <c r="A1662">
        <v>1651</v>
      </c>
      <c r="B1662" t="s">
        <v>6112</v>
      </c>
      <c r="C1662" s="1" t="s">
        <v>5852</v>
      </c>
      <c r="D1662" s="1" t="s">
        <v>5852</v>
      </c>
      <c r="E1662" s="2">
        <v>38961</v>
      </c>
      <c r="F1662" s="2">
        <v>39021</v>
      </c>
      <c r="G1662" s="1" t="s">
        <v>10025</v>
      </c>
      <c r="H1662" s="1">
        <f>+Temporalidad[[#This Row],[ID]]</f>
        <v>1651</v>
      </c>
    </row>
    <row r="1663" spans="1:8" hidden="1" x14ac:dyDescent="0.3">
      <c r="A1663">
        <v>1652</v>
      </c>
      <c r="B1663" t="s">
        <v>6113</v>
      </c>
      <c r="C1663" s="1" t="s">
        <v>5852</v>
      </c>
      <c r="D1663" s="1" t="s">
        <v>5852</v>
      </c>
      <c r="E1663" s="2">
        <v>39326</v>
      </c>
      <c r="F1663" s="2">
        <v>39386</v>
      </c>
      <c r="G1663" s="1" t="s">
        <v>10026</v>
      </c>
      <c r="H1663" s="1">
        <f>+Temporalidad[[#This Row],[ID]]</f>
        <v>1652</v>
      </c>
    </row>
    <row r="1664" spans="1:8" hidden="1" x14ac:dyDescent="0.3">
      <c r="A1664">
        <v>1653</v>
      </c>
      <c r="B1664" t="s">
        <v>6114</v>
      </c>
      <c r="C1664" s="1" t="s">
        <v>5852</v>
      </c>
      <c r="D1664" s="1" t="s">
        <v>5852</v>
      </c>
      <c r="E1664" s="2">
        <v>39692</v>
      </c>
      <c r="F1664" s="2">
        <v>39752</v>
      </c>
      <c r="G1664" s="1" t="s">
        <v>10027</v>
      </c>
      <c r="H1664" s="1">
        <f>+Temporalidad[[#This Row],[ID]]</f>
        <v>1653</v>
      </c>
    </row>
    <row r="1665" spans="1:8" hidden="1" x14ac:dyDescent="0.3">
      <c r="A1665">
        <v>1654</v>
      </c>
      <c r="B1665" t="s">
        <v>6115</v>
      </c>
      <c r="C1665" s="1" t="s">
        <v>5852</v>
      </c>
      <c r="D1665" s="1" t="s">
        <v>5852</v>
      </c>
      <c r="E1665" s="2">
        <v>40057</v>
      </c>
      <c r="F1665" s="2">
        <v>40117</v>
      </c>
      <c r="G1665" s="1" t="s">
        <v>10028</v>
      </c>
      <c r="H1665" s="1">
        <f>+Temporalidad[[#This Row],[ID]]</f>
        <v>1654</v>
      </c>
    </row>
    <row r="1666" spans="1:8" hidden="1" x14ac:dyDescent="0.3">
      <c r="A1666">
        <v>1655</v>
      </c>
      <c r="B1666" t="s">
        <v>6116</v>
      </c>
      <c r="C1666" s="1" t="s">
        <v>5852</v>
      </c>
      <c r="D1666" s="1" t="s">
        <v>5852</v>
      </c>
      <c r="E1666" s="2">
        <v>40422</v>
      </c>
      <c r="F1666" s="2">
        <v>40482</v>
      </c>
      <c r="G1666" s="1" t="s">
        <v>10029</v>
      </c>
      <c r="H1666" s="1">
        <f>+Temporalidad[[#This Row],[ID]]</f>
        <v>1655</v>
      </c>
    </row>
    <row r="1667" spans="1:8" hidden="1" x14ac:dyDescent="0.3">
      <c r="A1667">
        <v>1656</v>
      </c>
      <c r="B1667" t="s">
        <v>6117</v>
      </c>
      <c r="C1667" s="1" t="s">
        <v>5852</v>
      </c>
      <c r="D1667" s="1" t="s">
        <v>5852</v>
      </c>
      <c r="E1667" s="2">
        <v>40787</v>
      </c>
      <c r="F1667" s="2">
        <v>40847</v>
      </c>
      <c r="G1667" s="1" t="s">
        <v>10030</v>
      </c>
      <c r="H1667" s="1">
        <f>+Temporalidad[[#This Row],[ID]]</f>
        <v>1656</v>
      </c>
    </row>
    <row r="1668" spans="1:8" hidden="1" x14ac:dyDescent="0.3">
      <c r="A1668">
        <v>1657</v>
      </c>
      <c r="B1668" t="s">
        <v>6118</v>
      </c>
      <c r="C1668" s="1" t="s">
        <v>5852</v>
      </c>
      <c r="D1668" s="1" t="s">
        <v>5852</v>
      </c>
      <c r="E1668" s="2">
        <v>41153</v>
      </c>
      <c r="F1668" s="2">
        <v>41213</v>
      </c>
      <c r="G1668" s="1" t="s">
        <v>10031</v>
      </c>
      <c r="H1668" s="1">
        <f>+Temporalidad[[#This Row],[ID]]</f>
        <v>1657</v>
      </c>
    </row>
    <row r="1669" spans="1:8" hidden="1" x14ac:dyDescent="0.3">
      <c r="A1669">
        <v>1658</v>
      </c>
      <c r="B1669" t="s">
        <v>6119</v>
      </c>
      <c r="C1669" s="1" t="s">
        <v>5852</v>
      </c>
      <c r="D1669" s="1" t="s">
        <v>5852</v>
      </c>
      <c r="E1669" s="2">
        <v>41518</v>
      </c>
      <c r="F1669" s="2">
        <v>41578</v>
      </c>
      <c r="G1669" s="1" t="s">
        <v>10032</v>
      </c>
      <c r="H1669" s="1">
        <f>+Temporalidad[[#This Row],[ID]]</f>
        <v>1658</v>
      </c>
    </row>
    <row r="1670" spans="1:8" hidden="1" x14ac:dyDescent="0.3">
      <c r="A1670">
        <v>1659</v>
      </c>
      <c r="B1670" t="s">
        <v>6120</v>
      </c>
      <c r="C1670" s="1" t="s">
        <v>5852</v>
      </c>
      <c r="D1670" s="1" t="s">
        <v>5852</v>
      </c>
      <c r="E1670" s="2">
        <v>41883</v>
      </c>
      <c r="F1670" s="2">
        <v>41943</v>
      </c>
      <c r="G1670" s="1" t="s">
        <v>10033</v>
      </c>
      <c r="H1670" s="1">
        <f>+Temporalidad[[#This Row],[ID]]</f>
        <v>1659</v>
      </c>
    </row>
    <row r="1671" spans="1:8" hidden="1" x14ac:dyDescent="0.3">
      <c r="A1671">
        <v>1660</v>
      </c>
      <c r="B1671" t="s">
        <v>6121</v>
      </c>
      <c r="C1671" s="1" t="s">
        <v>5852</v>
      </c>
      <c r="D1671" s="1" t="s">
        <v>5852</v>
      </c>
      <c r="E1671" s="2">
        <v>42248</v>
      </c>
      <c r="F1671" s="2">
        <v>42308</v>
      </c>
      <c r="G1671" s="1" t="s">
        <v>10034</v>
      </c>
      <c r="H1671" s="1">
        <f>+Temporalidad[[#This Row],[ID]]</f>
        <v>1660</v>
      </c>
    </row>
    <row r="1672" spans="1:8" hidden="1" x14ac:dyDescent="0.3">
      <c r="A1672">
        <v>1661</v>
      </c>
      <c r="B1672" t="s">
        <v>6122</v>
      </c>
      <c r="C1672" s="1" t="s">
        <v>5852</v>
      </c>
      <c r="D1672" s="1" t="s">
        <v>5852</v>
      </c>
      <c r="E1672" s="2">
        <v>42614</v>
      </c>
      <c r="F1672" s="2">
        <v>42674</v>
      </c>
      <c r="G1672" s="1" t="s">
        <v>10035</v>
      </c>
      <c r="H1672" s="1">
        <f>+Temporalidad[[#This Row],[ID]]</f>
        <v>1661</v>
      </c>
    </row>
    <row r="1673" spans="1:8" hidden="1" x14ac:dyDescent="0.3">
      <c r="A1673">
        <v>1662</v>
      </c>
      <c r="B1673" t="s">
        <v>6123</v>
      </c>
      <c r="C1673" s="1" t="s">
        <v>5852</v>
      </c>
      <c r="D1673" s="1" t="s">
        <v>5852</v>
      </c>
      <c r="E1673" s="2">
        <v>42979</v>
      </c>
      <c r="F1673" s="2">
        <v>43039</v>
      </c>
      <c r="G1673" s="1" t="s">
        <v>10036</v>
      </c>
      <c r="H1673" s="1">
        <f>+Temporalidad[[#This Row],[ID]]</f>
        <v>1662</v>
      </c>
    </row>
    <row r="1674" spans="1:8" hidden="1" x14ac:dyDescent="0.3">
      <c r="A1674">
        <v>1663</v>
      </c>
      <c r="B1674" t="s">
        <v>6124</v>
      </c>
      <c r="C1674" s="1" t="s">
        <v>5852</v>
      </c>
      <c r="D1674" s="1" t="s">
        <v>5852</v>
      </c>
      <c r="E1674" s="2">
        <v>43344</v>
      </c>
      <c r="F1674" s="2">
        <v>43404</v>
      </c>
      <c r="G1674" s="1" t="s">
        <v>10037</v>
      </c>
      <c r="H1674" s="1">
        <f>+Temporalidad[[#This Row],[ID]]</f>
        <v>1663</v>
      </c>
    </row>
    <row r="1675" spans="1:8" hidden="1" x14ac:dyDescent="0.3">
      <c r="A1675">
        <v>1664</v>
      </c>
      <c r="B1675" t="s">
        <v>6125</v>
      </c>
      <c r="C1675" s="1" t="s">
        <v>5852</v>
      </c>
      <c r="D1675" s="1" t="s">
        <v>5852</v>
      </c>
      <c r="E1675" s="2">
        <v>43709</v>
      </c>
      <c r="F1675" s="2">
        <v>43769</v>
      </c>
      <c r="G1675" s="1" t="s">
        <v>10038</v>
      </c>
      <c r="H1675" s="1">
        <f>+Temporalidad[[#This Row],[ID]]</f>
        <v>1664</v>
      </c>
    </row>
    <row r="1676" spans="1:8" hidden="1" x14ac:dyDescent="0.3">
      <c r="A1676">
        <v>1665</v>
      </c>
      <c r="B1676" t="s">
        <v>6126</v>
      </c>
      <c r="C1676" s="1" t="s">
        <v>5852</v>
      </c>
      <c r="D1676" s="1" t="s">
        <v>5852</v>
      </c>
      <c r="E1676" s="2">
        <v>44075</v>
      </c>
      <c r="F1676" s="2">
        <v>44135</v>
      </c>
      <c r="G1676" s="1" t="s">
        <v>10039</v>
      </c>
      <c r="H1676" s="1">
        <f>+Temporalidad[[#This Row],[ID]]</f>
        <v>1665</v>
      </c>
    </row>
    <row r="1677" spans="1:8" hidden="1" x14ac:dyDescent="0.3">
      <c r="A1677">
        <v>1666</v>
      </c>
      <c r="B1677" t="s">
        <v>6127</v>
      </c>
      <c r="C1677" s="1" t="s">
        <v>5852</v>
      </c>
      <c r="D1677" s="1" t="s">
        <v>5852</v>
      </c>
      <c r="E1677" s="2">
        <v>44440</v>
      </c>
      <c r="F1677" s="2">
        <v>44500</v>
      </c>
      <c r="G1677" s="1" t="s">
        <v>10040</v>
      </c>
      <c r="H1677" s="1">
        <f>+Temporalidad[[#This Row],[ID]]</f>
        <v>1666</v>
      </c>
    </row>
    <row r="1678" spans="1:8" hidden="1" x14ac:dyDescent="0.3">
      <c r="A1678">
        <v>1667</v>
      </c>
      <c r="B1678" t="s">
        <v>6128</v>
      </c>
      <c r="C1678" s="1" t="s">
        <v>5852</v>
      </c>
      <c r="D1678" s="1" t="s">
        <v>5852</v>
      </c>
      <c r="E1678" s="2">
        <v>44805</v>
      </c>
      <c r="F1678" s="2">
        <v>44865</v>
      </c>
      <c r="G1678" s="1" t="s">
        <v>10041</v>
      </c>
      <c r="H1678" s="1">
        <f>+Temporalidad[[#This Row],[ID]]</f>
        <v>1667</v>
      </c>
    </row>
    <row r="1679" spans="1:8" hidden="1" x14ac:dyDescent="0.3">
      <c r="A1679">
        <v>1668</v>
      </c>
      <c r="B1679" t="s">
        <v>6129</v>
      </c>
      <c r="C1679" s="1" t="s">
        <v>5852</v>
      </c>
      <c r="D1679" s="1" t="s">
        <v>5852</v>
      </c>
      <c r="E1679" s="2">
        <v>45170</v>
      </c>
      <c r="F1679" s="2">
        <v>45230</v>
      </c>
      <c r="G1679" s="1" t="s">
        <v>10042</v>
      </c>
      <c r="H1679" s="1">
        <f>+Temporalidad[[#This Row],[ID]]</f>
        <v>1668</v>
      </c>
    </row>
    <row r="1680" spans="1:8" hidden="1" x14ac:dyDescent="0.3">
      <c r="A1680">
        <v>1669</v>
      </c>
      <c r="B1680" t="s">
        <v>6130</v>
      </c>
      <c r="C1680" s="1" t="s">
        <v>5852</v>
      </c>
      <c r="D1680" s="1" t="s">
        <v>5852</v>
      </c>
      <c r="E1680" s="2">
        <v>45536</v>
      </c>
      <c r="F1680" s="2">
        <v>45596</v>
      </c>
      <c r="G1680" s="1" t="s">
        <v>10043</v>
      </c>
      <c r="H1680" s="1">
        <f>+Temporalidad[[#This Row],[ID]]</f>
        <v>1669</v>
      </c>
    </row>
    <row r="1681" spans="1:8" hidden="1" x14ac:dyDescent="0.3">
      <c r="A1681">
        <v>1670</v>
      </c>
      <c r="B1681" t="s">
        <v>6131</v>
      </c>
      <c r="C1681" s="1" t="s">
        <v>5852</v>
      </c>
      <c r="D1681" s="1" t="s">
        <v>5852</v>
      </c>
      <c r="E1681" s="2">
        <v>45901</v>
      </c>
      <c r="F1681" s="2">
        <v>45961</v>
      </c>
      <c r="G1681" s="1" t="s">
        <v>10044</v>
      </c>
      <c r="H1681" s="1">
        <f>+Temporalidad[[#This Row],[ID]]</f>
        <v>1670</v>
      </c>
    </row>
    <row r="1682" spans="1:8" hidden="1" x14ac:dyDescent="0.3">
      <c r="A1682">
        <v>1671</v>
      </c>
      <c r="B1682" t="s">
        <v>6132</v>
      </c>
      <c r="C1682" s="1" t="s">
        <v>5852</v>
      </c>
      <c r="D1682" s="1" t="s">
        <v>5852</v>
      </c>
      <c r="E1682" s="2">
        <v>46266</v>
      </c>
      <c r="F1682" s="2">
        <v>46326</v>
      </c>
      <c r="G1682" s="1" t="s">
        <v>10045</v>
      </c>
      <c r="H1682" s="1">
        <f>+Temporalidad[[#This Row],[ID]]</f>
        <v>1671</v>
      </c>
    </row>
    <row r="1683" spans="1:8" hidden="1" x14ac:dyDescent="0.3">
      <c r="A1683">
        <v>1672</v>
      </c>
      <c r="B1683" t="s">
        <v>6133</v>
      </c>
      <c r="C1683" s="1" t="s">
        <v>5852</v>
      </c>
      <c r="D1683" s="1" t="s">
        <v>5852</v>
      </c>
      <c r="E1683" s="2">
        <v>46631</v>
      </c>
      <c r="F1683" s="2">
        <v>46691</v>
      </c>
      <c r="G1683" s="1" t="s">
        <v>10046</v>
      </c>
      <c r="H1683" s="1">
        <f>+Temporalidad[[#This Row],[ID]]</f>
        <v>1672</v>
      </c>
    </row>
    <row r="1684" spans="1:8" hidden="1" x14ac:dyDescent="0.3">
      <c r="A1684">
        <v>1673</v>
      </c>
      <c r="B1684" t="s">
        <v>6134</v>
      </c>
      <c r="C1684" s="1" t="s">
        <v>5852</v>
      </c>
      <c r="D1684" s="1" t="s">
        <v>5852</v>
      </c>
      <c r="E1684" s="2">
        <v>46997</v>
      </c>
      <c r="F1684" s="2">
        <v>47057</v>
      </c>
      <c r="G1684" s="1" t="s">
        <v>10047</v>
      </c>
      <c r="H1684" s="1">
        <f>+Temporalidad[[#This Row],[ID]]</f>
        <v>1673</v>
      </c>
    </row>
    <row r="1685" spans="1:8" hidden="1" x14ac:dyDescent="0.3">
      <c r="A1685">
        <v>1674</v>
      </c>
      <c r="B1685" t="s">
        <v>6135</v>
      </c>
      <c r="C1685" s="1" t="s">
        <v>5852</v>
      </c>
      <c r="D1685" s="1" t="s">
        <v>5852</v>
      </c>
      <c r="E1685" s="2">
        <v>47362</v>
      </c>
      <c r="F1685" s="2">
        <v>47422</v>
      </c>
      <c r="G1685" s="1" t="s">
        <v>10048</v>
      </c>
      <c r="H1685" s="1">
        <f>+Temporalidad[[#This Row],[ID]]</f>
        <v>1674</v>
      </c>
    </row>
    <row r="1686" spans="1:8" hidden="1" x14ac:dyDescent="0.3">
      <c r="A1686">
        <v>1675</v>
      </c>
      <c r="B1686" t="s">
        <v>6136</v>
      </c>
      <c r="C1686" s="1" t="s">
        <v>5852</v>
      </c>
      <c r="D1686" s="1" t="s">
        <v>5852</v>
      </c>
      <c r="E1686" s="2">
        <v>47727</v>
      </c>
      <c r="F1686" s="2">
        <v>47787</v>
      </c>
      <c r="G1686" s="1" t="s">
        <v>10049</v>
      </c>
      <c r="H1686" s="1">
        <f>+Temporalidad[[#This Row],[ID]]</f>
        <v>1675</v>
      </c>
    </row>
    <row r="1687" spans="1:8" hidden="1" x14ac:dyDescent="0.3">
      <c r="A1687">
        <v>1676</v>
      </c>
      <c r="B1687" t="s">
        <v>6137</v>
      </c>
      <c r="C1687" s="1" t="s">
        <v>5852</v>
      </c>
      <c r="D1687" s="1" t="s">
        <v>5852</v>
      </c>
      <c r="E1687" s="2">
        <v>48092</v>
      </c>
      <c r="F1687" s="2">
        <v>48152</v>
      </c>
      <c r="G1687" s="1" t="s">
        <v>10050</v>
      </c>
      <c r="H1687" s="1">
        <f>+Temporalidad[[#This Row],[ID]]</f>
        <v>1676</v>
      </c>
    </row>
    <row r="1688" spans="1:8" hidden="1" x14ac:dyDescent="0.3">
      <c r="A1688">
        <v>1677</v>
      </c>
      <c r="B1688" t="s">
        <v>6138</v>
      </c>
      <c r="C1688" s="1" t="s">
        <v>5852</v>
      </c>
      <c r="D1688" s="1" t="s">
        <v>5852</v>
      </c>
      <c r="E1688" s="2">
        <v>48458</v>
      </c>
      <c r="F1688" s="2">
        <v>48518</v>
      </c>
      <c r="G1688" s="1" t="s">
        <v>10051</v>
      </c>
      <c r="H1688" s="1">
        <f>+Temporalidad[[#This Row],[ID]]</f>
        <v>1677</v>
      </c>
    </row>
    <row r="1689" spans="1:8" hidden="1" x14ac:dyDescent="0.3">
      <c r="A1689">
        <v>1678</v>
      </c>
      <c r="B1689" t="s">
        <v>6139</v>
      </c>
      <c r="C1689" s="1" t="s">
        <v>5852</v>
      </c>
      <c r="D1689" s="1" t="s">
        <v>5852</v>
      </c>
      <c r="E1689" s="2">
        <v>48823</v>
      </c>
      <c r="F1689" s="2">
        <v>48883</v>
      </c>
      <c r="G1689" s="1" t="s">
        <v>10052</v>
      </c>
      <c r="H1689" s="1">
        <f>+Temporalidad[[#This Row],[ID]]</f>
        <v>1678</v>
      </c>
    </row>
    <row r="1690" spans="1:8" hidden="1" x14ac:dyDescent="0.3">
      <c r="A1690">
        <v>1679</v>
      </c>
      <c r="B1690" t="s">
        <v>6140</v>
      </c>
      <c r="C1690" s="1" t="s">
        <v>5852</v>
      </c>
      <c r="D1690" s="1" t="s">
        <v>5852</v>
      </c>
      <c r="E1690" s="2">
        <v>49188</v>
      </c>
      <c r="F1690" s="2">
        <v>49248</v>
      </c>
      <c r="G1690" s="1" t="s">
        <v>10053</v>
      </c>
      <c r="H1690" s="1">
        <f>+Temporalidad[[#This Row],[ID]]</f>
        <v>1679</v>
      </c>
    </row>
    <row r="1691" spans="1:8" hidden="1" x14ac:dyDescent="0.3">
      <c r="A1691">
        <v>1680</v>
      </c>
      <c r="B1691" t="s">
        <v>6141</v>
      </c>
      <c r="C1691" s="1" t="s">
        <v>5852</v>
      </c>
      <c r="D1691" s="1" t="s">
        <v>5852</v>
      </c>
      <c r="E1691" s="2">
        <v>49553</v>
      </c>
      <c r="F1691" s="2">
        <v>49613</v>
      </c>
      <c r="G1691" s="1" t="s">
        <v>10054</v>
      </c>
      <c r="H1691" s="1">
        <f>+Temporalidad[[#This Row],[ID]]</f>
        <v>1680</v>
      </c>
    </row>
    <row r="1692" spans="1:8" hidden="1" x14ac:dyDescent="0.3">
      <c r="A1692">
        <v>1681</v>
      </c>
      <c r="B1692" t="s">
        <v>6142</v>
      </c>
      <c r="C1692" s="1" t="s">
        <v>5852</v>
      </c>
      <c r="D1692" s="1" t="s">
        <v>5852</v>
      </c>
      <c r="E1692" s="2">
        <v>49919</v>
      </c>
      <c r="F1692" s="2">
        <v>49979</v>
      </c>
      <c r="G1692" s="1" t="s">
        <v>10055</v>
      </c>
      <c r="H1692" s="1">
        <f>+Temporalidad[[#This Row],[ID]]</f>
        <v>1681</v>
      </c>
    </row>
    <row r="1693" spans="1:8" hidden="1" x14ac:dyDescent="0.3">
      <c r="A1693">
        <v>1682</v>
      </c>
      <c r="B1693" t="s">
        <v>6143</v>
      </c>
      <c r="C1693" s="1" t="s">
        <v>5852</v>
      </c>
      <c r="D1693" s="1" t="s">
        <v>5852</v>
      </c>
      <c r="E1693" s="2">
        <v>50284</v>
      </c>
      <c r="F1693" s="2">
        <v>50344</v>
      </c>
      <c r="G1693" s="1" t="s">
        <v>10056</v>
      </c>
      <c r="H1693" s="1">
        <f>+Temporalidad[[#This Row],[ID]]</f>
        <v>1682</v>
      </c>
    </row>
    <row r="1694" spans="1:8" hidden="1" x14ac:dyDescent="0.3">
      <c r="A1694">
        <v>1683</v>
      </c>
      <c r="B1694" t="s">
        <v>6144</v>
      </c>
      <c r="C1694" s="1" t="s">
        <v>5852</v>
      </c>
      <c r="D1694" s="1" t="s">
        <v>5852</v>
      </c>
      <c r="E1694" s="2">
        <v>50649</v>
      </c>
      <c r="F1694" s="2">
        <v>50709</v>
      </c>
      <c r="G1694" s="1" t="s">
        <v>10057</v>
      </c>
      <c r="H1694" s="1">
        <f>+Temporalidad[[#This Row],[ID]]</f>
        <v>1683</v>
      </c>
    </row>
    <row r="1695" spans="1:8" hidden="1" x14ac:dyDescent="0.3">
      <c r="A1695">
        <v>1684</v>
      </c>
      <c r="B1695" t="s">
        <v>6145</v>
      </c>
      <c r="C1695" s="1" t="s">
        <v>5852</v>
      </c>
      <c r="D1695" s="1" t="s">
        <v>5852</v>
      </c>
      <c r="E1695" s="2">
        <v>51014</v>
      </c>
      <c r="F1695" s="2">
        <v>51074</v>
      </c>
      <c r="G1695" s="1" t="s">
        <v>10058</v>
      </c>
      <c r="H1695" s="1">
        <f>+Temporalidad[[#This Row],[ID]]</f>
        <v>1684</v>
      </c>
    </row>
    <row r="1696" spans="1:8" hidden="1" x14ac:dyDescent="0.3">
      <c r="A1696">
        <v>1685</v>
      </c>
      <c r="B1696" t="s">
        <v>6146</v>
      </c>
      <c r="C1696" s="1" t="s">
        <v>5852</v>
      </c>
      <c r="D1696" s="1" t="s">
        <v>5852</v>
      </c>
      <c r="E1696" s="2">
        <v>51380</v>
      </c>
      <c r="F1696" s="2">
        <v>51440</v>
      </c>
      <c r="G1696" s="1" t="s">
        <v>10059</v>
      </c>
      <c r="H1696" s="1">
        <f>+Temporalidad[[#This Row],[ID]]</f>
        <v>1685</v>
      </c>
    </row>
    <row r="1697" spans="1:8" hidden="1" x14ac:dyDescent="0.3">
      <c r="A1697">
        <v>1686</v>
      </c>
      <c r="B1697" t="s">
        <v>6147</v>
      </c>
      <c r="C1697" s="1" t="s">
        <v>5852</v>
      </c>
      <c r="D1697" s="1" t="s">
        <v>5852</v>
      </c>
      <c r="E1697" s="2">
        <v>51745</v>
      </c>
      <c r="F1697" s="2">
        <v>51805</v>
      </c>
      <c r="G1697" s="1" t="s">
        <v>10060</v>
      </c>
      <c r="H1697" s="1">
        <f>+Temporalidad[[#This Row],[ID]]</f>
        <v>1686</v>
      </c>
    </row>
    <row r="1698" spans="1:8" hidden="1" x14ac:dyDescent="0.3">
      <c r="A1698">
        <v>1687</v>
      </c>
      <c r="B1698" t="s">
        <v>6148</v>
      </c>
      <c r="C1698" s="1" t="s">
        <v>5852</v>
      </c>
      <c r="D1698" s="1" t="s">
        <v>5852</v>
      </c>
      <c r="E1698" s="2">
        <v>52110</v>
      </c>
      <c r="F1698" s="2">
        <v>52170</v>
      </c>
      <c r="G1698" s="1" t="s">
        <v>10061</v>
      </c>
      <c r="H1698" s="1">
        <f>+Temporalidad[[#This Row],[ID]]</f>
        <v>1687</v>
      </c>
    </row>
    <row r="1699" spans="1:8" hidden="1" x14ac:dyDescent="0.3">
      <c r="A1699">
        <v>1688</v>
      </c>
      <c r="B1699" t="s">
        <v>6149</v>
      </c>
      <c r="C1699" s="1" t="s">
        <v>5852</v>
      </c>
      <c r="D1699" s="1" t="s">
        <v>5852</v>
      </c>
      <c r="E1699" s="2">
        <v>52475</v>
      </c>
      <c r="F1699" s="2">
        <v>52535</v>
      </c>
      <c r="G1699" s="1" t="s">
        <v>10062</v>
      </c>
      <c r="H1699" s="1">
        <f>+Temporalidad[[#This Row],[ID]]</f>
        <v>1688</v>
      </c>
    </row>
    <row r="1700" spans="1:8" hidden="1" x14ac:dyDescent="0.3">
      <c r="A1700">
        <v>1689</v>
      </c>
      <c r="B1700" t="s">
        <v>6150</v>
      </c>
      <c r="C1700" s="1" t="s">
        <v>5852</v>
      </c>
      <c r="D1700" s="1" t="s">
        <v>5852</v>
      </c>
      <c r="E1700" s="2">
        <v>52841</v>
      </c>
      <c r="F1700" s="2">
        <v>52901</v>
      </c>
      <c r="G1700" s="1" t="s">
        <v>10063</v>
      </c>
      <c r="H1700" s="1">
        <f>+Temporalidad[[#This Row],[ID]]</f>
        <v>1689</v>
      </c>
    </row>
    <row r="1701" spans="1:8" hidden="1" x14ac:dyDescent="0.3">
      <c r="A1701">
        <v>1690</v>
      </c>
      <c r="B1701" t="s">
        <v>6151</v>
      </c>
      <c r="C1701" s="1" t="s">
        <v>5852</v>
      </c>
      <c r="D1701" s="1" t="s">
        <v>5852</v>
      </c>
      <c r="E1701" s="2">
        <v>53206</v>
      </c>
      <c r="F1701" s="2">
        <v>53266</v>
      </c>
      <c r="G1701" s="1" t="s">
        <v>10064</v>
      </c>
      <c r="H1701" s="1">
        <f>+Temporalidad[[#This Row],[ID]]</f>
        <v>1690</v>
      </c>
    </row>
    <row r="1702" spans="1:8" hidden="1" x14ac:dyDescent="0.3">
      <c r="A1702">
        <v>1691</v>
      </c>
      <c r="B1702" t="s">
        <v>6152</v>
      </c>
      <c r="C1702" s="1" t="s">
        <v>5852</v>
      </c>
      <c r="D1702" s="1" t="s">
        <v>5852</v>
      </c>
      <c r="E1702" s="2">
        <v>53571</v>
      </c>
      <c r="F1702" s="2">
        <v>53631</v>
      </c>
      <c r="G1702" s="1" t="s">
        <v>10065</v>
      </c>
      <c r="H1702" s="1">
        <f>+Temporalidad[[#This Row],[ID]]</f>
        <v>1691</v>
      </c>
    </row>
    <row r="1703" spans="1:8" hidden="1" x14ac:dyDescent="0.3">
      <c r="A1703">
        <v>1692</v>
      </c>
      <c r="B1703" t="s">
        <v>6153</v>
      </c>
      <c r="C1703" s="1" t="s">
        <v>5852</v>
      </c>
      <c r="D1703" s="1" t="s">
        <v>5852</v>
      </c>
      <c r="E1703" s="2">
        <v>53936</v>
      </c>
      <c r="F1703" s="2">
        <v>53996</v>
      </c>
      <c r="G1703" s="1" t="s">
        <v>10066</v>
      </c>
      <c r="H1703" s="1">
        <f>+Temporalidad[[#This Row],[ID]]</f>
        <v>1692</v>
      </c>
    </row>
    <row r="1704" spans="1:8" hidden="1" x14ac:dyDescent="0.3">
      <c r="A1704">
        <v>1693</v>
      </c>
      <c r="B1704" t="s">
        <v>6154</v>
      </c>
      <c r="C1704" s="1" t="s">
        <v>5852</v>
      </c>
      <c r="D1704" s="1" t="s">
        <v>5852</v>
      </c>
      <c r="E1704" s="2">
        <v>54302</v>
      </c>
      <c r="F1704" s="2">
        <v>54362</v>
      </c>
      <c r="G1704" s="1" t="s">
        <v>10067</v>
      </c>
      <c r="H1704" s="1">
        <f>+Temporalidad[[#This Row],[ID]]</f>
        <v>1693</v>
      </c>
    </row>
    <row r="1705" spans="1:8" hidden="1" x14ac:dyDescent="0.3">
      <c r="A1705">
        <v>1694</v>
      </c>
      <c r="B1705" t="s">
        <v>6155</v>
      </c>
      <c r="C1705" s="1" t="s">
        <v>5852</v>
      </c>
      <c r="D1705" s="1" t="s">
        <v>5852</v>
      </c>
      <c r="E1705" s="2">
        <v>54667</v>
      </c>
      <c r="F1705" s="2">
        <v>54727</v>
      </c>
      <c r="G1705" s="1" t="s">
        <v>10068</v>
      </c>
      <c r="H1705" s="1">
        <f>+Temporalidad[[#This Row],[ID]]</f>
        <v>1694</v>
      </c>
    </row>
    <row r="1706" spans="1:8" hidden="1" x14ac:dyDescent="0.3">
      <c r="A1706">
        <v>1695</v>
      </c>
      <c r="B1706" t="s">
        <v>6156</v>
      </c>
      <c r="C1706" s="1" t="s">
        <v>5852</v>
      </c>
      <c r="D1706" s="1" t="s">
        <v>5852</v>
      </c>
      <c r="E1706" s="2">
        <v>55032</v>
      </c>
      <c r="F1706" s="2">
        <v>55092</v>
      </c>
      <c r="G1706" s="1" t="s">
        <v>10069</v>
      </c>
      <c r="H1706" s="1">
        <f>+Temporalidad[[#This Row],[ID]]</f>
        <v>1695</v>
      </c>
    </row>
    <row r="1707" spans="1:8" hidden="1" x14ac:dyDescent="0.3">
      <c r="A1707">
        <v>1696</v>
      </c>
      <c r="B1707" t="s">
        <v>6157</v>
      </c>
      <c r="C1707" s="1" t="s">
        <v>5852</v>
      </c>
      <c r="D1707" s="1" t="s">
        <v>5852</v>
      </c>
      <c r="E1707" s="2">
        <v>33178</v>
      </c>
      <c r="F1707" s="2">
        <v>33238</v>
      </c>
      <c r="G1707" s="1" t="s">
        <v>10070</v>
      </c>
      <c r="H1707" s="1">
        <f>+Temporalidad[[#This Row],[ID]]</f>
        <v>1696</v>
      </c>
    </row>
    <row r="1708" spans="1:8" hidden="1" x14ac:dyDescent="0.3">
      <c r="A1708">
        <v>1697</v>
      </c>
      <c r="B1708" t="s">
        <v>6158</v>
      </c>
      <c r="C1708" s="1" t="s">
        <v>5852</v>
      </c>
      <c r="D1708" s="1" t="s">
        <v>5852</v>
      </c>
      <c r="E1708" s="2">
        <v>33543</v>
      </c>
      <c r="F1708" s="2">
        <v>33603</v>
      </c>
      <c r="G1708" s="1" t="s">
        <v>10071</v>
      </c>
      <c r="H1708" s="1">
        <f>+Temporalidad[[#This Row],[ID]]</f>
        <v>1697</v>
      </c>
    </row>
    <row r="1709" spans="1:8" hidden="1" x14ac:dyDescent="0.3">
      <c r="A1709">
        <v>1698</v>
      </c>
      <c r="B1709" t="s">
        <v>6159</v>
      </c>
      <c r="C1709" s="1" t="s">
        <v>5852</v>
      </c>
      <c r="D1709" s="1" t="s">
        <v>5852</v>
      </c>
      <c r="E1709" s="2">
        <v>33909</v>
      </c>
      <c r="F1709" s="2">
        <v>33969</v>
      </c>
      <c r="G1709" s="1" t="s">
        <v>10072</v>
      </c>
      <c r="H1709" s="1">
        <f>+Temporalidad[[#This Row],[ID]]</f>
        <v>1698</v>
      </c>
    </row>
    <row r="1710" spans="1:8" hidden="1" x14ac:dyDescent="0.3">
      <c r="A1710">
        <v>1699</v>
      </c>
      <c r="B1710" t="s">
        <v>6160</v>
      </c>
      <c r="C1710" s="1" t="s">
        <v>5852</v>
      </c>
      <c r="D1710" s="1" t="s">
        <v>5852</v>
      </c>
      <c r="E1710" s="2">
        <v>34274</v>
      </c>
      <c r="F1710" s="2">
        <v>34334</v>
      </c>
      <c r="G1710" s="1" t="s">
        <v>10073</v>
      </c>
      <c r="H1710" s="1">
        <f>+Temporalidad[[#This Row],[ID]]</f>
        <v>1699</v>
      </c>
    </row>
    <row r="1711" spans="1:8" hidden="1" x14ac:dyDescent="0.3">
      <c r="A1711">
        <v>1700</v>
      </c>
      <c r="B1711" t="s">
        <v>6161</v>
      </c>
      <c r="C1711" s="1" t="s">
        <v>5852</v>
      </c>
      <c r="D1711" s="1" t="s">
        <v>5852</v>
      </c>
      <c r="E1711" s="2">
        <v>34639</v>
      </c>
      <c r="F1711" s="2">
        <v>34699</v>
      </c>
      <c r="G1711" s="1" t="s">
        <v>10074</v>
      </c>
      <c r="H1711" s="1">
        <f>+Temporalidad[[#This Row],[ID]]</f>
        <v>1700</v>
      </c>
    </row>
    <row r="1712" spans="1:8" hidden="1" x14ac:dyDescent="0.3">
      <c r="A1712">
        <v>1701</v>
      </c>
      <c r="B1712" t="s">
        <v>6162</v>
      </c>
      <c r="C1712" s="1" t="s">
        <v>5852</v>
      </c>
      <c r="D1712" s="1" t="s">
        <v>5852</v>
      </c>
      <c r="E1712" s="2">
        <v>35004</v>
      </c>
      <c r="F1712" s="2">
        <v>35064</v>
      </c>
      <c r="G1712" s="1" t="s">
        <v>10075</v>
      </c>
      <c r="H1712" s="1">
        <f>+Temporalidad[[#This Row],[ID]]</f>
        <v>1701</v>
      </c>
    </row>
    <row r="1713" spans="1:8" hidden="1" x14ac:dyDescent="0.3">
      <c r="A1713">
        <v>1702</v>
      </c>
      <c r="B1713" t="s">
        <v>6163</v>
      </c>
      <c r="C1713" s="1" t="s">
        <v>5852</v>
      </c>
      <c r="D1713" s="1" t="s">
        <v>5852</v>
      </c>
      <c r="E1713" s="2">
        <v>35370</v>
      </c>
      <c r="F1713" s="2">
        <v>35430</v>
      </c>
      <c r="G1713" s="1" t="s">
        <v>10076</v>
      </c>
      <c r="H1713" s="1">
        <f>+Temporalidad[[#This Row],[ID]]</f>
        <v>1702</v>
      </c>
    </row>
    <row r="1714" spans="1:8" hidden="1" x14ac:dyDescent="0.3">
      <c r="A1714">
        <v>1703</v>
      </c>
      <c r="B1714" t="s">
        <v>6164</v>
      </c>
      <c r="C1714" s="1" t="s">
        <v>5852</v>
      </c>
      <c r="D1714" s="1" t="s">
        <v>5852</v>
      </c>
      <c r="E1714" s="2">
        <v>35735</v>
      </c>
      <c r="F1714" s="2">
        <v>35795</v>
      </c>
      <c r="G1714" s="1" t="s">
        <v>10077</v>
      </c>
      <c r="H1714" s="1">
        <f>+Temporalidad[[#This Row],[ID]]</f>
        <v>1703</v>
      </c>
    </row>
    <row r="1715" spans="1:8" hidden="1" x14ac:dyDescent="0.3">
      <c r="A1715">
        <v>1704</v>
      </c>
      <c r="B1715" t="s">
        <v>6165</v>
      </c>
      <c r="C1715" s="1" t="s">
        <v>5852</v>
      </c>
      <c r="D1715" s="1" t="s">
        <v>5852</v>
      </c>
      <c r="E1715" s="2">
        <v>36100</v>
      </c>
      <c r="F1715" s="2">
        <v>36160</v>
      </c>
      <c r="G1715" s="1" t="s">
        <v>10078</v>
      </c>
      <c r="H1715" s="1">
        <f>+Temporalidad[[#This Row],[ID]]</f>
        <v>1704</v>
      </c>
    </row>
    <row r="1716" spans="1:8" hidden="1" x14ac:dyDescent="0.3">
      <c r="A1716">
        <v>1705</v>
      </c>
      <c r="B1716" t="s">
        <v>6166</v>
      </c>
      <c r="C1716" s="1" t="s">
        <v>5852</v>
      </c>
      <c r="D1716" s="1" t="s">
        <v>5852</v>
      </c>
      <c r="E1716" s="2">
        <v>36465</v>
      </c>
      <c r="F1716" s="2">
        <v>36525</v>
      </c>
      <c r="G1716" s="1" t="s">
        <v>10079</v>
      </c>
      <c r="H1716" s="1">
        <f>+Temporalidad[[#This Row],[ID]]</f>
        <v>1705</v>
      </c>
    </row>
    <row r="1717" spans="1:8" hidden="1" x14ac:dyDescent="0.3">
      <c r="A1717">
        <v>1706</v>
      </c>
      <c r="B1717" t="s">
        <v>6167</v>
      </c>
      <c r="C1717" s="1" t="s">
        <v>5852</v>
      </c>
      <c r="D1717" s="1" t="s">
        <v>5852</v>
      </c>
      <c r="E1717" s="2">
        <v>36831</v>
      </c>
      <c r="F1717" s="2">
        <v>36891</v>
      </c>
      <c r="G1717" s="1" t="s">
        <v>10080</v>
      </c>
      <c r="H1717" s="1">
        <f>+Temporalidad[[#This Row],[ID]]</f>
        <v>1706</v>
      </c>
    </row>
    <row r="1718" spans="1:8" hidden="1" x14ac:dyDescent="0.3">
      <c r="A1718">
        <v>1707</v>
      </c>
      <c r="B1718" t="s">
        <v>6168</v>
      </c>
      <c r="C1718" s="1" t="s">
        <v>5852</v>
      </c>
      <c r="D1718" s="1" t="s">
        <v>5852</v>
      </c>
      <c r="E1718" s="2">
        <v>37196</v>
      </c>
      <c r="F1718" s="2">
        <v>37256</v>
      </c>
      <c r="G1718" s="1" t="s">
        <v>10081</v>
      </c>
      <c r="H1718" s="1">
        <f>+Temporalidad[[#This Row],[ID]]</f>
        <v>1707</v>
      </c>
    </row>
    <row r="1719" spans="1:8" hidden="1" x14ac:dyDescent="0.3">
      <c r="A1719">
        <v>1708</v>
      </c>
      <c r="B1719" t="s">
        <v>6169</v>
      </c>
      <c r="C1719" s="1" t="s">
        <v>5852</v>
      </c>
      <c r="D1719" s="1" t="s">
        <v>5852</v>
      </c>
      <c r="E1719" s="2">
        <v>37561</v>
      </c>
      <c r="F1719" s="2">
        <v>37621</v>
      </c>
      <c r="G1719" s="1" t="s">
        <v>10082</v>
      </c>
      <c r="H1719" s="1">
        <f>+Temporalidad[[#This Row],[ID]]</f>
        <v>1708</v>
      </c>
    </row>
    <row r="1720" spans="1:8" hidden="1" x14ac:dyDescent="0.3">
      <c r="A1720">
        <v>1709</v>
      </c>
      <c r="B1720" t="s">
        <v>6170</v>
      </c>
      <c r="C1720" s="1" t="s">
        <v>5852</v>
      </c>
      <c r="D1720" s="1" t="s">
        <v>5852</v>
      </c>
      <c r="E1720" s="2">
        <v>37926</v>
      </c>
      <c r="F1720" s="2">
        <v>37986</v>
      </c>
      <c r="G1720" s="1" t="s">
        <v>10083</v>
      </c>
      <c r="H1720" s="1">
        <f>+Temporalidad[[#This Row],[ID]]</f>
        <v>1709</v>
      </c>
    </row>
    <row r="1721" spans="1:8" hidden="1" x14ac:dyDescent="0.3">
      <c r="A1721">
        <v>1710</v>
      </c>
      <c r="B1721" t="s">
        <v>6171</v>
      </c>
      <c r="C1721" s="1" t="s">
        <v>5852</v>
      </c>
      <c r="D1721" s="1" t="s">
        <v>5852</v>
      </c>
      <c r="E1721" s="2">
        <v>38292</v>
      </c>
      <c r="F1721" s="2">
        <v>38352</v>
      </c>
      <c r="G1721" s="1" t="s">
        <v>10084</v>
      </c>
      <c r="H1721" s="1">
        <f>+Temporalidad[[#This Row],[ID]]</f>
        <v>1710</v>
      </c>
    </row>
    <row r="1722" spans="1:8" hidden="1" x14ac:dyDescent="0.3">
      <c r="A1722">
        <v>1711</v>
      </c>
      <c r="B1722" t="s">
        <v>6172</v>
      </c>
      <c r="C1722" s="1" t="s">
        <v>5852</v>
      </c>
      <c r="D1722" s="1" t="s">
        <v>5852</v>
      </c>
      <c r="E1722" s="2">
        <v>38657</v>
      </c>
      <c r="F1722" s="2">
        <v>38717</v>
      </c>
      <c r="G1722" s="1" t="s">
        <v>10085</v>
      </c>
      <c r="H1722" s="1">
        <f>+Temporalidad[[#This Row],[ID]]</f>
        <v>1711</v>
      </c>
    </row>
    <row r="1723" spans="1:8" hidden="1" x14ac:dyDescent="0.3">
      <c r="A1723">
        <v>1712</v>
      </c>
      <c r="B1723" t="s">
        <v>6173</v>
      </c>
      <c r="C1723" s="1" t="s">
        <v>5852</v>
      </c>
      <c r="D1723" s="1" t="s">
        <v>5852</v>
      </c>
      <c r="E1723" s="2">
        <v>39022</v>
      </c>
      <c r="F1723" s="2">
        <v>39082</v>
      </c>
      <c r="G1723" s="1" t="s">
        <v>10086</v>
      </c>
      <c r="H1723" s="1">
        <f>+Temporalidad[[#This Row],[ID]]</f>
        <v>1712</v>
      </c>
    </row>
    <row r="1724" spans="1:8" hidden="1" x14ac:dyDescent="0.3">
      <c r="A1724">
        <v>1713</v>
      </c>
      <c r="B1724" t="s">
        <v>6174</v>
      </c>
      <c r="C1724" s="1" t="s">
        <v>5852</v>
      </c>
      <c r="D1724" s="1" t="s">
        <v>5852</v>
      </c>
      <c r="E1724" s="2">
        <v>39387</v>
      </c>
      <c r="F1724" s="2">
        <v>39447</v>
      </c>
      <c r="G1724" s="1" t="s">
        <v>10087</v>
      </c>
      <c r="H1724" s="1">
        <f>+Temporalidad[[#This Row],[ID]]</f>
        <v>1713</v>
      </c>
    </row>
    <row r="1725" spans="1:8" hidden="1" x14ac:dyDescent="0.3">
      <c r="A1725">
        <v>1714</v>
      </c>
      <c r="B1725" t="s">
        <v>6175</v>
      </c>
      <c r="C1725" s="1" t="s">
        <v>5852</v>
      </c>
      <c r="D1725" s="1" t="s">
        <v>5852</v>
      </c>
      <c r="E1725" s="2">
        <v>39753</v>
      </c>
      <c r="F1725" s="2">
        <v>39813</v>
      </c>
      <c r="G1725" s="1" t="s">
        <v>10088</v>
      </c>
      <c r="H1725" s="1">
        <f>+Temporalidad[[#This Row],[ID]]</f>
        <v>1714</v>
      </c>
    </row>
    <row r="1726" spans="1:8" hidden="1" x14ac:dyDescent="0.3">
      <c r="A1726">
        <v>1715</v>
      </c>
      <c r="B1726" t="s">
        <v>6176</v>
      </c>
      <c r="C1726" s="1" t="s">
        <v>5852</v>
      </c>
      <c r="D1726" s="1" t="s">
        <v>5852</v>
      </c>
      <c r="E1726" s="2">
        <v>40118</v>
      </c>
      <c r="F1726" s="2">
        <v>40178</v>
      </c>
      <c r="G1726" s="1" t="s">
        <v>10089</v>
      </c>
      <c r="H1726" s="1">
        <f>+Temporalidad[[#This Row],[ID]]</f>
        <v>1715</v>
      </c>
    </row>
    <row r="1727" spans="1:8" hidden="1" x14ac:dyDescent="0.3">
      <c r="A1727">
        <v>1716</v>
      </c>
      <c r="B1727" t="s">
        <v>6177</v>
      </c>
      <c r="C1727" s="1" t="s">
        <v>5852</v>
      </c>
      <c r="D1727" s="1" t="s">
        <v>5852</v>
      </c>
      <c r="E1727" s="2">
        <v>40483</v>
      </c>
      <c r="F1727" s="2">
        <v>40543</v>
      </c>
      <c r="G1727" s="1" t="s">
        <v>10090</v>
      </c>
      <c r="H1727" s="1">
        <f>+Temporalidad[[#This Row],[ID]]</f>
        <v>1716</v>
      </c>
    </row>
    <row r="1728" spans="1:8" hidden="1" x14ac:dyDescent="0.3">
      <c r="A1728">
        <v>1717</v>
      </c>
      <c r="B1728" t="s">
        <v>6178</v>
      </c>
      <c r="C1728" s="1" t="s">
        <v>5852</v>
      </c>
      <c r="D1728" s="1" t="s">
        <v>5852</v>
      </c>
      <c r="E1728" s="2">
        <v>40848</v>
      </c>
      <c r="F1728" s="2">
        <v>40908</v>
      </c>
      <c r="G1728" s="1" t="s">
        <v>10091</v>
      </c>
      <c r="H1728" s="1">
        <f>+Temporalidad[[#This Row],[ID]]</f>
        <v>1717</v>
      </c>
    </row>
    <row r="1729" spans="1:8" hidden="1" x14ac:dyDescent="0.3">
      <c r="A1729">
        <v>1718</v>
      </c>
      <c r="B1729" t="s">
        <v>6179</v>
      </c>
      <c r="C1729" s="1" t="s">
        <v>5852</v>
      </c>
      <c r="D1729" s="1" t="s">
        <v>5852</v>
      </c>
      <c r="E1729" s="2">
        <v>41214</v>
      </c>
      <c r="F1729" s="2">
        <v>41274</v>
      </c>
      <c r="G1729" s="1" t="s">
        <v>10092</v>
      </c>
      <c r="H1729" s="1">
        <f>+Temporalidad[[#This Row],[ID]]</f>
        <v>1718</v>
      </c>
    </row>
    <row r="1730" spans="1:8" hidden="1" x14ac:dyDescent="0.3">
      <c r="A1730">
        <v>1719</v>
      </c>
      <c r="B1730" t="s">
        <v>6180</v>
      </c>
      <c r="C1730" s="1" t="s">
        <v>5852</v>
      </c>
      <c r="D1730" s="1" t="s">
        <v>5852</v>
      </c>
      <c r="E1730" s="2">
        <v>41579</v>
      </c>
      <c r="F1730" s="2">
        <v>41639</v>
      </c>
      <c r="G1730" s="1" t="s">
        <v>10093</v>
      </c>
      <c r="H1730" s="1">
        <f>+Temporalidad[[#This Row],[ID]]</f>
        <v>1719</v>
      </c>
    </row>
    <row r="1731" spans="1:8" hidden="1" x14ac:dyDescent="0.3">
      <c r="A1731">
        <v>1720</v>
      </c>
      <c r="B1731" t="s">
        <v>6181</v>
      </c>
      <c r="C1731" s="1" t="s">
        <v>5852</v>
      </c>
      <c r="D1731" s="1" t="s">
        <v>5852</v>
      </c>
      <c r="E1731" s="2">
        <v>41944</v>
      </c>
      <c r="F1731" s="2">
        <v>42004</v>
      </c>
      <c r="G1731" s="1" t="s">
        <v>10094</v>
      </c>
      <c r="H1731" s="1">
        <f>+Temporalidad[[#This Row],[ID]]</f>
        <v>1720</v>
      </c>
    </row>
    <row r="1732" spans="1:8" hidden="1" x14ac:dyDescent="0.3">
      <c r="A1732">
        <v>1721</v>
      </c>
      <c r="B1732" t="s">
        <v>6182</v>
      </c>
      <c r="C1732" s="1" t="s">
        <v>5852</v>
      </c>
      <c r="D1732" s="1" t="s">
        <v>5852</v>
      </c>
      <c r="E1732" s="2">
        <v>42309</v>
      </c>
      <c r="F1732" s="2">
        <v>42369</v>
      </c>
      <c r="G1732" s="1" t="s">
        <v>10095</v>
      </c>
      <c r="H1732" s="1">
        <f>+Temporalidad[[#This Row],[ID]]</f>
        <v>1721</v>
      </c>
    </row>
    <row r="1733" spans="1:8" hidden="1" x14ac:dyDescent="0.3">
      <c r="A1733">
        <v>1722</v>
      </c>
      <c r="B1733" t="s">
        <v>6183</v>
      </c>
      <c r="C1733" s="1" t="s">
        <v>5852</v>
      </c>
      <c r="D1733" s="1" t="s">
        <v>5852</v>
      </c>
      <c r="E1733" s="2">
        <v>42675</v>
      </c>
      <c r="F1733" s="2">
        <v>42735</v>
      </c>
      <c r="G1733" s="1" t="s">
        <v>10096</v>
      </c>
      <c r="H1733" s="1">
        <f>+Temporalidad[[#This Row],[ID]]</f>
        <v>1722</v>
      </c>
    </row>
    <row r="1734" spans="1:8" hidden="1" x14ac:dyDescent="0.3">
      <c r="A1734">
        <v>1723</v>
      </c>
      <c r="B1734" t="s">
        <v>6184</v>
      </c>
      <c r="C1734" s="1" t="s">
        <v>5852</v>
      </c>
      <c r="D1734" s="1" t="s">
        <v>5852</v>
      </c>
      <c r="E1734" s="2">
        <v>43040</v>
      </c>
      <c r="F1734" s="2">
        <v>43100</v>
      </c>
      <c r="G1734" s="1" t="s">
        <v>10097</v>
      </c>
      <c r="H1734" s="1">
        <f>+Temporalidad[[#This Row],[ID]]</f>
        <v>1723</v>
      </c>
    </row>
    <row r="1735" spans="1:8" hidden="1" x14ac:dyDescent="0.3">
      <c r="A1735">
        <v>1724</v>
      </c>
      <c r="B1735" t="s">
        <v>6185</v>
      </c>
      <c r="C1735" s="1" t="s">
        <v>5852</v>
      </c>
      <c r="D1735" s="1" t="s">
        <v>5852</v>
      </c>
      <c r="E1735" s="2">
        <v>43405</v>
      </c>
      <c r="F1735" s="2">
        <v>43465</v>
      </c>
      <c r="G1735" s="1" t="s">
        <v>10098</v>
      </c>
      <c r="H1735" s="1">
        <f>+Temporalidad[[#This Row],[ID]]</f>
        <v>1724</v>
      </c>
    </row>
    <row r="1736" spans="1:8" hidden="1" x14ac:dyDescent="0.3">
      <c r="A1736">
        <v>1725</v>
      </c>
      <c r="B1736" t="s">
        <v>6186</v>
      </c>
      <c r="C1736" s="1" t="s">
        <v>5852</v>
      </c>
      <c r="D1736" s="1" t="s">
        <v>5852</v>
      </c>
      <c r="E1736" s="2">
        <v>43770</v>
      </c>
      <c r="F1736" s="2">
        <v>43830</v>
      </c>
      <c r="G1736" s="1" t="s">
        <v>10099</v>
      </c>
      <c r="H1736" s="1">
        <f>+Temporalidad[[#This Row],[ID]]</f>
        <v>1725</v>
      </c>
    </row>
    <row r="1737" spans="1:8" hidden="1" x14ac:dyDescent="0.3">
      <c r="A1737">
        <v>1726</v>
      </c>
      <c r="B1737" t="s">
        <v>6187</v>
      </c>
      <c r="C1737" s="1" t="s">
        <v>5852</v>
      </c>
      <c r="D1737" s="1" t="s">
        <v>5852</v>
      </c>
      <c r="E1737" s="2">
        <v>44136</v>
      </c>
      <c r="F1737" s="2">
        <v>44196</v>
      </c>
      <c r="G1737" s="1" t="s">
        <v>10100</v>
      </c>
      <c r="H1737" s="1">
        <f>+Temporalidad[[#This Row],[ID]]</f>
        <v>1726</v>
      </c>
    </row>
    <row r="1738" spans="1:8" hidden="1" x14ac:dyDescent="0.3">
      <c r="A1738">
        <v>1727</v>
      </c>
      <c r="B1738" t="s">
        <v>6188</v>
      </c>
      <c r="C1738" s="1" t="s">
        <v>5852</v>
      </c>
      <c r="D1738" s="1" t="s">
        <v>5852</v>
      </c>
      <c r="E1738" s="2">
        <v>44501</v>
      </c>
      <c r="F1738" s="2">
        <v>44561</v>
      </c>
      <c r="G1738" s="1" t="s">
        <v>10101</v>
      </c>
      <c r="H1738" s="1">
        <f>+Temporalidad[[#This Row],[ID]]</f>
        <v>1727</v>
      </c>
    </row>
    <row r="1739" spans="1:8" hidden="1" x14ac:dyDescent="0.3">
      <c r="A1739">
        <v>1728</v>
      </c>
      <c r="B1739" t="s">
        <v>6189</v>
      </c>
      <c r="C1739" s="1" t="s">
        <v>5852</v>
      </c>
      <c r="D1739" s="1" t="s">
        <v>5852</v>
      </c>
      <c r="E1739" s="2">
        <v>44866</v>
      </c>
      <c r="F1739" s="2">
        <v>44926</v>
      </c>
      <c r="G1739" s="1" t="s">
        <v>10102</v>
      </c>
      <c r="H1739" s="1">
        <f>+Temporalidad[[#This Row],[ID]]</f>
        <v>1728</v>
      </c>
    </row>
    <row r="1740" spans="1:8" hidden="1" x14ac:dyDescent="0.3">
      <c r="A1740">
        <v>1729</v>
      </c>
      <c r="B1740" t="s">
        <v>6190</v>
      </c>
      <c r="C1740" s="1" t="s">
        <v>5852</v>
      </c>
      <c r="D1740" s="1" t="s">
        <v>5852</v>
      </c>
      <c r="E1740" s="2">
        <v>45231</v>
      </c>
      <c r="F1740" s="2">
        <v>45291</v>
      </c>
      <c r="G1740" s="1" t="s">
        <v>10103</v>
      </c>
      <c r="H1740" s="1">
        <f>+Temporalidad[[#This Row],[ID]]</f>
        <v>1729</v>
      </c>
    </row>
    <row r="1741" spans="1:8" hidden="1" x14ac:dyDescent="0.3">
      <c r="A1741">
        <v>1730</v>
      </c>
      <c r="B1741" t="s">
        <v>6191</v>
      </c>
      <c r="C1741" s="1" t="s">
        <v>5852</v>
      </c>
      <c r="D1741" s="1" t="s">
        <v>5852</v>
      </c>
      <c r="E1741" s="2">
        <v>45597</v>
      </c>
      <c r="F1741" s="2">
        <v>45657</v>
      </c>
      <c r="G1741" s="1" t="s">
        <v>10104</v>
      </c>
      <c r="H1741" s="1">
        <f>+Temporalidad[[#This Row],[ID]]</f>
        <v>1730</v>
      </c>
    </row>
    <row r="1742" spans="1:8" hidden="1" x14ac:dyDescent="0.3">
      <c r="A1742">
        <v>1731</v>
      </c>
      <c r="B1742" t="s">
        <v>6192</v>
      </c>
      <c r="C1742" s="1" t="s">
        <v>5852</v>
      </c>
      <c r="D1742" s="1" t="s">
        <v>5852</v>
      </c>
      <c r="E1742" s="2">
        <v>45962</v>
      </c>
      <c r="F1742" s="2">
        <v>46022</v>
      </c>
      <c r="G1742" s="1" t="s">
        <v>10105</v>
      </c>
      <c r="H1742" s="1">
        <f>+Temporalidad[[#This Row],[ID]]</f>
        <v>1731</v>
      </c>
    </row>
    <row r="1743" spans="1:8" hidden="1" x14ac:dyDescent="0.3">
      <c r="A1743">
        <v>1732</v>
      </c>
      <c r="B1743" t="s">
        <v>6193</v>
      </c>
      <c r="C1743" s="1" t="s">
        <v>5852</v>
      </c>
      <c r="D1743" s="1" t="s">
        <v>5852</v>
      </c>
      <c r="E1743" s="2">
        <v>46327</v>
      </c>
      <c r="F1743" s="2">
        <v>46387</v>
      </c>
      <c r="G1743" s="1" t="s">
        <v>10106</v>
      </c>
      <c r="H1743" s="1">
        <f>+Temporalidad[[#This Row],[ID]]</f>
        <v>1732</v>
      </c>
    </row>
    <row r="1744" spans="1:8" hidden="1" x14ac:dyDescent="0.3">
      <c r="A1744">
        <v>1733</v>
      </c>
      <c r="B1744" t="s">
        <v>6194</v>
      </c>
      <c r="C1744" s="1" t="s">
        <v>5852</v>
      </c>
      <c r="D1744" s="1" t="s">
        <v>5852</v>
      </c>
      <c r="E1744" s="2">
        <v>46692</v>
      </c>
      <c r="F1744" s="2">
        <v>46752</v>
      </c>
      <c r="G1744" s="1" t="s">
        <v>10107</v>
      </c>
      <c r="H1744" s="1">
        <f>+Temporalidad[[#This Row],[ID]]</f>
        <v>1733</v>
      </c>
    </row>
    <row r="1745" spans="1:8" hidden="1" x14ac:dyDescent="0.3">
      <c r="A1745">
        <v>1734</v>
      </c>
      <c r="B1745" t="s">
        <v>6195</v>
      </c>
      <c r="C1745" s="1" t="s">
        <v>5852</v>
      </c>
      <c r="D1745" s="1" t="s">
        <v>5852</v>
      </c>
      <c r="E1745" s="2">
        <v>47058</v>
      </c>
      <c r="F1745" s="2">
        <v>47118</v>
      </c>
      <c r="G1745" s="1" t="s">
        <v>10108</v>
      </c>
      <c r="H1745" s="1">
        <f>+Temporalidad[[#This Row],[ID]]</f>
        <v>1734</v>
      </c>
    </row>
    <row r="1746" spans="1:8" hidden="1" x14ac:dyDescent="0.3">
      <c r="A1746">
        <v>1735</v>
      </c>
      <c r="B1746" t="s">
        <v>6196</v>
      </c>
      <c r="C1746" s="1" t="s">
        <v>5852</v>
      </c>
      <c r="D1746" s="1" t="s">
        <v>5852</v>
      </c>
      <c r="E1746" s="2">
        <v>47423</v>
      </c>
      <c r="F1746" s="2">
        <v>47483</v>
      </c>
      <c r="G1746" s="1" t="s">
        <v>10109</v>
      </c>
      <c r="H1746" s="1">
        <f>+Temporalidad[[#This Row],[ID]]</f>
        <v>1735</v>
      </c>
    </row>
    <row r="1747" spans="1:8" hidden="1" x14ac:dyDescent="0.3">
      <c r="A1747">
        <v>1736</v>
      </c>
      <c r="B1747" t="s">
        <v>6197</v>
      </c>
      <c r="C1747" s="1" t="s">
        <v>5852</v>
      </c>
      <c r="D1747" s="1" t="s">
        <v>5852</v>
      </c>
      <c r="E1747" s="2">
        <v>47788</v>
      </c>
      <c r="F1747" s="2">
        <v>47848</v>
      </c>
      <c r="G1747" s="1" t="s">
        <v>10110</v>
      </c>
      <c r="H1747" s="1">
        <f>+Temporalidad[[#This Row],[ID]]</f>
        <v>1736</v>
      </c>
    </row>
    <row r="1748" spans="1:8" hidden="1" x14ac:dyDescent="0.3">
      <c r="A1748">
        <v>1737</v>
      </c>
      <c r="B1748" t="s">
        <v>6198</v>
      </c>
      <c r="C1748" s="1" t="s">
        <v>5852</v>
      </c>
      <c r="D1748" s="1" t="s">
        <v>5852</v>
      </c>
      <c r="E1748" s="2">
        <v>48153</v>
      </c>
      <c r="F1748" s="2">
        <v>48213</v>
      </c>
      <c r="G1748" s="1" t="s">
        <v>10111</v>
      </c>
      <c r="H1748" s="1">
        <f>+Temporalidad[[#This Row],[ID]]</f>
        <v>1737</v>
      </c>
    </row>
    <row r="1749" spans="1:8" hidden="1" x14ac:dyDescent="0.3">
      <c r="A1749">
        <v>1738</v>
      </c>
      <c r="B1749" t="s">
        <v>6199</v>
      </c>
      <c r="C1749" s="1" t="s">
        <v>5852</v>
      </c>
      <c r="D1749" s="1" t="s">
        <v>5852</v>
      </c>
      <c r="E1749" s="2">
        <v>48519</v>
      </c>
      <c r="F1749" s="2">
        <v>48579</v>
      </c>
      <c r="G1749" s="1" t="s">
        <v>10112</v>
      </c>
      <c r="H1749" s="1">
        <f>+Temporalidad[[#This Row],[ID]]</f>
        <v>1738</v>
      </c>
    </row>
    <row r="1750" spans="1:8" hidden="1" x14ac:dyDescent="0.3">
      <c r="A1750">
        <v>1739</v>
      </c>
      <c r="B1750" t="s">
        <v>6200</v>
      </c>
      <c r="C1750" s="1" t="s">
        <v>5852</v>
      </c>
      <c r="D1750" s="1" t="s">
        <v>5852</v>
      </c>
      <c r="E1750" s="2">
        <v>48884</v>
      </c>
      <c r="F1750" s="2">
        <v>48944</v>
      </c>
      <c r="G1750" s="1" t="s">
        <v>10113</v>
      </c>
      <c r="H1750" s="1">
        <f>+Temporalidad[[#This Row],[ID]]</f>
        <v>1739</v>
      </c>
    </row>
    <row r="1751" spans="1:8" hidden="1" x14ac:dyDescent="0.3">
      <c r="A1751">
        <v>1740</v>
      </c>
      <c r="B1751" t="s">
        <v>6201</v>
      </c>
      <c r="C1751" s="1" t="s">
        <v>5852</v>
      </c>
      <c r="D1751" s="1" t="s">
        <v>5852</v>
      </c>
      <c r="E1751" s="2">
        <v>49249</v>
      </c>
      <c r="F1751" s="2">
        <v>49309</v>
      </c>
      <c r="G1751" s="1" t="s">
        <v>10114</v>
      </c>
      <c r="H1751" s="1">
        <f>+Temporalidad[[#This Row],[ID]]</f>
        <v>1740</v>
      </c>
    </row>
    <row r="1752" spans="1:8" hidden="1" x14ac:dyDescent="0.3">
      <c r="A1752">
        <v>1741</v>
      </c>
      <c r="B1752" t="s">
        <v>6202</v>
      </c>
      <c r="C1752" s="1" t="s">
        <v>5852</v>
      </c>
      <c r="D1752" s="1" t="s">
        <v>5852</v>
      </c>
      <c r="E1752" s="2">
        <v>49614</v>
      </c>
      <c r="F1752" s="2">
        <v>49674</v>
      </c>
      <c r="G1752" s="1" t="s">
        <v>10115</v>
      </c>
      <c r="H1752" s="1">
        <f>+Temporalidad[[#This Row],[ID]]</f>
        <v>1741</v>
      </c>
    </row>
    <row r="1753" spans="1:8" hidden="1" x14ac:dyDescent="0.3">
      <c r="A1753">
        <v>1742</v>
      </c>
      <c r="B1753" t="s">
        <v>6203</v>
      </c>
      <c r="C1753" s="1" t="s">
        <v>5852</v>
      </c>
      <c r="D1753" s="1" t="s">
        <v>5852</v>
      </c>
      <c r="E1753" s="2">
        <v>49980</v>
      </c>
      <c r="F1753" s="2">
        <v>50040</v>
      </c>
      <c r="G1753" s="1" t="s">
        <v>10116</v>
      </c>
      <c r="H1753" s="1">
        <f>+Temporalidad[[#This Row],[ID]]</f>
        <v>1742</v>
      </c>
    </row>
    <row r="1754" spans="1:8" hidden="1" x14ac:dyDescent="0.3">
      <c r="A1754">
        <v>1743</v>
      </c>
      <c r="B1754" t="s">
        <v>6204</v>
      </c>
      <c r="C1754" s="1" t="s">
        <v>5852</v>
      </c>
      <c r="D1754" s="1" t="s">
        <v>5852</v>
      </c>
      <c r="E1754" s="2">
        <v>50345</v>
      </c>
      <c r="F1754" s="2">
        <v>50405</v>
      </c>
      <c r="G1754" s="1" t="s">
        <v>10117</v>
      </c>
      <c r="H1754" s="1">
        <f>+Temporalidad[[#This Row],[ID]]</f>
        <v>1743</v>
      </c>
    </row>
    <row r="1755" spans="1:8" hidden="1" x14ac:dyDescent="0.3">
      <c r="A1755">
        <v>1744</v>
      </c>
      <c r="B1755" t="s">
        <v>6205</v>
      </c>
      <c r="C1755" s="1" t="s">
        <v>5852</v>
      </c>
      <c r="D1755" s="1" t="s">
        <v>5852</v>
      </c>
      <c r="E1755" s="2">
        <v>50710</v>
      </c>
      <c r="F1755" s="2">
        <v>50770</v>
      </c>
      <c r="G1755" s="1" t="s">
        <v>10118</v>
      </c>
      <c r="H1755" s="1">
        <f>+Temporalidad[[#This Row],[ID]]</f>
        <v>1744</v>
      </c>
    </row>
    <row r="1756" spans="1:8" hidden="1" x14ac:dyDescent="0.3">
      <c r="A1756">
        <v>1745</v>
      </c>
      <c r="B1756" t="s">
        <v>6206</v>
      </c>
      <c r="C1756" s="1" t="s">
        <v>5852</v>
      </c>
      <c r="D1756" s="1" t="s">
        <v>5852</v>
      </c>
      <c r="E1756" s="2">
        <v>51075</v>
      </c>
      <c r="F1756" s="2">
        <v>51135</v>
      </c>
      <c r="G1756" s="1" t="s">
        <v>10119</v>
      </c>
      <c r="H1756" s="1">
        <f>+Temporalidad[[#This Row],[ID]]</f>
        <v>1745</v>
      </c>
    </row>
    <row r="1757" spans="1:8" hidden="1" x14ac:dyDescent="0.3">
      <c r="A1757">
        <v>1746</v>
      </c>
      <c r="B1757" t="s">
        <v>6207</v>
      </c>
      <c r="C1757" s="1" t="s">
        <v>5852</v>
      </c>
      <c r="D1757" s="1" t="s">
        <v>5852</v>
      </c>
      <c r="E1757" s="2">
        <v>51441</v>
      </c>
      <c r="F1757" s="2">
        <v>51501</v>
      </c>
      <c r="G1757" s="1" t="s">
        <v>10120</v>
      </c>
      <c r="H1757" s="1">
        <f>+Temporalidad[[#This Row],[ID]]</f>
        <v>1746</v>
      </c>
    </row>
    <row r="1758" spans="1:8" hidden="1" x14ac:dyDescent="0.3">
      <c r="A1758">
        <v>1747</v>
      </c>
      <c r="B1758" t="s">
        <v>6208</v>
      </c>
      <c r="C1758" s="1" t="s">
        <v>5852</v>
      </c>
      <c r="D1758" s="1" t="s">
        <v>5852</v>
      </c>
      <c r="E1758" s="2">
        <v>51806</v>
      </c>
      <c r="F1758" s="2">
        <v>51866</v>
      </c>
      <c r="G1758" s="1" t="s">
        <v>10121</v>
      </c>
      <c r="H1758" s="1">
        <f>+Temporalidad[[#This Row],[ID]]</f>
        <v>1747</v>
      </c>
    </row>
    <row r="1759" spans="1:8" hidden="1" x14ac:dyDescent="0.3">
      <c r="A1759">
        <v>1748</v>
      </c>
      <c r="B1759" t="s">
        <v>6209</v>
      </c>
      <c r="C1759" s="1" t="s">
        <v>5852</v>
      </c>
      <c r="D1759" s="1" t="s">
        <v>5852</v>
      </c>
      <c r="E1759" s="2">
        <v>52171</v>
      </c>
      <c r="F1759" s="2">
        <v>52231</v>
      </c>
      <c r="G1759" s="1" t="s">
        <v>10122</v>
      </c>
      <c r="H1759" s="1">
        <f>+Temporalidad[[#This Row],[ID]]</f>
        <v>1748</v>
      </c>
    </row>
    <row r="1760" spans="1:8" hidden="1" x14ac:dyDescent="0.3">
      <c r="A1760">
        <v>1749</v>
      </c>
      <c r="B1760" t="s">
        <v>6210</v>
      </c>
      <c r="C1760" s="1" t="s">
        <v>5852</v>
      </c>
      <c r="D1760" s="1" t="s">
        <v>5852</v>
      </c>
      <c r="E1760" s="2">
        <v>52536</v>
      </c>
      <c r="F1760" s="2">
        <v>52596</v>
      </c>
      <c r="G1760" s="1" t="s">
        <v>10123</v>
      </c>
      <c r="H1760" s="1">
        <f>+Temporalidad[[#This Row],[ID]]</f>
        <v>1749</v>
      </c>
    </row>
    <row r="1761" spans="1:8" hidden="1" x14ac:dyDescent="0.3">
      <c r="A1761">
        <v>1750</v>
      </c>
      <c r="B1761" t="s">
        <v>6211</v>
      </c>
      <c r="C1761" s="1" t="s">
        <v>5852</v>
      </c>
      <c r="D1761" s="1" t="s">
        <v>5852</v>
      </c>
      <c r="E1761" s="2">
        <v>52902</v>
      </c>
      <c r="F1761" s="2">
        <v>52962</v>
      </c>
      <c r="G1761" s="1" t="s">
        <v>10124</v>
      </c>
      <c r="H1761" s="1">
        <f>+Temporalidad[[#This Row],[ID]]</f>
        <v>1750</v>
      </c>
    </row>
    <row r="1762" spans="1:8" hidden="1" x14ac:dyDescent="0.3">
      <c r="A1762">
        <v>1751</v>
      </c>
      <c r="B1762" t="s">
        <v>6212</v>
      </c>
      <c r="C1762" s="1" t="s">
        <v>5852</v>
      </c>
      <c r="D1762" s="1" t="s">
        <v>5852</v>
      </c>
      <c r="E1762" s="2">
        <v>53267</v>
      </c>
      <c r="F1762" s="2">
        <v>53327</v>
      </c>
      <c r="G1762" s="1" t="s">
        <v>10125</v>
      </c>
      <c r="H1762" s="1">
        <f>+Temporalidad[[#This Row],[ID]]</f>
        <v>1751</v>
      </c>
    </row>
    <row r="1763" spans="1:8" hidden="1" x14ac:dyDescent="0.3">
      <c r="A1763">
        <v>1752</v>
      </c>
      <c r="B1763" t="s">
        <v>6213</v>
      </c>
      <c r="C1763" s="1" t="s">
        <v>5852</v>
      </c>
      <c r="D1763" s="1" t="s">
        <v>5852</v>
      </c>
      <c r="E1763" s="2">
        <v>53632</v>
      </c>
      <c r="F1763" s="2">
        <v>53692</v>
      </c>
      <c r="G1763" s="1" t="s">
        <v>10126</v>
      </c>
      <c r="H1763" s="1">
        <f>+Temporalidad[[#This Row],[ID]]</f>
        <v>1752</v>
      </c>
    </row>
    <row r="1764" spans="1:8" hidden="1" x14ac:dyDescent="0.3">
      <c r="A1764">
        <v>1753</v>
      </c>
      <c r="B1764" t="s">
        <v>6214</v>
      </c>
      <c r="C1764" s="1" t="s">
        <v>5852</v>
      </c>
      <c r="D1764" s="1" t="s">
        <v>5852</v>
      </c>
      <c r="E1764" s="2">
        <v>53997</v>
      </c>
      <c r="F1764" s="2">
        <v>54057</v>
      </c>
      <c r="G1764" s="1" t="s">
        <v>10127</v>
      </c>
      <c r="H1764" s="1">
        <f>+Temporalidad[[#This Row],[ID]]</f>
        <v>1753</v>
      </c>
    </row>
    <row r="1765" spans="1:8" hidden="1" x14ac:dyDescent="0.3">
      <c r="A1765">
        <v>1754</v>
      </c>
      <c r="B1765" t="s">
        <v>6215</v>
      </c>
      <c r="C1765" s="1" t="s">
        <v>5852</v>
      </c>
      <c r="D1765" s="1" t="s">
        <v>5852</v>
      </c>
      <c r="E1765" s="2">
        <v>54363</v>
      </c>
      <c r="F1765" s="2">
        <v>54423</v>
      </c>
      <c r="G1765" s="1" t="s">
        <v>10128</v>
      </c>
      <c r="H1765" s="1">
        <f>+Temporalidad[[#This Row],[ID]]</f>
        <v>1754</v>
      </c>
    </row>
    <row r="1766" spans="1:8" hidden="1" x14ac:dyDescent="0.3">
      <c r="A1766">
        <v>1755</v>
      </c>
      <c r="B1766" t="s">
        <v>6216</v>
      </c>
      <c r="C1766" s="1" t="s">
        <v>5852</v>
      </c>
      <c r="D1766" s="1" t="s">
        <v>5852</v>
      </c>
      <c r="E1766" s="2">
        <v>54728</v>
      </c>
      <c r="F1766" s="2">
        <v>54788</v>
      </c>
      <c r="G1766" s="1" t="s">
        <v>10129</v>
      </c>
      <c r="H1766" s="1">
        <f>+Temporalidad[[#This Row],[ID]]</f>
        <v>1755</v>
      </c>
    </row>
    <row r="1767" spans="1:8" hidden="1" x14ac:dyDescent="0.3">
      <c r="A1767">
        <v>1756</v>
      </c>
      <c r="B1767" t="s">
        <v>6217</v>
      </c>
      <c r="C1767" s="1" t="s">
        <v>5852</v>
      </c>
      <c r="D1767" s="1" t="s">
        <v>5852</v>
      </c>
      <c r="E1767" s="2">
        <v>55093</v>
      </c>
      <c r="F1767" s="2">
        <v>55153</v>
      </c>
      <c r="G1767" s="1" t="s">
        <v>10130</v>
      </c>
      <c r="H1767" s="1">
        <f>+Temporalidad[[#This Row],[ID]]</f>
        <v>1756</v>
      </c>
    </row>
    <row r="1768" spans="1:8" x14ac:dyDescent="0.3">
      <c r="A1768">
        <v>1757</v>
      </c>
      <c r="B1768" t="s">
        <v>7348</v>
      </c>
      <c r="C1768" s="1" t="s">
        <v>7349</v>
      </c>
      <c r="D1768" s="1" t="s">
        <v>7349</v>
      </c>
      <c r="E1768" s="2">
        <v>40909</v>
      </c>
      <c r="F1768" s="2">
        <v>44196</v>
      </c>
      <c r="G1768" s="1" t="s">
        <v>10131</v>
      </c>
      <c r="H1768" s="1">
        <f>+Temporalidad[[#This Row],[ID]]</f>
        <v>1757</v>
      </c>
    </row>
    <row r="1769" spans="1:8" x14ac:dyDescent="0.3">
      <c r="A1769">
        <v>1758</v>
      </c>
      <c r="B1769" t="s">
        <v>7588</v>
      </c>
      <c r="C1769" s="1" t="s">
        <v>7349</v>
      </c>
      <c r="D1769" s="1" t="s">
        <v>7349</v>
      </c>
      <c r="E1769" s="2">
        <v>42736</v>
      </c>
      <c r="F1769" s="2">
        <v>44196</v>
      </c>
      <c r="G1769" s="1" t="s">
        <v>10132</v>
      </c>
      <c r="H1769" s="1">
        <f>+Temporalidad[[#This Row],[ID]]</f>
        <v>1758</v>
      </c>
    </row>
    <row r="1770" spans="1:8" x14ac:dyDescent="0.3">
      <c r="A1770">
        <v>1759</v>
      </c>
      <c r="B1770" t="s">
        <v>7589</v>
      </c>
      <c r="C1770" s="1" t="s">
        <v>7349</v>
      </c>
      <c r="D1770" s="1" t="s">
        <v>7349</v>
      </c>
      <c r="E1770" s="2">
        <v>43101</v>
      </c>
      <c r="F1770" s="2">
        <v>44196</v>
      </c>
      <c r="G1770" s="1" t="s">
        <v>10133</v>
      </c>
      <c r="H1770" s="1">
        <f>+Temporalidad[[#This Row],[ID]]</f>
        <v>1759</v>
      </c>
    </row>
    <row r="1771" spans="1:8" hidden="1" x14ac:dyDescent="0.3">
      <c r="A1771">
        <v>1760</v>
      </c>
      <c r="B1771" t="s">
        <v>7601</v>
      </c>
      <c r="C1771" s="1" t="s">
        <v>7506</v>
      </c>
      <c r="D1771" s="1" t="s">
        <v>7604</v>
      </c>
      <c r="E1771" s="2">
        <v>44363</v>
      </c>
      <c r="F1771" s="2">
        <v>44363</v>
      </c>
      <c r="G1771" s="1" t="s">
        <v>10643</v>
      </c>
      <c r="H1771" s="1">
        <f>+Temporalidad[[#This Row],[ID]]</f>
        <v>1760</v>
      </c>
    </row>
    <row r="1772" spans="1:8" hidden="1" x14ac:dyDescent="0.3">
      <c r="A1772">
        <v>1761</v>
      </c>
      <c r="B1772" t="s">
        <v>7602</v>
      </c>
      <c r="C1772" s="1" t="s">
        <v>7521</v>
      </c>
      <c r="D1772" s="1" t="s">
        <v>7605</v>
      </c>
      <c r="E1772" s="2">
        <v>44356</v>
      </c>
      <c r="F1772" s="2">
        <v>44363</v>
      </c>
      <c r="G1772" s="1" t="s">
        <v>10644</v>
      </c>
      <c r="H1772" s="1">
        <f>+Temporalidad[[#This Row],[ID]]</f>
        <v>1761</v>
      </c>
    </row>
    <row r="1773" spans="1:8" hidden="1" x14ac:dyDescent="0.3">
      <c r="A1773">
        <v>1762</v>
      </c>
      <c r="B1773" t="s">
        <v>7603</v>
      </c>
      <c r="C1773" s="1" t="s">
        <v>5241</v>
      </c>
      <c r="D1773" s="1" t="s">
        <v>5242</v>
      </c>
      <c r="E1773" s="2">
        <v>44333</v>
      </c>
      <c r="F1773" s="2">
        <v>44363</v>
      </c>
      <c r="G1773" s="1" t="s">
        <v>10645</v>
      </c>
      <c r="H1773" s="1">
        <f>+Temporalidad[[#This Row],[ID]]</f>
        <v>1762</v>
      </c>
    </row>
    <row r="1774" spans="1:8" x14ac:dyDescent="0.3">
      <c r="A1774">
        <v>1763</v>
      </c>
      <c r="B1774" t="s">
        <v>10134</v>
      </c>
      <c r="C1774" s="1" t="s">
        <v>7349</v>
      </c>
      <c r="D1774" s="1" t="s">
        <v>7349</v>
      </c>
      <c r="E1774" s="2">
        <v>40179</v>
      </c>
      <c r="F1774" s="2">
        <v>43830</v>
      </c>
      <c r="G1774" s="1" t="s">
        <v>10135</v>
      </c>
      <c r="H1774" s="1">
        <f>+Temporalidad[[#This Row],[ID]]</f>
        <v>1763</v>
      </c>
    </row>
    <row r="1775" spans="1:8" x14ac:dyDescent="0.3">
      <c r="A1775">
        <v>1764</v>
      </c>
      <c r="B1775" t="s">
        <v>10136</v>
      </c>
      <c r="C1775" s="1" t="s">
        <v>7349</v>
      </c>
      <c r="D1775" s="1" t="s">
        <v>7349</v>
      </c>
      <c r="E1775" s="2">
        <v>39448</v>
      </c>
      <c r="F1775" s="2">
        <v>43830</v>
      </c>
      <c r="G1775" s="1" t="s">
        <v>10137</v>
      </c>
      <c r="H1775" s="1">
        <f>+Temporalidad[[#This Row],[ID]]</f>
        <v>1764</v>
      </c>
    </row>
    <row r="1776" spans="1:8" x14ac:dyDescent="0.3">
      <c r="A1776">
        <v>1765</v>
      </c>
      <c r="B1776" t="s">
        <v>10138</v>
      </c>
      <c r="C1776" s="1" t="s">
        <v>7349</v>
      </c>
      <c r="D1776" s="1" t="s">
        <v>7349</v>
      </c>
      <c r="E1776" s="2">
        <v>43101</v>
      </c>
      <c r="F1776" s="2">
        <v>43830</v>
      </c>
      <c r="G1776" s="1" t="s">
        <v>10139</v>
      </c>
      <c r="H1776" s="1">
        <f>+Temporalidad[[#This Row],[ID]]</f>
        <v>1765</v>
      </c>
    </row>
    <row r="1777" spans="1:8" x14ac:dyDescent="0.3">
      <c r="A1777">
        <v>1766</v>
      </c>
      <c r="B1777" t="s">
        <v>10140</v>
      </c>
      <c r="C1777" s="1" t="s">
        <v>7349</v>
      </c>
      <c r="D1777" s="1" t="s">
        <v>7349</v>
      </c>
      <c r="E1777" s="2">
        <v>43466</v>
      </c>
      <c r="F1777" s="2">
        <v>44196</v>
      </c>
      <c r="G1777" s="1" t="s">
        <v>10141</v>
      </c>
      <c r="H1777" s="1">
        <f>+Temporalidad[[#This Row],[ID]]</f>
        <v>1766</v>
      </c>
    </row>
    <row r="1778" spans="1:8" x14ac:dyDescent="0.3">
      <c r="A1778">
        <v>1767</v>
      </c>
      <c r="B1778" t="s">
        <v>10142</v>
      </c>
      <c r="C1778" s="1" t="s">
        <v>7349</v>
      </c>
      <c r="D1778" s="1" t="s">
        <v>7349</v>
      </c>
      <c r="E1778" s="2">
        <v>38353</v>
      </c>
      <c r="F1778" s="2">
        <v>44196</v>
      </c>
      <c r="G1778" s="1" t="s">
        <v>10143</v>
      </c>
      <c r="H1778" s="1">
        <f>+Temporalidad[[#This Row],[ID]]</f>
        <v>1767</v>
      </c>
    </row>
    <row r="1779" spans="1:8" x14ac:dyDescent="0.3">
      <c r="A1779">
        <v>1768</v>
      </c>
      <c r="B1779" t="s">
        <v>10144</v>
      </c>
      <c r="C1779" s="1" t="s">
        <v>7349</v>
      </c>
      <c r="D1779" s="1" t="s">
        <v>7349</v>
      </c>
      <c r="E1779" s="2">
        <v>28856</v>
      </c>
      <c r="F1779" s="2">
        <v>44196</v>
      </c>
      <c r="G1779" s="1" t="s">
        <v>10145</v>
      </c>
      <c r="H1779" s="1">
        <f>+Temporalidad[[#This Row],[ID]]</f>
        <v>1768</v>
      </c>
    </row>
    <row r="1780" spans="1:8" x14ac:dyDescent="0.3">
      <c r="A1780">
        <v>1769</v>
      </c>
      <c r="B1780" t="s">
        <v>10146</v>
      </c>
      <c r="C1780" s="1" t="s">
        <v>7349</v>
      </c>
      <c r="D1780" s="1" t="s">
        <v>7349</v>
      </c>
      <c r="E1780" s="2">
        <v>42736</v>
      </c>
      <c r="F1780" s="2">
        <v>43830</v>
      </c>
      <c r="G1780" s="1" t="s">
        <v>10147</v>
      </c>
      <c r="H1780" s="1">
        <f>+Temporalidad[[#This Row],[ID]]</f>
        <v>1769</v>
      </c>
    </row>
    <row r="1781" spans="1:8" x14ac:dyDescent="0.3">
      <c r="A1781">
        <v>1770</v>
      </c>
      <c r="B1781" t="s">
        <v>7642</v>
      </c>
      <c r="C1781" s="1" t="s">
        <v>7349</v>
      </c>
      <c r="D1781" s="1" t="s">
        <v>7349</v>
      </c>
      <c r="E1781" s="2">
        <v>40179</v>
      </c>
      <c r="F1781" s="2">
        <v>44561</v>
      </c>
      <c r="G1781" s="1" t="s">
        <v>10148</v>
      </c>
      <c r="H1781" s="1">
        <f>+Temporalidad[[#This Row],[ID]]</f>
        <v>1770</v>
      </c>
    </row>
    <row r="1782" spans="1:8" x14ac:dyDescent="0.3">
      <c r="A1782">
        <v>1771</v>
      </c>
      <c r="B1782" t="s">
        <v>10496</v>
      </c>
      <c r="C1782" s="1" t="s">
        <v>7349</v>
      </c>
      <c r="D1782" s="1" t="s">
        <v>7349</v>
      </c>
      <c r="E1782" s="2">
        <v>43831</v>
      </c>
      <c r="F1782" s="2">
        <v>44561</v>
      </c>
      <c r="G1782" s="1" t="s">
        <v>10497</v>
      </c>
      <c r="H1782" s="1">
        <f>+Temporalidad[[#This Row],[ID]]</f>
        <v>1771</v>
      </c>
    </row>
    <row r="1783" spans="1:8" x14ac:dyDescent="0.3">
      <c r="A1783">
        <v>1772</v>
      </c>
      <c r="B1783" t="s">
        <v>10532</v>
      </c>
      <c r="C1783" s="1" t="s">
        <v>7349</v>
      </c>
      <c r="D1783" s="1" t="s">
        <v>7349</v>
      </c>
      <c r="E1783" s="2">
        <v>17899</v>
      </c>
      <c r="F1783" s="2">
        <v>44196</v>
      </c>
      <c r="G1783" s="1" t="s">
        <v>10533</v>
      </c>
      <c r="H1783" s="1">
        <f>+Temporalidad[[#This Row],[ID]]</f>
        <v>1772</v>
      </c>
    </row>
    <row r="1784" spans="1:8" x14ac:dyDescent="0.3">
      <c r="A1784">
        <v>1773</v>
      </c>
      <c r="B1784" t="s">
        <v>10531</v>
      </c>
      <c r="C1784" s="1" t="s">
        <v>7349</v>
      </c>
      <c r="D1784" s="1" t="s">
        <v>7349</v>
      </c>
      <c r="E1784" s="2">
        <v>39448</v>
      </c>
      <c r="F1784" s="2">
        <v>44196</v>
      </c>
      <c r="G1784" s="1" t="s">
        <v>10534</v>
      </c>
      <c r="H1784" s="1">
        <f>+Temporalidad[[#This Row],[ID]]</f>
        <v>1773</v>
      </c>
    </row>
    <row r="1785" spans="1:8" x14ac:dyDescent="0.3">
      <c r="A1785">
        <v>1774</v>
      </c>
      <c r="B1785" t="s">
        <v>10646</v>
      </c>
      <c r="C1785" s="1" t="s">
        <v>7349</v>
      </c>
      <c r="D1785" s="1" t="s">
        <v>7349</v>
      </c>
      <c r="E1785" s="2">
        <v>41640</v>
      </c>
      <c r="F1785" s="2">
        <v>43830</v>
      </c>
      <c r="G1785" s="1" t="s">
        <v>10647</v>
      </c>
      <c r="H1785" s="1">
        <f>+Temporalidad[[#This Row],[ID]]</f>
        <v>1774</v>
      </c>
    </row>
    <row r="1786" spans="1:8" x14ac:dyDescent="0.3">
      <c r="A1786">
        <v>1775</v>
      </c>
      <c r="B1786" t="s">
        <v>10648</v>
      </c>
      <c r="C1786" s="1" t="s">
        <v>7349</v>
      </c>
      <c r="D1786" s="1" t="s">
        <v>7349</v>
      </c>
      <c r="E1786" s="2">
        <v>42005</v>
      </c>
      <c r="F1786" s="2">
        <v>43830</v>
      </c>
      <c r="G1786" s="1" t="s">
        <v>10649</v>
      </c>
      <c r="H1786" s="1">
        <f>+Temporalidad[[#This Row],[ID]]</f>
        <v>1775</v>
      </c>
    </row>
    <row r="1787" spans="1:8" x14ac:dyDescent="0.3">
      <c r="A1787">
        <v>1776</v>
      </c>
      <c r="B1787" t="s">
        <v>7348</v>
      </c>
      <c r="C1787" s="1" t="s">
        <v>7349</v>
      </c>
      <c r="D1787" s="1" t="s">
        <v>7349</v>
      </c>
      <c r="E1787" s="2">
        <v>40909</v>
      </c>
      <c r="F1787" s="2">
        <v>44196</v>
      </c>
      <c r="G1787" s="1" t="s">
        <v>10650</v>
      </c>
      <c r="H1787" s="1">
        <f>+Temporalidad[[#This Row],[ID]]</f>
        <v>1776</v>
      </c>
    </row>
    <row r="1788" spans="1:8" x14ac:dyDescent="0.3">
      <c r="A1788">
        <v>1777</v>
      </c>
      <c r="B1788" t="s">
        <v>10651</v>
      </c>
      <c r="C1788" s="1" t="s">
        <v>7349</v>
      </c>
      <c r="D1788" s="1" t="s">
        <v>7349</v>
      </c>
      <c r="E1788" s="2">
        <v>42005</v>
      </c>
      <c r="F1788" s="2">
        <v>42735</v>
      </c>
      <c r="G1788" s="1" t="s">
        <v>10652</v>
      </c>
      <c r="H1788" s="1">
        <f>+Temporalidad[[#This Row],[ID]]</f>
        <v>1777</v>
      </c>
    </row>
    <row r="1789" spans="1:8" x14ac:dyDescent="0.3">
      <c r="A1789">
        <v>1777</v>
      </c>
      <c r="B1789" t="s">
        <v>10653</v>
      </c>
      <c r="C1789" s="1" t="s">
        <v>7349</v>
      </c>
      <c r="D1789" s="1" t="s">
        <v>7349</v>
      </c>
      <c r="E1789" s="2">
        <v>40179</v>
      </c>
      <c r="F1789" s="2">
        <v>42735</v>
      </c>
      <c r="G1789" s="1" t="s">
        <v>10654</v>
      </c>
      <c r="H1789" s="1">
        <f>+Temporalidad[[#This Row],[ID]]</f>
        <v>1777</v>
      </c>
    </row>
    <row r="1790" spans="1:8" x14ac:dyDescent="0.3">
      <c r="A1790">
        <v>1778</v>
      </c>
      <c r="B1790" t="s">
        <v>10655</v>
      </c>
      <c r="C1790" s="1" t="s">
        <v>7349</v>
      </c>
      <c r="D1790" s="1" t="s">
        <v>7349</v>
      </c>
      <c r="E1790" s="2">
        <v>43466</v>
      </c>
      <c r="F1790" s="2">
        <v>44561</v>
      </c>
      <c r="G1790" s="1" t="s">
        <v>10656</v>
      </c>
      <c r="H1790" s="1">
        <f>+Temporalidad[[#This Row],[ID]]</f>
        <v>1778</v>
      </c>
    </row>
    <row r="1791" spans="1:8" x14ac:dyDescent="0.3">
      <c r="A1791">
        <v>1779</v>
      </c>
      <c r="B1791" t="s">
        <v>10642</v>
      </c>
      <c r="C1791" s="1" t="s">
        <v>7349</v>
      </c>
      <c r="D1791" s="1" t="s">
        <v>7349</v>
      </c>
      <c r="E1791" s="2">
        <v>41275</v>
      </c>
      <c r="F1791" s="2">
        <v>43830</v>
      </c>
      <c r="G1791" s="1" t="s">
        <v>10657</v>
      </c>
      <c r="H1791" s="1">
        <f>+Temporalidad[[#This Row],[ID]]</f>
        <v>1779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1"/>
  <sheetViews>
    <sheetView showGridLines="0" workbookViewId="0">
      <pane ySplit="10" topLeftCell="A11" activePane="bottomLeft" state="frozen"/>
      <selection pane="bottomLeft" activeCell="D258" sqref="D258"/>
    </sheetView>
  </sheetViews>
  <sheetFormatPr baseColWidth="10" defaultRowHeight="14.4" x14ac:dyDescent="0.3"/>
  <cols>
    <col min="2" max="2" width="5" bestFit="1" customWidth="1"/>
    <col min="3" max="3" width="51.6640625" bestFit="1" customWidth="1"/>
    <col min="4" max="4" width="12.77734375" bestFit="1" customWidth="1"/>
    <col min="5" max="5" width="15.5546875" bestFit="1" customWidth="1"/>
    <col min="6" max="6" width="9.88671875" bestFit="1" customWidth="1"/>
    <col min="7" max="7" width="20.44140625" bestFit="1" customWidth="1"/>
    <col min="8" max="8" width="80.88671875" bestFit="1" customWidth="1"/>
    <col min="9" max="9" width="11.777343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7347</v>
      </c>
    </row>
    <row r="11" spans="2:9" hidden="1" x14ac:dyDescent="0.3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10658</v>
      </c>
      <c r="I11" s="1">
        <f>+Territorio[[#This Row],[id]]</f>
        <v>1</v>
      </c>
    </row>
    <row r="12" spans="2:9" hidden="1" x14ac:dyDescent="0.3">
      <c r="B12">
        <v>2</v>
      </c>
      <c r="C12" s="1" t="s">
        <v>42</v>
      </c>
      <c r="D12" s="1"/>
      <c r="E12" s="1" t="s">
        <v>39</v>
      </c>
      <c r="F12" s="1" t="s">
        <v>43</v>
      </c>
      <c r="G12" s="1" t="s">
        <v>41</v>
      </c>
      <c r="H12" s="1" t="s">
        <v>10659</v>
      </c>
      <c r="I12" s="1">
        <f>+Territorio[[#This Row],[id]]</f>
        <v>2</v>
      </c>
    </row>
    <row r="13" spans="2:9" hidden="1" x14ac:dyDescent="0.3">
      <c r="B13">
        <v>3</v>
      </c>
      <c r="C13" s="1" t="s">
        <v>44</v>
      </c>
      <c r="D13" s="1"/>
      <c r="E13" s="1" t="s">
        <v>39</v>
      </c>
      <c r="F13" s="1" t="s">
        <v>45</v>
      </c>
      <c r="G13" s="1" t="s">
        <v>41</v>
      </c>
      <c r="H13" s="1" t="s">
        <v>10660</v>
      </c>
      <c r="I13" s="1">
        <f>+Territorio[[#This Row],[id]]</f>
        <v>3</v>
      </c>
    </row>
    <row r="14" spans="2:9" hidden="1" x14ac:dyDescent="0.3">
      <c r="B14">
        <v>4</v>
      </c>
      <c r="C14" s="1" t="s">
        <v>46</v>
      </c>
      <c r="D14" s="1"/>
      <c r="E14" s="1" t="s">
        <v>39</v>
      </c>
      <c r="F14" s="1" t="s">
        <v>47</v>
      </c>
      <c r="G14" s="1" t="s">
        <v>41</v>
      </c>
      <c r="H14" s="1" t="s">
        <v>10661</v>
      </c>
      <c r="I14" s="1">
        <f>+Territorio[[#This Row],[id]]</f>
        <v>4</v>
      </c>
    </row>
    <row r="15" spans="2:9" hidden="1" x14ac:dyDescent="0.3">
      <c r="B15">
        <v>5</v>
      </c>
      <c r="C15" s="1" t="s">
        <v>48</v>
      </c>
      <c r="D15" s="1"/>
      <c r="E15" s="1" t="s">
        <v>39</v>
      </c>
      <c r="F15" s="1" t="s">
        <v>49</v>
      </c>
      <c r="G15" s="1" t="s">
        <v>41</v>
      </c>
      <c r="H15" s="1" t="s">
        <v>10662</v>
      </c>
      <c r="I15" s="1">
        <f>+Territorio[[#This Row],[id]]</f>
        <v>5</v>
      </c>
    </row>
    <row r="16" spans="2:9" hidden="1" x14ac:dyDescent="0.3">
      <c r="B16">
        <v>6</v>
      </c>
      <c r="C16" s="1" t="s">
        <v>50</v>
      </c>
      <c r="D16" s="1"/>
      <c r="E16" s="1" t="s">
        <v>39</v>
      </c>
      <c r="F16" s="1" t="s">
        <v>51</v>
      </c>
      <c r="G16" s="1" t="s">
        <v>41</v>
      </c>
      <c r="H16" s="1" t="s">
        <v>10663</v>
      </c>
      <c r="I16" s="1">
        <f>+Territorio[[#This Row],[id]]</f>
        <v>6</v>
      </c>
    </row>
    <row r="17" spans="2:9" hidden="1" x14ac:dyDescent="0.3">
      <c r="B17">
        <v>7</v>
      </c>
      <c r="C17" s="1" t="s">
        <v>52</v>
      </c>
      <c r="D17" s="1"/>
      <c r="E17" s="1" t="s">
        <v>39</v>
      </c>
      <c r="F17" s="1" t="s">
        <v>53</v>
      </c>
      <c r="G17" s="1" t="s">
        <v>41</v>
      </c>
      <c r="H17" s="1" t="s">
        <v>10664</v>
      </c>
      <c r="I17" s="1">
        <f>+Territorio[[#This Row],[id]]</f>
        <v>7</v>
      </c>
    </row>
    <row r="18" spans="2:9" hidden="1" x14ac:dyDescent="0.3">
      <c r="B18">
        <v>8</v>
      </c>
      <c r="C18" s="1" t="s">
        <v>54</v>
      </c>
      <c r="D18" s="1"/>
      <c r="E18" s="1" t="s">
        <v>39</v>
      </c>
      <c r="F18" s="1" t="s">
        <v>55</v>
      </c>
      <c r="G18" s="1" t="s">
        <v>41</v>
      </c>
      <c r="H18" s="1" t="s">
        <v>10665</v>
      </c>
      <c r="I18" s="1">
        <f>+Territorio[[#This Row],[id]]</f>
        <v>8</v>
      </c>
    </row>
    <row r="19" spans="2:9" hidden="1" x14ac:dyDescent="0.3">
      <c r="B19">
        <v>9</v>
      </c>
      <c r="C19" s="1" t="s">
        <v>56</v>
      </c>
      <c r="D19" s="1"/>
      <c r="E19" s="1" t="s">
        <v>39</v>
      </c>
      <c r="F19" s="1" t="s">
        <v>57</v>
      </c>
      <c r="G19" s="1" t="s">
        <v>41</v>
      </c>
      <c r="H19" s="1" t="s">
        <v>10666</v>
      </c>
      <c r="I19" s="1">
        <f>+Territorio[[#This Row],[id]]</f>
        <v>9</v>
      </c>
    </row>
    <row r="20" spans="2:9" hidden="1" x14ac:dyDescent="0.3">
      <c r="B20">
        <v>10</v>
      </c>
      <c r="C20" s="1" t="s">
        <v>58</v>
      </c>
      <c r="D20" s="1"/>
      <c r="E20" s="1" t="s">
        <v>39</v>
      </c>
      <c r="F20" s="1" t="s">
        <v>59</v>
      </c>
      <c r="G20" s="1" t="s">
        <v>41</v>
      </c>
      <c r="H20" s="1" t="s">
        <v>10667</v>
      </c>
      <c r="I20" s="1">
        <f>+Territorio[[#This Row],[id]]</f>
        <v>10</v>
      </c>
    </row>
    <row r="21" spans="2:9" hidden="1" x14ac:dyDescent="0.3">
      <c r="B21">
        <v>11</v>
      </c>
      <c r="C21" s="1" t="s">
        <v>60</v>
      </c>
      <c r="D21" s="1"/>
      <c r="E21" s="1" t="s">
        <v>39</v>
      </c>
      <c r="F21" s="1" t="s">
        <v>61</v>
      </c>
      <c r="G21" s="1" t="s">
        <v>41</v>
      </c>
      <c r="H21" s="1" t="s">
        <v>10668</v>
      </c>
      <c r="I21" s="1">
        <f>+Territorio[[#This Row],[id]]</f>
        <v>11</v>
      </c>
    </row>
    <row r="22" spans="2:9" hidden="1" x14ac:dyDescent="0.3">
      <c r="B22">
        <v>12</v>
      </c>
      <c r="C22" s="1" t="s">
        <v>62</v>
      </c>
      <c r="D22" s="1"/>
      <c r="E22" s="1" t="s">
        <v>39</v>
      </c>
      <c r="F22" s="1" t="s">
        <v>63</v>
      </c>
      <c r="G22" s="1" t="s">
        <v>41</v>
      </c>
      <c r="H22" s="1" t="s">
        <v>10669</v>
      </c>
      <c r="I22" s="1">
        <f>+Territorio[[#This Row],[id]]</f>
        <v>12</v>
      </c>
    </row>
    <row r="23" spans="2:9" hidden="1" x14ac:dyDescent="0.3">
      <c r="B23">
        <v>13</v>
      </c>
      <c r="C23" s="1" t="s">
        <v>64</v>
      </c>
      <c r="D23" s="1"/>
      <c r="E23" s="1" t="s">
        <v>39</v>
      </c>
      <c r="F23" s="1" t="s">
        <v>65</v>
      </c>
      <c r="G23" s="1" t="s">
        <v>41</v>
      </c>
      <c r="H23" s="1" t="s">
        <v>10670</v>
      </c>
      <c r="I23" s="1">
        <f>+Territorio[[#This Row],[id]]</f>
        <v>13</v>
      </c>
    </row>
    <row r="24" spans="2:9" hidden="1" x14ac:dyDescent="0.3">
      <c r="B24">
        <v>14</v>
      </c>
      <c r="C24" s="1" t="s">
        <v>66</v>
      </c>
      <c r="D24" s="1"/>
      <c r="E24" s="1" t="s">
        <v>39</v>
      </c>
      <c r="F24" s="1" t="s">
        <v>67</v>
      </c>
      <c r="G24" s="1" t="s">
        <v>41</v>
      </c>
      <c r="H24" s="1" t="s">
        <v>10671</v>
      </c>
      <c r="I24" s="1">
        <f>+Territorio[[#This Row],[id]]</f>
        <v>14</v>
      </c>
    </row>
    <row r="25" spans="2:9" hidden="1" x14ac:dyDescent="0.3">
      <c r="B25">
        <v>15</v>
      </c>
      <c r="C25" s="1" t="s">
        <v>68</v>
      </c>
      <c r="D25" s="1"/>
      <c r="E25" s="1" t="s">
        <v>39</v>
      </c>
      <c r="F25" s="1" t="s">
        <v>69</v>
      </c>
      <c r="G25" s="1" t="s">
        <v>41</v>
      </c>
      <c r="H25" s="1" t="s">
        <v>10672</v>
      </c>
      <c r="I25" s="1">
        <f>+Territorio[[#This Row],[id]]</f>
        <v>15</v>
      </c>
    </row>
    <row r="26" spans="2:9" hidden="1" x14ac:dyDescent="0.3">
      <c r="B26">
        <v>16</v>
      </c>
      <c r="C26" s="1" t="s">
        <v>70</v>
      </c>
      <c r="D26" s="1"/>
      <c r="E26" s="1" t="s">
        <v>39</v>
      </c>
      <c r="F26" s="1" t="s">
        <v>71</v>
      </c>
      <c r="G26" s="1" t="s">
        <v>41</v>
      </c>
      <c r="H26" s="1" t="s">
        <v>10673</v>
      </c>
      <c r="I26" s="1">
        <f>+Territorio[[#This Row],[id]]</f>
        <v>16</v>
      </c>
    </row>
    <row r="27" spans="2:9" hidden="1" x14ac:dyDescent="0.3">
      <c r="B27">
        <v>17</v>
      </c>
      <c r="C27" s="1" t="s">
        <v>72</v>
      </c>
      <c r="D27" s="1"/>
      <c r="E27" s="1" t="s">
        <v>39</v>
      </c>
      <c r="F27" s="1" t="s">
        <v>73</v>
      </c>
      <c r="G27" s="1" t="s">
        <v>41</v>
      </c>
      <c r="H27" s="1" t="s">
        <v>10674</v>
      </c>
      <c r="I27" s="1">
        <f>+Territorio[[#This Row],[id]]</f>
        <v>17</v>
      </c>
    </row>
    <row r="28" spans="2:9" hidden="1" x14ac:dyDescent="0.3">
      <c r="B28">
        <v>18</v>
      </c>
      <c r="C28" s="1" t="s">
        <v>74</v>
      </c>
      <c r="D28" s="1"/>
      <c r="E28" s="1" t="s">
        <v>39</v>
      </c>
      <c r="F28" s="1" t="s">
        <v>75</v>
      </c>
      <c r="G28" s="1" t="s">
        <v>41</v>
      </c>
      <c r="H28" s="1" t="s">
        <v>10675</v>
      </c>
      <c r="I28" s="1">
        <f>+Territorio[[#This Row],[id]]</f>
        <v>18</v>
      </c>
    </row>
    <row r="29" spans="2:9" hidden="1" x14ac:dyDescent="0.3">
      <c r="B29">
        <v>19</v>
      </c>
      <c r="C29" s="1" t="s">
        <v>76</v>
      </c>
      <c r="D29" s="1"/>
      <c r="E29" s="1" t="s">
        <v>39</v>
      </c>
      <c r="F29" s="1" t="s">
        <v>77</v>
      </c>
      <c r="G29" s="1" t="s">
        <v>41</v>
      </c>
      <c r="H29" s="1" t="s">
        <v>10676</v>
      </c>
      <c r="I29" s="1">
        <f>+Territorio[[#This Row],[id]]</f>
        <v>19</v>
      </c>
    </row>
    <row r="30" spans="2:9" hidden="1" x14ac:dyDescent="0.3">
      <c r="B30">
        <v>20</v>
      </c>
      <c r="C30" s="1" t="s">
        <v>78</v>
      </c>
      <c r="D30" s="1"/>
      <c r="E30" s="1" t="s">
        <v>39</v>
      </c>
      <c r="F30" s="1" t="s">
        <v>79</v>
      </c>
      <c r="G30" s="1" t="s">
        <v>41</v>
      </c>
      <c r="H30" s="1" t="s">
        <v>10677</v>
      </c>
      <c r="I30" s="1">
        <f>+Territorio[[#This Row],[id]]</f>
        <v>20</v>
      </c>
    </row>
    <row r="31" spans="2:9" hidden="1" x14ac:dyDescent="0.3">
      <c r="B31">
        <v>21</v>
      </c>
      <c r="C31" s="1" t="s">
        <v>80</v>
      </c>
      <c r="D31" s="1"/>
      <c r="E31" s="1" t="s">
        <v>39</v>
      </c>
      <c r="F31" s="1" t="s">
        <v>81</v>
      </c>
      <c r="G31" s="1" t="s">
        <v>41</v>
      </c>
      <c r="H31" s="1" t="s">
        <v>10678</v>
      </c>
      <c r="I31" s="1">
        <f>+Territorio[[#This Row],[id]]</f>
        <v>21</v>
      </c>
    </row>
    <row r="32" spans="2:9" hidden="1" x14ac:dyDescent="0.3">
      <c r="B32">
        <v>22</v>
      </c>
      <c r="C32" s="1" t="s">
        <v>82</v>
      </c>
      <c r="D32" s="1"/>
      <c r="E32" s="1" t="s">
        <v>39</v>
      </c>
      <c r="F32" s="1" t="s">
        <v>83</v>
      </c>
      <c r="G32" s="1" t="s">
        <v>41</v>
      </c>
      <c r="H32" s="1" t="s">
        <v>10679</v>
      </c>
      <c r="I32" s="1">
        <f>+Territorio[[#This Row],[id]]</f>
        <v>22</v>
      </c>
    </row>
    <row r="33" spans="2:9" hidden="1" x14ac:dyDescent="0.3">
      <c r="B33">
        <v>23</v>
      </c>
      <c r="C33" s="1" t="s">
        <v>84</v>
      </c>
      <c r="D33" s="1"/>
      <c r="E33" s="1" t="s">
        <v>39</v>
      </c>
      <c r="F33" s="1" t="s">
        <v>85</v>
      </c>
      <c r="G33" s="1" t="s">
        <v>41</v>
      </c>
      <c r="H33" s="1" t="s">
        <v>10680</v>
      </c>
      <c r="I33" s="1">
        <f>+Territorio[[#This Row],[id]]</f>
        <v>23</v>
      </c>
    </row>
    <row r="34" spans="2:9" hidden="1" x14ac:dyDescent="0.3">
      <c r="B34">
        <v>24</v>
      </c>
      <c r="C34" s="1" t="s">
        <v>86</v>
      </c>
      <c r="D34" s="1"/>
      <c r="E34" s="1" t="s">
        <v>39</v>
      </c>
      <c r="F34" s="1" t="s">
        <v>87</v>
      </c>
      <c r="G34" s="1" t="s">
        <v>41</v>
      </c>
      <c r="H34" s="1" t="s">
        <v>10681</v>
      </c>
      <c r="I34" s="1">
        <f>+Territorio[[#This Row],[id]]</f>
        <v>24</v>
      </c>
    </row>
    <row r="35" spans="2:9" hidden="1" x14ac:dyDescent="0.3">
      <c r="B35">
        <v>25</v>
      </c>
      <c r="C35" s="1" t="s">
        <v>88</v>
      </c>
      <c r="D35" s="1"/>
      <c r="E35" s="1" t="s">
        <v>39</v>
      </c>
      <c r="F35" s="1" t="s">
        <v>89</v>
      </c>
      <c r="G35" s="1" t="s">
        <v>41</v>
      </c>
      <c r="H35" s="1" t="s">
        <v>10682</v>
      </c>
      <c r="I35" s="1">
        <f>+Territorio[[#This Row],[id]]</f>
        <v>25</v>
      </c>
    </row>
    <row r="36" spans="2:9" hidden="1" x14ac:dyDescent="0.3">
      <c r="B36">
        <v>26</v>
      </c>
      <c r="C36" s="1" t="s">
        <v>90</v>
      </c>
      <c r="D36" s="1"/>
      <c r="E36" s="1" t="s">
        <v>39</v>
      </c>
      <c r="F36" s="1" t="s">
        <v>91</v>
      </c>
      <c r="G36" s="1" t="s">
        <v>41</v>
      </c>
      <c r="H36" s="1" t="s">
        <v>10683</v>
      </c>
      <c r="I36" s="1">
        <f>+Territorio[[#This Row],[id]]</f>
        <v>26</v>
      </c>
    </row>
    <row r="37" spans="2:9" hidden="1" x14ac:dyDescent="0.3">
      <c r="B37">
        <v>27</v>
      </c>
      <c r="C37" s="1" t="s">
        <v>92</v>
      </c>
      <c r="D37" s="1"/>
      <c r="E37" s="1" t="s">
        <v>39</v>
      </c>
      <c r="F37" s="1" t="s">
        <v>93</v>
      </c>
      <c r="G37" s="1" t="s">
        <v>41</v>
      </c>
      <c r="H37" s="1" t="s">
        <v>10684</v>
      </c>
      <c r="I37" s="1">
        <f>+Territorio[[#This Row],[id]]</f>
        <v>27</v>
      </c>
    </row>
    <row r="38" spans="2:9" hidden="1" x14ac:dyDescent="0.3">
      <c r="B38">
        <v>28</v>
      </c>
      <c r="C38" s="1" t="s">
        <v>94</v>
      </c>
      <c r="D38" s="1"/>
      <c r="E38" s="1" t="s">
        <v>39</v>
      </c>
      <c r="F38" s="1" t="s">
        <v>95</v>
      </c>
      <c r="G38" s="1" t="s">
        <v>41</v>
      </c>
      <c r="H38" s="1" t="s">
        <v>10685</v>
      </c>
      <c r="I38" s="1">
        <f>+Territorio[[#This Row],[id]]</f>
        <v>28</v>
      </c>
    </row>
    <row r="39" spans="2:9" hidden="1" x14ac:dyDescent="0.3">
      <c r="B39">
        <v>29</v>
      </c>
      <c r="C39" s="1" t="s">
        <v>96</v>
      </c>
      <c r="D39" s="1"/>
      <c r="E39" s="1" t="s">
        <v>39</v>
      </c>
      <c r="F39" s="1" t="s">
        <v>97</v>
      </c>
      <c r="G39" s="1" t="s">
        <v>41</v>
      </c>
      <c r="H39" s="1" t="s">
        <v>10686</v>
      </c>
      <c r="I39" s="1">
        <f>+Territorio[[#This Row],[id]]</f>
        <v>29</v>
      </c>
    </row>
    <row r="40" spans="2:9" hidden="1" x14ac:dyDescent="0.3">
      <c r="B40">
        <v>30</v>
      </c>
      <c r="C40" s="1" t="s">
        <v>98</v>
      </c>
      <c r="D40" s="1"/>
      <c r="E40" s="1" t="s">
        <v>39</v>
      </c>
      <c r="F40" s="1" t="s">
        <v>99</v>
      </c>
      <c r="G40" s="1" t="s">
        <v>41</v>
      </c>
      <c r="H40" s="1" t="s">
        <v>10687</v>
      </c>
      <c r="I40" s="1">
        <f>+Territorio[[#This Row],[id]]</f>
        <v>30</v>
      </c>
    </row>
    <row r="41" spans="2:9" hidden="1" x14ac:dyDescent="0.3">
      <c r="B41">
        <v>31</v>
      </c>
      <c r="C41" s="1" t="s">
        <v>100</v>
      </c>
      <c r="D41" s="1"/>
      <c r="E41" s="1" t="s">
        <v>39</v>
      </c>
      <c r="F41" s="1" t="s">
        <v>101</v>
      </c>
      <c r="G41" s="1" t="s">
        <v>41</v>
      </c>
      <c r="H41" s="1" t="s">
        <v>10688</v>
      </c>
      <c r="I41" s="1">
        <f>+Territorio[[#This Row],[id]]</f>
        <v>31</v>
      </c>
    </row>
    <row r="42" spans="2:9" hidden="1" x14ac:dyDescent="0.3">
      <c r="B42">
        <v>32</v>
      </c>
      <c r="C42" s="1" t="s">
        <v>102</v>
      </c>
      <c r="D42" s="1"/>
      <c r="E42" s="1" t="s">
        <v>39</v>
      </c>
      <c r="F42" s="1" t="s">
        <v>103</v>
      </c>
      <c r="G42" s="1" t="s">
        <v>41</v>
      </c>
      <c r="H42" s="1" t="s">
        <v>10689</v>
      </c>
      <c r="I42" s="1">
        <f>+Territorio[[#This Row],[id]]</f>
        <v>32</v>
      </c>
    </row>
    <row r="43" spans="2:9" hidden="1" x14ac:dyDescent="0.3">
      <c r="B43">
        <v>33</v>
      </c>
      <c r="C43" s="1" t="s">
        <v>104</v>
      </c>
      <c r="D43" s="1"/>
      <c r="E43" s="1" t="s">
        <v>39</v>
      </c>
      <c r="F43" s="1" t="s">
        <v>105</v>
      </c>
      <c r="G43" s="1" t="s">
        <v>41</v>
      </c>
      <c r="H43" s="1" t="s">
        <v>10690</v>
      </c>
      <c r="I43" s="1">
        <f>+Territorio[[#This Row],[id]]</f>
        <v>33</v>
      </c>
    </row>
    <row r="44" spans="2:9" hidden="1" x14ac:dyDescent="0.3">
      <c r="B44">
        <v>34</v>
      </c>
      <c r="C44" s="1" t="s">
        <v>106</v>
      </c>
      <c r="D44" s="1"/>
      <c r="E44" s="1" t="s">
        <v>39</v>
      </c>
      <c r="F44" s="1" t="s">
        <v>107</v>
      </c>
      <c r="G44" s="1" t="s">
        <v>41</v>
      </c>
      <c r="H44" s="1" t="s">
        <v>10691</v>
      </c>
      <c r="I44" s="1">
        <f>+Territorio[[#This Row],[id]]</f>
        <v>34</v>
      </c>
    </row>
    <row r="45" spans="2:9" hidden="1" x14ac:dyDescent="0.3">
      <c r="B45">
        <v>35</v>
      </c>
      <c r="C45" s="1" t="s">
        <v>108</v>
      </c>
      <c r="D45" s="1"/>
      <c r="E45" s="1" t="s">
        <v>39</v>
      </c>
      <c r="F45" s="1" t="s">
        <v>109</v>
      </c>
      <c r="G45" s="1" t="s">
        <v>41</v>
      </c>
      <c r="H45" s="1" t="s">
        <v>10692</v>
      </c>
      <c r="I45" s="1">
        <f>+Territorio[[#This Row],[id]]</f>
        <v>35</v>
      </c>
    </row>
    <row r="46" spans="2:9" hidden="1" x14ac:dyDescent="0.3">
      <c r="B46">
        <v>36</v>
      </c>
      <c r="C46" s="1" t="s">
        <v>110</v>
      </c>
      <c r="D46" s="1"/>
      <c r="E46" s="1" t="s">
        <v>39</v>
      </c>
      <c r="F46" s="1" t="s">
        <v>111</v>
      </c>
      <c r="G46" s="1" t="s">
        <v>41</v>
      </c>
      <c r="H46" s="1" t="s">
        <v>10693</v>
      </c>
      <c r="I46" s="1">
        <f>+Territorio[[#This Row],[id]]</f>
        <v>36</v>
      </c>
    </row>
    <row r="47" spans="2:9" hidden="1" x14ac:dyDescent="0.3">
      <c r="B47">
        <v>37</v>
      </c>
      <c r="C47" s="1" t="s">
        <v>112</v>
      </c>
      <c r="D47" s="1"/>
      <c r="E47" s="1" t="s">
        <v>39</v>
      </c>
      <c r="F47" s="1" t="s">
        <v>113</v>
      </c>
      <c r="G47" s="1" t="s">
        <v>41</v>
      </c>
      <c r="H47" s="1" t="s">
        <v>10694</v>
      </c>
      <c r="I47" s="1">
        <f>+Territorio[[#This Row],[id]]</f>
        <v>37</v>
      </c>
    </row>
    <row r="48" spans="2:9" hidden="1" x14ac:dyDescent="0.3">
      <c r="B48">
        <v>38</v>
      </c>
      <c r="C48" s="1" t="s">
        <v>114</v>
      </c>
      <c r="D48" s="1"/>
      <c r="E48" s="1" t="s">
        <v>39</v>
      </c>
      <c r="F48" s="1" t="s">
        <v>115</v>
      </c>
      <c r="G48" s="1" t="s">
        <v>41</v>
      </c>
      <c r="H48" s="1" t="s">
        <v>10695</v>
      </c>
      <c r="I48" s="1">
        <f>+Territorio[[#This Row],[id]]</f>
        <v>38</v>
      </c>
    </row>
    <row r="49" spans="2:9" hidden="1" x14ac:dyDescent="0.3">
      <c r="B49">
        <v>39</v>
      </c>
      <c r="C49" s="1" t="s">
        <v>116</v>
      </c>
      <c r="D49" s="1"/>
      <c r="E49" s="1" t="s">
        <v>39</v>
      </c>
      <c r="F49" s="1" t="s">
        <v>117</v>
      </c>
      <c r="G49" s="1" t="s">
        <v>41</v>
      </c>
      <c r="H49" s="1" t="s">
        <v>10696</v>
      </c>
      <c r="I49" s="1">
        <f>+Territorio[[#This Row],[id]]</f>
        <v>39</v>
      </c>
    </row>
    <row r="50" spans="2:9" hidden="1" x14ac:dyDescent="0.3">
      <c r="B50">
        <v>40</v>
      </c>
      <c r="C50" s="1" t="s">
        <v>118</v>
      </c>
      <c r="D50" s="1"/>
      <c r="E50" s="1" t="s">
        <v>39</v>
      </c>
      <c r="F50" s="1" t="s">
        <v>119</v>
      </c>
      <c r="G50" s="1" t="s">
        <v>41</v>
      </c>
      <c r="H50" s="1" t="s">
        <v>10697</v>
      </c>
      <c r="I50" s="1">
        <f>+Territorio[[#This Row],[id]]</f>
        <v>40</v>
      </c>
    </row>
    <row r="51" spans="2:9" hidden="1" x14ac:dyDescent="0.3">
      <c r="B51">
        <v>41</v>
      </c>
      <c r="C51" s="1" t="s">
        <v>120</v>
      </c>
      <c r="D51" s="1"/>
      <c r="E51" s="1" t="s">
        <v>39</v>
      </c>
      <c r="F51" s="1" t="s">
        <v>121</v>
      </c>
      <c r="G51" s="1" t="s">
        <v>41</v>
      </c>
      <c r="H51" s="1" t="s">
        <v>10698</v>
      </c>
      <c r="I51" s="1">
        <f>+Territorio[[#This Row],[id]]</f>
        <v>41</v>
      </c>
    </row>
    <row r="52" spans="2:9" hidden="1" x14ac:dyDescent="0.3">
      <c r="B52">
        <v>42</v>
      </c>
      <c r="C52" s="1" t="s">
        <v>122</v>
      </c>
      <c r="D52" s="1"/>
      <c r="E52" s="1" t="s">
        <v>39</v>
      </c>
      <c r="F52" s="1" t="s">
        <v>123</v>
      </c>
      <c r="G52" s="1" t="s">
        <v>41</v>
      </c>
      <c r="H52" s="1" t="s">
        <v>10699</v>
      </c>
      <c r="I52" s="1">
        <f>+Territorio[[#This Row],[id]]</f>
        <v>42</v>
      </c>
    </row>
    <row r="53" spans="2:9" hidden="1" x14ac:dyDescent="0.3">
      <c r="B53">
        <v>43</v>
      </c>
      <c r="C53" s="1" t="s">
        <v>124</v>
      </c>
      <c r="D53" s="1"/>
      <c r="E53" s="1" t="s">
        <v>39</v>
      </c>
      <c r="F53" s="1" t="s">
        <v>125</v>
      </c>
      <c r="G53" s="1" t="s">
        <v>41</v>
      </c>
      <c r="H53" s="1" t="s">
        <v>10700</v>
      </c>
      <c r="I53" s="1">
        <f>+Territorio[[#This Row],[id]]</f>
        <v>43</v>
      </c>
    </row>
    <row r="54" spans="2:9" hidden="1" x14ac:dyDescent="0.3">
      <c r="B54">
        <v>44</v>
      </c>
      <c r="C54" s="1" t="s">
        <v>126</v>
      </c>
      <c r="D54" s="1"/>
      <c r="E54" s="1" t="s">
        <v>39</v>
      </c>
      <c r="F54" s="1" t="s">
        <v>127</v>
      </c>
      <c r="G54" s="1" t="s">
        <v>41</v>
      </c>
      <c r="H54" s="1" t="s">
        <v>10701</v>
      </c>
      <c r="I54" s="1">
        <f>+Territorio[[#This Row],[id]]</f>
        <v>44</v>
      </c>
    </row>
    <row r="55" spans="2:9" hidden="1" x14ac:dyDescent="0.3">
      <c r="B55">
        <v>45</v>
      </c>
      <c r="C55" s="1" t="s">
        <v>128</v>
      </c>
      <c r="D55" s="1"/>
      <c r="E55" s="1" t="s">
        <v>39</v>
      </c>
      <c r="F55" s="1" t="s">
        <v>129</v>
      </c>
      <c r="G55" s="1" t="s">
        <v>41</v>
      </c>
      <c r="H55" s="1" t="s">
        <v>10702</v>
      </c>
      <c r="I55" s="1">
        <f>+Territorio[[#This Row],[id]]</f>
        <v>45</v>
      </c>
    </row>
    <row r="56" spans="2:9" hidden="1" x14ac:dyDescent="0.3">
      <c r="B56">
        <v>46</v>
      </c>
      <c r="C56" s="1" t="s">
        <v>130</v>
      </c>
      <c r="D56" s="1"/>
      <c r="E56" s="1" t="s">
        <v>39</v>
      </c>
      <c r="F56" s="1" t="s">
        <v>131</v>
      </c>
      <c r="G56" s="1" t="s">
        <v>41</v>
      </c>
      <c r="H56" s="1" t="s">
        <v>10703</v>
      </c>
      <c r="I56" s="1">
        <f>+Territorio[[#This Row],[id]]</f>
        <v>46</v>
      </c>
    </row>
    <row r="57" spans="2:9" hidden="1" x14ac:dyDescent="0.3">
      <c r="B57">
        <v>47</v>
      </c>
      <c r="C57" s="1" t="s">
        <v>132</v>
      </c>
      <c r="D57" s="1"/>
      <c r="E57" s="1" t="s">
        <v>39</v>
      </c>
      <c r="F57" s="1" t="s">
        <v>133</v>
      </c>
      <c r="G57" s="1" t="s">
        <v>41</v>
      </c>
      <c r="H57" s="1" t="s">
        <v>10704</v>
      </c>
      <c r="I57" s="1">
        <f>+Territorio[[#This Row],[id]]</f>
        <v>47</v>
      </c>
    </row>
    <row r="58" spans="2:9" hidden="1" x14ac:dyDescent="0.3">
      <c r="B58">
        <v>48</v>
      </c>
      <c r="C58" s="1" t="s">
        <v>134</v>
      </c>
      <c r="D58" s="1"/>
      <c r="E58" s="1" t="s">
        <v>39</v>
      </c>
      <c r="F58" s="1" t="s">
        <v>135</v>
      </c>
      <c r="G58" s="1" t="s">
        <v>41</v>
      </c>
      <c r="H58" s="1" t="s">
        <v>10705</v>
      </c>
      <c r="I58" s="1">
        <f>+Territorio[[#This Row],[id]]</f>
        <v>48</v>
      </c>
    </row>
    <row r="59" spans="2:9" hidden="1" x14ac:dyDescent="0.3">
      <c r="B59">
        <v>49</v>
      </c>
      <c r="C59" s="1" t="s">
        <v>136</v>
      </c>
      <c r="D59" s="1"/>
      <c r="E59" s="1" t="s">
        <v>39</v>
      </c>
      <c r="F59" s="1" t="s">
        <v>137</v>
      </c>
      <c r="G59" s="1" t="s">
        <v>41</v>
      </c>
      <c r="H59" s="1" t="s">
        <v>10706</v>
      </c>
      <c r="I59" s="1">
        <f>+Territorio[[#This Row],[id]]</f>
        <v>49</v>
      </c>
    </row>
    <row r="60" spans="2:9" hidden="1" x14ac:dyDescent="0.3">
      <c r="B60">
        <v>50</v>
      </c>
      <c r="C60" s="1" t="s">
        <v>138</v>
      </c>
      <c r="D60" s="1"/>
      <c r="E60" s="1" t="s">
        <v>39</v>
      </c>
      <c r="F60" s="1" t="s">
        <v>139</v>
      </c>
      <c r="G60" s="1" t="s">
        <v>41</v>
      </c>
      <c r="H60" s="1" t="s">
        <v>10707</v>
      </c>
      <c r="I60" s="1">
        <f>+Territorio[[#This Row],[id]]</f>
        <v>50</v>
      </c>
    </row>
    <row r="61" spans="2:9" hidden="1" x14ac:dyDescent="0.3">
      <c r="B61">
        <v>51</v>
      </c>
      <c r="C61" s="1" t="s">
        <v>140</v>
      </c>
      <c r="D61" s="1"/>
      <c r="E61" s="1" t="s">
        <v>39</v>
      </c>
      <c r="F61" s="1" t="s">
        <v>141</v>
      </c>
      <c r="G61" s="1" t="s">
        <v>41</v>
      </c>
      <c r="H61" s="1" t="s">
        <v>10708</v>
      </c>
      <c r="I61" s="1">
        <f>+Territorio[[#This Row],[id]]</f>
        <v>51</v>
      </c>
    </row>
    <row r="62" spans="2:9" hidden="1" x14ac:dyDescent="0.3">
      <c r="B62">
        <v>52</v>
      </c>
      <c r="C62" s="1" t="s">
        <v>142</v>
      </c>
      <c r="D62" s="1"/>
      <c r="E62" s="1" t="s">
        <v>39</v>
      </c>
      <c r="F62" s="1" t="s">
        <v>143</v>
      </c>
      <c r="G62" s="1" t="s">
        <v>41</v>
      </c>
      <c r="H62" s="1" t="s">
        <v>10709</v>
      </c>
      <c r="I62" s="1">
        <f>+Territorio[[#This Row],[id]]</f>
        <v>52</v>
      </c>
    </row>
    <row r="63" spans="2:9" hidden="1" x14ac:dyDescent="0.3">
      <c r="B63">
        <v>53</v>
      </c>
      <c r="C63" s="1" t="s">
        <v>144</v>
      </c>
      <c r="D63" s="1"/>
      <c r="E63" s="1" t="s">
        <v>39</v>
      </c>
      <c r="F63" s="1" t="s">
        <v>145</v>
      </c>
      <c r="G63" s="1" t="s">
        <v>41</v>
      </c>
      <c r="H63" s="1" t="s">
        <v>10710</v>
      </c>
      <c r="I63" s="1">
        <f>+Territorio[[#This Row],[id]]</f>
        <v>53</v>
      </c>
    </row>
    <row r="64" spans="2:9" hidden="1" x14ac:dyDescent="0.3">
      <c r="B64">
        <v>54</v>
      </c>
      <c r="C64" s="1" t="s">
        <v>146</v>
      </c>
      <c r="D64" s="1"/>
      <c r="E64" s="1" t="s">
        <v>39</v>
      </c>
      <c r="F64" s="1" t="s">
        <v>147</v>
      </c>
      <c r="G64" s="1" t="s">
        <v>41</v>
      </c>
      <c r="H64" s="1" t="s">
        <v>10711</v>
      </c>
      <c r="I64" s="1">
        <f>+Territorio[[#This Row],[id]]</f>
        <v>54</v>
      </c>
    </row>
    <row r="65" spans="2:9" hidden="1" x14ac:dyDescent="0.3">
      <c r="B65">
        <v>55</v>
      </c>
      <c r="C65" s="1" t="s">
        <v>148</v>
      </c>
      <c r="D65" s="1"/>
      <c r="E65" s="1" t="s">
        <v>39</v>
      </c>
      <c r="F65" s="1" t="s">
        <v>149</v>
      </c>
      <c r="G65" s="1" t="s">
        <v>41</v>
      </c>
      <c r="H65" s="1" t="s">
        <v>10712</v>
      </c>
      <c r="I65" s="1">
        <f>+Territorio[[#This Row],[id]]</f>
        <v>55</v>
      </c>
    </row>
    <row r="66" spans="2:9" hidden="1" x14ac:dyDescent="0.3">
      <c r="B66">
        <v>56</v>
      </c>
      <c r="C66" s="1" t="s">
        <v>150</v>
      </c>
      <c r="D66" s="1"/>
      <c r="E66" s="1" t="s">
        <v>39</v>
      </c>
      <c r="F66" s="1" t="s">
        <v>151</v>
      </c>
      <c r="G66" s="1" t="s">
        <v>41</v>
      </c>
      <c r="H66" s="1" t="s">
        <v>10713</v>
      </c>
      <c r="I66" s="1">
        <f>+Territorio[[#This Row],[id]]</f>
        <v>56</v>
      </c>
    </row>
    <row r="67" spans="2:9" hidden="1" x14ac:dyDescent="0.3">
      <c r="B67">
        <v>57</v>
      </c>
      <c r="C67" s="1" t="s">
        <v>152</v>
      </c>
      <c r="D67" s="1"/>
      <c r="E67" s="1" t="s">
        <v>39</v>
      </c>
      <c r="F67" s="1" t="s">
        <v>153</v>
      </c>
      <c r="G67" s="1" t="s">
        <v>41</v>
      </c>
      <c r="H67" s="1" t="s">
        <v>10714</v>
      </c>
      <c r="I67" s="1">
        <f>+Territorio[[#This Row],[id]]</f>
        <v>57</v>
      </c>
    </row>
    <row r="68" spans="2:9" hidden="1" x14ac:dyDescent="0.3">
      <c r="B68">
        <v>58</v>
      </c>
      <c r="C68" s="1" t="s">
        <v>154</v>
      </c>
      <c r="D68" s="1"/>
      <c r="E68" s="1" t="s">
        <v>39</v>
      </c>
      <c r="F68" s="1" t="s">
        <v>155</v>
      </c>
      <c r="G68" s="1" t="s">
        <v>41</v>
      </c>
      <c r="H68" s="1" t="s">
        <v>10715</v>
      </c>
      <c r="I68" s="1">
        <f>+Territorio[[#This Row],[id]]</f>
        <v>58</v>
      </c>
    </row>
    <row r="69" spans="2:9" hidden="1" x14ac:dyDescent="0.3">
      <c r="B69">
        <v>59</v>
      </c>
      <c r="C69" s="1" t="s">
        <v>156</v>
      </c>
      <c r="D69" s="1"/>
      <c r="E69" s="1" t="s">
        <v>39</v>
      </c>
      <c r="F69" s="1" t="s">
        <v>157</v>
      </c>
      <c r="G69" s="1" t="s">
        <v>41</v>
      </c>
      <c r="H69" s="1" t="s">
        <v>10716</v>
      </c>
      <c r="I69" s="1">
        <f>+Territorio[[#This Row],[id]]</f>
        <v>59</v>
      </c>
    </row>
    <row r="70" spans="2:9" hidden="1" x14ac:dyDescent="0.3">
      <c r="B70">
        <v>60</v>
      </c>
      <c r="C70" s="1" t="s">
        <v>158</v>
      </c>
      <c r="D70" s="1"/>
      <c r="E70" s="1" t="s">
        <v>39</v>
      </c>
      <c r="F70" s="1" t="s">
        <v>159</v>
      </c>
      <c r="G70" s="1" t="s">
        <v>41</v>
      </c>
      <c r="H70" s="1" t="s">
        <v>10717</v>
      </c>
      <c r="I70" s="1">
        <f>+Territorio[[#This Row],[id]]</f>
        <v>60</v>
      </c>
    </row>
    <row r="71" spans="2:9" hidden="1" x14ac:dyDescent="0.3">
      <c r="B71">
        <v>61</v>
      </c>
      <c r="C71" s="1" t="s">
        <v>160</v>
      </c>
      <c r="D71" s="1"/>
      <c r="E71" s="1" t="s">
        <v>39</v>
      </c>
      <c r="F71" s="1" t="s">
        <v>161</v>
      </c>
      <c r="G71" s="1" t="s">
        <v>41</v>
      </c>
      <c r="H71" s="1" t="s">
        <v>10718</v>
      </c>
      <c r="I71" s="1">
        <f>+Territorio[[#This Row],[id]]</f>
        <v>61</v>
      </c>
    </row>
    <row r="72" spans="2:9" hidden="1" x14ac:dyDescent="0.3">
      <c r="B72">
        <v>62</v>
      </c>
      <c r="C72" s="1" t="s">
        <v>162</v>
      </c>
      <c r="D72" s="1"/>
      <c r="E72" s="1" t="s">
        <v>39</v>
      </c>
      <c r="F72" s="1" t="s">
        <v>163</v>
      </c>
      <c r="G72" s="1" t="s">
        <v>41</v>
      </c>
      <c r="H72" s="1" t="s">
        <v>10719</v>
      </c>
      <c r="I72" s="1">
        <f>+Territorio[[#This Row],[id]]</f>
        <v>62</v>
      </c>
    </row>
    <row r="73" spans="2:9" hidden="1" x14ac:dyDescent="0.3">
      <c r="B73">
        <v>63</v>
      </c>
      <c r="C73" s="1" t="s">
        <v>164</v>
      </c>
      <c r="D73" s="1"/>
      <c r="E73" s="1" t="s">
        <v>39</v>
      </c>
      <c r="F73" s="1" t="s">
        <v>165</v>
      </c>
      <c r="G73" s="1" t="s">
        <v>41</v>
      </c>
      <c r="H73" s="1" t="s">
        <v>10720</v>
      </c>
      <c r="I73" s="1">
        <f>+Territorio[[#This Row],[id]]</f>
        <v>63</v>
      </c>
    </row>
    <row r="74" spans="2:9" hidden="1" x14ac:dyDescent="0.3">
      <c r="B74">
        <v>64</v>
      </c>
      <c r="C74" s="1" t="s">
        <v>166</v>
      </c>
      <c r="D74" s="1"/>
      <c r="E74" s="1" t="s">
        <v>39</v>
      </c>
      <c r="F74" s="1" t="s">
        <v>167</v>
      </c>
      <c r="G74" s="1" t="s">
        <v>41</v>
      </c>
      <c r="H74" s="1" t="s">
        <v>10721</v>
      </c>
      <c r="I74" s="1">
        <f>+Territorio[[#This Row],[id]]</f>
        <v>64</v>
      </c>
    </row>
    <row r="75" spans="2:9" hidden="1" x14ac:dyDescent="0.3">
      <c r="B75">
        <v>65</v>
      </c>
      <c r="C75" s="1" t="s">
        <v>168</v>
      </c>
      <c r="D75" s="1"/>
      <c r="E75" s="1" t="s">
        <v>39</v>
      </c>
      <c r="F75" s="1" t="s">
        <v>169</v>
      </c>
      <c r="G75" s="1" t="s">
        <v>41</v>
      </c>
      <c r="H75" s="1" t="s">
        <v>10722</v>
      </c>
      <c r="I75" s="1">
        <f>+Territorio[[#This Row],[id]]</f>
        <v>65</v>
      </c>
    </row>
    <row r="76" spans="2:9" hidden="1" x14ac:dyDescent="0.3">
      <c r="B76">
        <v>66</v>
      </c>
      <c r="C76" s="1" t="s">
        <v>170</v>
      </c>
      <c r="D76" s="1"/>
      <c r="E76" s="1" t="s">
        <v>39</v>
      </c>
      <c r="F76" s="1" t="s">
        <v>171</v>
      </c>
      <c r="G76" s="1" t="s">
        <v>41</v>
      </c>
      <c r="H76" s="1" t="s">
        <v>10723</v>
      </c>
      <c r="I76" s="1">
        <f>+Territorio[[#This Row],[id]]</f>
        <v>66</v>
      </c>
    </row>
    <row r="77" spans="2:9" hidden="1" x14ac:dyDescent="0.3">
      <c r="B77">
        <v>67</v>
      </c>
      <c r="C77" s="1" t="s">
        <v>172</v>
      </c>
      <c r="D77" s="1"/>
      <c r="E77" s="1" t="s">
        <v>39</v>
      </c>
      <c r="F77" s="1" t="s">
        <v>173</v>
      </c>
      <c r="G77" s="1" t="s">
        <v>41</v>
      </c>
      <c r="H77" s="1" t="s">
        <v>10724</v>
      </c>
      <c r="I77" s="1">
        <f>+Territorio[[#This Row],[id]]</f>
        <v>67</v>
      </c>
    </row>
    <row r="78" spans="2:9" hidden="1" x14ac:dyDescent="0.3">
      <c r="B78">
        <v>68</v>
      </c>
      <c r="C78" s="1" t="s">
        <v>174</v>
      </c>
      <c r="D78" s="1"/>
      <c r="E78" s="1" t="s">
        <v>39</v>
      </c>
      <c r="F78" s="1" t="s">
        <v>175</v>
      </c>
      <c r="G78" s="1" t="s">
        <v>41</v>
      </c>
      <c r="H78" s="1" t="s">
        <v>10725</v>
      </c>
      <c r="I78" s="1">
        <f>+Territorio[[#This Row],[id]]</f>
        <v>68</v>
      </c>
    </row>
    <row r="79" spans="2:9" hidden="1" x14ac:dyDescent="0.3">
      <c r="B79">
        <v>69</v>
      </c>
      <c r="C79" s="1" t="s">
        <v>176</v>
      </c>
      <c r="D79" s="1"/>
      <c r="E79" s="1" t="s">
        <v>39</v>
      </c>
      <c r="F79" s="1" t="s">
        <v>177</v>
      </c>
      <c r="G79" s="1" t="s">
        <v>41</v>
      </c>
      <c r="H79" s="1" t="s">
        <v>10726</v>
      </c>
      <c r="I79" s="1">
        <f>+Territorio[[#This Row],[id]]</f>
        <v>69</v>
      </c>
    </row>
    <row r="80" spans="2:9" hidden="1" x14ac:dyDescent="0.3">
      <c r="B80">
        <v>70</v>
      </c>
      <c r="C80" s="1" t="s">
        <v>178</v>
      </c>
      <c r="D80" s="1"/>
      <c r="E80" s="1" t="s">
        <v>39</v>
      </c>
      <c r="F80" s="1" t="s">
        <v>179</v>
      </c>
      <c r="G80" s="1" t="s">
        <v>41</v>
      </c>
      <c r="H80" s="1" t="s">
        <v>10727</v>
      </c>
      <c r="I80" s="1">
        <f>+Territorio[[#This Row],[id]]</f>
        <v>70</v>
      </c>
    </row>
    <row r="81" spans="2:9" hidden="1" x14ac:dyDescent="0.3">
      <c r="B81">
        <v>71</v>
      </c>
      <c r="C81" s="1" t="s">
        <v>180</v>
      </c>
      <c r="D81" s="1"/>
      <c r="E81" s="1" t="s">
        <v>39</v>
      </c>
      <c r="F81" s="1" t="s">
        <v>181</v>
      </c>
      <c r="G81" s="1" t="s">
        <v>41</v>
      </c>
      <c r="H81" s="1" t="s">
        <v>10728</v>
      </c>
      <c r="I81" s="1">
        <f>+Territorio[[#This Row],[id]]</f>
        <v>71</v>
      </c>
    </row>
    <row r="82" spans="2:9" hidden="1" x14ac:dyDescent="0.3">
      <c r="B82">
        <v>72</v>
      </c>
      <c r="C82" s="1" t="s">
        <v>182</v>
      </c>
      <c r="D82" s="1"/>
      <c r="E82" s="1" t="s">
        <v>39</v>
      </c>
      <c r="F82" s="1" t="s">
        <v>183</v>
      </c>
      <c r="G82" s="1" t="s">
        <v>41</v>
      </c>
      <c r="H82" s="1" t="s">
        <v>10729</v>
      </c>
      <c r="I82" s="1">
        <f>+Territorio[[#This Row],[id]]</f>
        <v>72</v>
      </c>
    </row>
    <row r="83" spans="2:9" hidden="1" x14ac:dyDescent="0.3">
      <c r="B83">
        <v>73</v>
      </c>
      <c r="C83" s="1" t="s">
        <v>184</v>
      </c>
      <c r="D83" s="1"/>
      <c r="E83" s="1" t="s">
        <v>39</v>
      </c>
      <c r="F83" s="1" t="s">
        <v>185</v>
      </c>
      <c r="G83" s="1" t="s">
        <v>41</v>
      </c>
      <c r="H83" s="1" t="s">
        <v>10730</v>
      </c>
      <c r="I83" s="1">
        <f>+Territorio[[#This Row],[id]]</f>
        <v>73</v>
      </c>
    </row>
    <row r="84" spans="2:9" hidden="1" x14ac:dyDescent="0.3">
      <c r="B84">
        <v>74</v>
      </c>
      <c r="C84" s="1" t="s">
        <v>186</v>
      </c>
      <c r="D84" s="1"/>
      <c r="E84" s="1" t="s">
        <v>39</v>
      </c>
      <c r="F84" s="1" t="s">
        <v>187</v>
      </c>
      <c r="G84" s="1" t="s">
        <v>41</v>
      </c>
      <c r="H84" s="1" t="s">
        <v>10731</v>
      </c>
      <c r="I84" s="1">
        <f>+Territorio[[#This Row],[id]]</f>
        <v>74</v>
      </c>
    </row>
    <row r="85" spans="2:9" hidden="1" x14ac:dyDescent="0.3">
      <c r="B85">
        <v>75</v>
      </c>
      <c r="C85" s="1" t="s">
        <v>188</v>
      </c>
      <c r="D85" s="1"/>
      <c r="E85" s="1" t="s">
        <v>39</v>
      </c>
      <c r="F85" s="1" t="s">
        <v>189</v>
      </c>
      <c r="G85" s="1" t="s">
        <v>41</v>
      </c>
      <c r="H85" s="1" t="s">
        <v>10732</v>
      </c>
      <c r="I85" s="1">
        <f>+Territorio[[#This Row],[id]]</f>
        <v>75</v>
      </c>
    </row>
    <row r="86" spans="2:9" hidden="1" x14ac:dyDescent="0.3">
      <c r="B86">
        <v>76</v>
      </c>
      <c r="C86" s="1" t="s">
        <v>190</v>
      </c>
      <c r="D86" s="1"/>
      <c r="E86" s="1" t="s">
        <v>39</v>
      </c>
      <c r="F86" s="1" t="s">
        <v>191</v>
      </c>
      <c r="G86" s="1" t="s">
        <v>41</v>
      </c>
      <c r="H86" s="1" t="s">
        <v>10733</v>
      </c>
      <c r="I86" s="1">
        <f>+Territorio[[#This Row],[id]]</f>
        <v>76</v>
      </c>
    </row>
    <row r="87" spans="2:9" hidden="1" x14ac:dyDescent="0.3">
      <c r="B87">
        <v>77</v>
      </c>
      <c r="C87" s="1" t="s">
        <v>192</v>
      </c>
      <c r="D87" s="1"/>
      <c r="E87" s="1" t="s">
        <v>39</v>
      </c>
      <c r="F87" s="1" t="s">
        <v>193</v>
      </c>
      <c r="G87" s="1" t="s">
        <v>41</v>
      </c>
      <c r="H87" s="1" t="s">
        <v>10734</v>
      </c>
      <c r="I87" s="1">
        <f>+Territorio[[#This Row],[id]]</f>
        <v>77</v>
      </c>
    </row>
    <row r="88" spans="2:9" hidden="1" x14ac:dyDescent="0.3">
      <c r="B88">
        <v>78</v>
      </c>
      <c r="C88" s="1" t="s">
        <v>194</v>
      </c>
      <c r="D88" s="1"/>
      <c r="E88" s="1" t="s">
        <v>39</v>
      </c>
      <c r="F88" s="1" t="s">
        <v>195</v>
      </c>
      <c r="G88" s="1" t="s">
        <v>41</v>
      </c>
      <c r="H88" s="1" t="s">
        <v>10735</v>
      </c>
      <c r="I88" s="1">
        <f>+Territorio[[#This Row],[id]]</f>
        <v>78</v>
      </c>
    </row>
    <row r="89" spans="2:9" hidden="1" x14ac:dyDescent="0.3">
      <c r="B89">
        <v>79</v>
      </c>
      <c r="C89" s="1" t="s">
        <v>196</v>
      </c>
      <c r="D89" s="1"/>
      <c r="E89" s="1" t="s">
        <v>39</v>
      </c>
      <c r="F89" s="1" t="s">
        <v>197</v>
      </c>
      <c r="G89" s="1" t="s">
        <v>41</v>
      </c>
      <c r="H89" s="1" t="s">
        <v>10736</v>
      </c>
      <c r="I89" s="1">
        <f>+Territorio[[#This Row],[id]]</f>
        <v>79</v>
      </c>
    </row>
    <row r="90" spans="2:9" hidden="1" x14ac:dyDescent="0.3">
      <c r="B90">
        <v>80</v>
      </c>
      <c r="C90" s="1" t="s">
        <v>198</v>
      </c>
      <c r="D90" s="1"/>
      <c r="E90" s="1" t="s">
        <v>39</v>
      </c>
      <c r="F90" s="1" t="s">
        <v>199</v>
      </c>
      <c r="G90" s="1" t="s">
        <v>41</v>
      </c>
      <c r="H90" s="1" t="s">
        <v>10737</v>
      </c>
      <c r="I90" s="1">
        <f>+Territorio[[#This Row],[id]]</f>
        <v>80</v>
      </c>
    </row>
    <row r="91" spans="2:9" hidden="1" x14ac:dyDescent="0.3">
      <c r="B91">
        <v>81</v>
      </c>
      <c r="C91" s="1" t="s">
        <v>200</v>
      </c>
      <c r="D91" s="1"/>
      <c r="E91" s="1" t="s">
        <v>39</v>
      </c>
      <c r="F91" s="1" t="s">
        <v>201</v>
      </c>
      <c r="G91" s="1" t="s">
        <v>41</v>
      </c>
      <c r="H91" s="1" t="s">
        <v>10738</v>
      </c>
      <c r="I91" s="1">
        <f>+Territorio[[#This Row],[id]]</f>
        <v>81</v>
      </c>
    </row>
    <row r="92" spans="2:9" hidden="1" x14ac:dyDescent="0.3">
      <c r="B92">
        <v>82</v>
      </c>
      <c r="C92" s="1" t="s">
        <v>202</v>
      </c>
      <c r="D92" s="1"/>
      <c r="E92" s="1" t="s">
        <v>39</v>
      </c>
      <c r="F92" s="1" t="s">
        <v>203</v>
      </c>
      <c r="G92" s="1" t="s">
        <v>41</v>
      </c>
      <c r="H92" s="1" t="s">
        <v>10739</v>
      </c>
      <c r="I92" s="1">
        <f>+Territorio[[#This Row],[id]]</f>
        <v>82</v>
      </c>
    </row>
    <row r="93" spans="2:9" hidden="1" x14ac:dyDescent="0.3">
      <c r="B93">
        <v>83</v>
      </c>
      <c r="C93" s="1" t="s">
        <v>204</v>
      </c>
      <c r="D93" s="1"/>
      <c r="E93" s="1" t="s">
        <v>39</v>
      </c>
      <c r="F93" s="1" t="s">
        <v>205</v>
      </c>
      <c r="G93" s="1" t="s">
        <v>41</v>
      </c>
      <c r="H93" s="1" t="s">
        <v>10740</v>
      </c>
      <c r="I93" s="1">
        <f>+Territorio[[#This Row],[id]]</f>
        <v>83</v>
      </c>
    </row>
    <row r="94" spans="2:9" hidden="1" x14ac:dyDescent="0.3">
      <c r="B94">
        <v>84</v>
      </c>
      <c r="C94" s="1" t="s">
        <v>206</v>
      </c>
      <c r="D94" s="1"/>
      <c r="E94" s="1" t="s">
        <v>39</v>
      </c>
      <c r="F94" s="1" t="s">
        <v>207</v>
      </c>
      <c r="G94" s="1" t="s">
        <v>41</v>
      </c>
      <c r="H94" s="1" t="s">
        <v>10741</v>
      </c>
      <c r="I94" s="1">
        <f>+Territorio[[#This Row],[id]]</f>
        <v>84</v>
      </c>
    </row>
    <row r="95" spans="2:9" hidden="1" x14ac:dyDescent="0.3">
      <c r="B95">
        <v>85</v>
      </c>
      <c r="C95" s="1" t="s">
        <v>208</v>
      </c>
      <c r="D95" s="1"/>
      <c r="E95" s="1" t="s">
        <v>39</v>
      </c>
      <c r="F95" s="1" t="s">
        <v>209</v>
      </c>
      <c r="G95" s="1" t="s">
        <v>41</v>
      </c>
      <c r="H95" s="1" t="s">
        <v>10742</v>
      </c>
      <c r="I95" s="1">
        <f>+Territorio[[#This Row],[id]]</f>
        <v>85</v>
      </c>
    </row>
    <row r="96" spans="2:9" hidden="1" x14ac:dyDescent="0.3">
      <c r="B96">
        <v>86</v>
      </c>
      <c r="C96" s="1" t="s">
        <v>210</v>
      </c>
      <c r="D96" s="1"/>
      <c r="E96" s="1" t="s">
        <v>39</v>
      </c>
      <c r="F96" s="1" t="s">
        <v>211</v>
      </c>
      <c r="G96" s="1" t="s">
        <v>41</v>
      </c>
      <c r="H96" s="1" t="s">
        <v>10743</v>
      </c>
      <c r="I96" s="1">
        <f>+Territorio[[#This Row],[id]]</f>
        <v>86</v>
      </c>
    </row>
    <row r="97" spans="2:9" hidden="1" x14ac:dyDescent="0.3">
      <c r="B97">
        <v>87</v>
      </c>
      <c r="C97" s="1" t="s">
        <v>212</v>
      </c>
      <c r="D97" s="1"/>
      <c r="E97" s="1" t="s">
        <v>39</v>
      </c>
      <c r="F97" s="1" t="s">
        <v>213</v>
      </c>
      <c r="G97" s="1" t="s">
        <v>41</v>
      </c>
      <c r="H97" s="1" t="s">
        <v>10744</v>
      </c>
      <c r="I97" s="1">
        <f>+Territorio[[#This Row],[id]]</f>
        <v>87</v>
      </c>
    </row>
    <row r="98" spans="2:9" hidden="1" x14ac:dyDescent="0.3">
      <c r="B98">
        <v>88</v>
      </c>
      <c r="C98" s="1" t="s">
        <v>214</v>
      </c>
      <c r="D98" s="1"/>
      <c r="E98" s="1" t="s">
        <v>39</v>
      </c>
      <c r="F98" s="1" t="s">
        <v>215</v>
      </c>
      <c r="G98" s="1" t="s">
        <v>41</v>
      </c>
      <c r="H98" s="1" t="s">
        <v>10745</v>
      </c>
      <c r="I98" s="1">
        <f>+Territorio[[#This Row],[id]]</f>
        <v>88</v>
      </c>
    </row>
    <row r="99" spans="2:9" hidden="1" x14ac:dyDescent="0.3">
      <c r="B99">
        <v>89</v>
      </c>
      <c r="C99" s="1" t="s">
        <v>216</v>
      </c>
      <c r="D99" s="1"/>
      <c r="E99" s="1" t="s">
        <v>39</v>
      </c>
      <c r="F99" s="1" t="s">
        <v>217</v>
      </c>
      <c r="G99" s="1" t="s">
        <v>41</v>
      </c>
      <c r="H99" s="1" t="s">
        <v>10746</v>
      </c>
      <c r="I99" s="1">
        <f>+Territorio[[#This Row],[id]]</f>
        <v>89</v>
      </c>
    </row>
    <row r="100" spans="2:9" hidden="1" x14ac:dyDescent="0.3">
      <c r="B100">
        <v>90</v>
      </c>
      <c r="C100" s="1" t="s">
        <v>218</v>
      </c>
      <c r="D100" s="1"/>
      <c r="E100" s="1" t="s">
        <v>39</v>
      </c>
      <c r="F100" s="1" t="s">
        <v>219</v>
      </c>
      <c r="G100" s="1" t="s">
        <v>41</v>
      </c>
      <c r="H100" s="1" t="s">
        <v>10747</v>
      </c>
      <c r="I100" s="1">
        <f>+Territorio[[#This Row],[id]]</f>
        <v>90</v>
      </c>
    </row>
    <row r="101" spans="2:9" hidden="1" x14ac:dyDescent="0.3">
      <c r="B101">
        <v>91</v>
      </c>
      <c r="C101" s="1" t="s">
        <v>220</v>
      </c>
      <c r="D101" s="1"/>
      <c r="E101" s="1" t="s">
        <v>39</v>
      </c>
      <c r="F101" s="1" t="s">
        <v>221</v>
      </c>
      <c r="G101" s="1" t="s">
        <v>41</v>
      </c>
      <c r="H101" s="1" t="s">
        <v>10748</v>
      </c>
      <c r="I101" s="1">
        <f>+Territorio[[#This Row],[id]]</f>
        <v>91</v>
      </c>
    </row>
    <row r="102" spans="2:9" hidden="1" x14ac:dyDescent="0.3">
      <c r="B102">
        <v>92</v>
      </c>
      <c r="C102" s="1" t="s">
        <v>222</v>
      </c>
      <c r="D102" s="1"/>
      <c r="E102" s="1" t="s">
        <v>39</v>
      </c>
      <c r="F102" s="1" t="s">
        <v>223</v>
      </c>
      <c r="G102" s="1" t="s">
        <v>41</v>
      </c>
      <c r="H102" s="1" t="s">
        <v>10749</v>
      </c>
      <c r="I102" s="1">
        <f>+Territorio[[#This Row],[id]]</f>
        <v>92</v>
      </c>
    </row>
    <row r="103" spans="2:9" hidden="1" x14ac:dyDescent="0.3">
      <c r="B103">
        <v>93</v>
      </c>
      <c r="C103" s="1" t="s">
        <v>224</v>
      </c>
      <c r="D103" s="1"/>
      <c r="E103" s="1" t="s">
        <v>39</v>
      </c>
      <c r="F103" s="1" t="s">
        <v>225</v>
      </c>
      <c r="G103" s="1" t="s">
        <v>41</v>
      </c>
      <c r="H103" s="1" t="s">
        <v>10750</v>
      </c>
      <c r="I103" s="1">
        <f>+Territorio[[#This Row],[id]]</f>
        <v>93</v>
      </c>
    </row>
    <row r="104" spans="2:9" hidden="1" x14ac:dyDescent="0.3">
      <c r="B104">
        <v>94</v>
      </c>
      <c r="C104" s="1" t="s">
        <v>226</v>
      </c>
      <c r="D104" s="1"/>
      <c r="E104" s="1" t="s">
        <v>39</v>
      </c>
      <c r="F104" s="1" t="s">
        <v>227</v>
      </c>
      <c r="G104" s="1" t="s">
        <v>41</v>
      </c>
      <c r="H104" s="1" t="s">
        <v>10751</v>
      </c>
      <c r="I104" s="1">
        <f>+Territorio[[#This Row],[id]]</f>
        <v>94</v>
      </c>
    </row>
    <row r="105" spans="2:9" hidden="1" x14ac:dyDescent="0.3">
      <c r="B105">
        <v>95</v>
      </c>
      <c r="C105" s="1" t="s">
        <v>228</v>
      </c>
      <c r="D105" s="1"/>
      <c r="E105" s="1" t="s">
        <v>39</v>
      </c>
      <c r="F105" s="1" t="s">
        <v>229</v>
      </c>
      <c r="G105" s="1" t="s">
        <v>41</v>
      </c>
      <c r="H105" s="1" t="s">
        <v>10752</v>
      </c>
      <c r="I105" s="1">
        <f>+Territorio[[#This Row],[id]]</f>
        <v>95</v>
      </c>
    </row>
    <row r="106" spans="2:9" hidden="1" x14ac:dyDescent="0.3">
      <c r="B106">
        <v>96</v>
      </c>
      <c r="C106" s="1" t="s">
        <v>230</v>
      </c>
      <c r="D106" s="1"/>
      <c r="E106" s="1" t="s">
        <v>39</v>
      </c>
      <c r="F106" s="1" t="s">
        <v>231</v>
      </c>
      <c r="G106" s="1" t="s">
        <v>41</v>
      </c>
      <c r="H106" s="1" t="s">
        <v>10753</v>
      </c>
      <c r="I106" s="1">
        <f>+Territorio[[#This Row],[id]]</f>
        <v>96</v>
      </c>
    </row>
    <row r="107" spans="2:9" hidden="1" x14ac:dyDescent="0.3">
      <c r="B107">
        <v>97</v>
      </c>
      <c r="C107" s="1" t="s">
        <v>232</v>
      </c>
      <c r="D107" s="1"/>
      <c r="E107" s="1" t="s">
        <v>39</v>
      </c>
      <c r="F107" s="1" t="s">
        <v>233</v>
      </c>
      <c r="G107" s="1" t="s">
        <v>41</v>
      </c>
      <c r="H107" s="1" t="s">
        <v>10754</v>
      </c>
      <c r="I107" s="1">
        <f>+Territorio[[#This Row],[id]]</f>
        <v>97</v>
      </c>
    </row>
    <row r="108" spans="2:9" hidden="1" x14ac:dyDescent="0.3">
      <c r="B108">
        <v>98</v>
      </c>
      <c r="C108" s="1" t="s">
        <v>234</v>
      </c>
      <c r="D108" s="1"/>
      <c r="E108" s="1" t="s">
        <v>39</v>
      </c>
      <c r="F108" s="1" t="s">
        <v>235</v>
      </c>
      <c r="G108" s="1" t="s">
        <v>41</v>
      </c>
      <c r="H108" s="1" t="s">
        <v>10755</v>
      </c>
      <c r="I108" s="1">
        <f>+Territorio[[#This Row],[id]]</f>
        <v>98</v>
      </c>
    </row>
    <row r="109" spans="2:9" hidden="1" x14ac:dyDescent="0.3">
      <c r="B109">
        <v>99</v>
      </c>
      <c r="C109" s="1" t="s">
        <v>236</v>
      </c>
      <c r="D109" s="1"/>
      <c r="E109" s="1" t="s">
        <v>39</v>
      </c>
      <c r="F109" s="1" t="s">
        <v>237</v>
      </c>
      <c r="G109" s="1" t="s">
        <v>41</v>
      </c>
      <c r="H109" s="1" t="s">
        <v>10756</v>
      </c>
      <c r="I109" s="1">
        <f>+Territorio[[#This Row],[id]]</f>
        <v>99</v>
      </c>
    </row>
    <row r="110" spans="2:9" hidden="1" x14ac:dyDescent="0.3">
      <c r="B110">
        <v>100</v>
      </c>
      <c r="C110" s="1" t="s">
        <v>238</v>
      </c>
      <c r="D110" s="1"/>
      <c r="E110" s="1" t="s">
        <v>39</v>
      </c>
      <c r="F110" s="1" t="s">
        <v>239</v>
      </c>
      <c r="G110" s="1" t="s">
        <v>41</v>
      </c>
      <c r="H110" s="1" t="s">
        <v>10757</v>
      </c>
      <c r="I110" s="1">
        <f>+Territorio[[#This Row],[id]]</f>
        <v>100</v>
      </c>
    </row>
    <row r="111" spans="2:9" hidden="1" x14ac:dyDescent="0.3">
      <c r="B111">
        <v>101</v>
      </c>
      <c r="C111" s="1" t="s">
        <v>240</v>
      </c>
      <c r="D111" s="1"/>
      <c r="E111" s="1" t="s">
        <v>39</v>
      </c>
      <c r="F111" s="1" t="s">
        <v>241</v>
      </c>
      <c r="G111" s="1" t="s">
        <v>41</v>
      </c>
      <c r="H111" s="1" t="s">
        <v>10758</v>
      </c>
      <c r="I111" s="1">
        <f>+Territorio[[#This Row],[id]]</f>
        <v>101</v>
      </c>
    </row>
    <row r="112" spans="2:9" hidden="1" x14ac:dyDescent="0.3">
      <c r="B112">
        <v>102</v>
      </c>
      <c r="C112" s="1" t="s">
        <v>242</v>
      </c>
      <c r="D112" s="1"/>
      <c r="E112" s="1" t="s">
        <v>39</v>
      </c>
      <c r="F112" s="1" t="s">
        <v>243</v>
      </c>
      <c r="G112" s="1" t="s">
        <v>41</v>
      </c>
      <c r="H112" s="1" t="s">
        <v>10759</v>
      </c>
      <c r="I112" s="1">
        <f>+Territorio[[#This Row],[id]]</f>
        <v>102</v>
      </c>
    </row>
    <row r="113" spans="2:9" hidden="1" x14ac:dyDescent="0.3">
      <c r="B113">
        <v>103</v>
      </c>
      <c r="C113" s="1" t="s">
        <v>244</v>
      </c>
      <c r="D113" s="1"/>
      <c r="E113" s="1" t="s">
        <v>39</v>
      </c>
      <c r="F113" s="1" t="s">
        <v>245</v>
      </c>
      <c r="G113" s="1" t="s">
        <v>41</v>
      </c>
      <c r="H113" s="1" t="s">
        <v>10760</v>
      </c>
      <c r="I113" s="1">
        <f>+Territorio[[#This Row],[id]]</f>
        <v>103</v>
      </c>
    </row>
    <row r="114" spans="2:9" hidden="1" x14ac:dyDescent="0.3">
      <c r="B114">
        <v>104</v>
      </c>
      <c r="C114" s="1" t="s">
        <v>246</v>
      </c>
      <c r="D114" s="1"/>
      <c r="E114" s="1" t="s">
        <v>39</v>
      </c>
      <c r="F114" s="1" t="s">
        <v>247</v>
      </c>
      <c r="G114" s="1" t="s">
        <v>41</v>
      </c>
      <c r="H114" s="1" t="s">
        <v>10761</v>
      </c>
      <c r="I114" s="1">
        <f>+Territorio[[#This Row],[id]]</f>
        <v>104</v>
      </c>
    </row>
    <row r="115" spans="2:9" hidden="1" x14ac:dyDescent="0.3">
      <c r="B115">
        <v>105</v>
      </c>
      <c r="C115" s="1" t="s">
        <v>248</v>
      </c>
      <c r="D115" s="1"/>
      <c r="E115" s="1" t="s">
        <v>39</v>
      </c>
      <c r="F115" s="1" t="s">
        <v>249</v>
      </c>
      <c r="G115" s="1" t="s">
        <v>41</v>
      </c>
      <c r="H115" s="1" t="s">
        <v>10762</v>
      </c>
      <c r="I115" s="1">
        <f>+Territorio[[#This Row],[id]]</f>
        <v>105</v>
      </c>
    </row>
    <row r="116" spans="2:9" hidden="1" x14ac:dyDescent="0.3">
      <c r="B116">
        <v>106</v>
      </c>
      <c r="C116" s="1" t="s">
        <v>250</v>
      </c>
      <c r="D116" s="1"/>
      <c r="E116" s="1" t="s">
        <v>39</v>
      </c>
      <c r="F116" s="1" t="s">
        <v>251</v>
      </c>
      <c r="G116" s="1" t="s">
        <v>41</v>
      </c>
      <c r="H116" s="1" t="s">
        <v>10763</v>
      </c>
      <c r="I116" s="1">
        <f>+Territorio[[#This Row],[id]]</f>
        <v>106</v>
      </c>
    </row>
    <row r="117" spans="2:9" hidden="1" x14ac:dyDescent="0.3">
      <c r="B117">
        <v>107</v>
      </c>
      <c r="C117" s="1" t="s">
        <v>252</v>
      </c>
      <c r="D117" s="1"/>
      <c r="E117" s="1" t="s">
        <v>39</v>
      </c>
      <c r="F117" s="1" t="s">
        <v>253</v>
      </c>
      <c r="G117" s="1" t="s">
        <v>41</v>
      </c>
      <c r="H117" s="1" t="s">
        <v>10764</v>
      </c>
      <c r="I117" s="1">
        <f>+Territorio[[#This Row],[id]]</f>
        <v>107</v>
      </c>
    </row>
    <row r="118" spans="2:9" hidden="1" x14ac:dyDescent="0.3">
      <c r="B118">
        <v>108</v>
      </c>
      <c r="C118" s="1" t="s">
        <v>254</v>
      </c>
      <c r="D118" s="1"/>
      <c r="E118" s="1" t="s">
        <v>39</v>
      </c>
      <c r="F118" s="1" t="s">
        <v>255</v>
      </c>
      <c r="G118" s="1" t="s">
        <v>41</v>
      </c>
      <c r="H118" s="1" t="s">
        <v>10765</v>
      </c>
      <c r="I118" s="1">
        <f>+Territorio[[#This Row],[id]]</f>
        <v>108</v>
      </c>
    </row>
    <row r="119" spans="2:9" hidden="1" x14ac:dyDescent="0.3">
      <c r="B119">
        <v>109</v>
      </c>
      <c r="C119" s="1" t="s">
        <v>256</v>
      </c>
      <c r="D119" s="1"/>
      <c r="E119" s="1" t="s">
        <v>39</v>
      </c>
      <c r="F119" s="1" t="s">
        <v>257</v>
      </c>
      <c r="G119" s="1" t="s">
        <v>41</v>
      </c>
      <c r="H119" s="1" t="s">
        <v>10766</v>
      </c>
      <c r="I119" s="1">
        <f>+Territorio[[#This Row],[id]]</f>
        <v>109</v>
      </c>
    </row>
    <row r="120" spans="2:9" hidden="1" x14ac:dyDescent="0.3">
      <c r="B120">
        <v>110</v>
      </c>
      <c r="C120" s="1" t="s">
        <v>258</v>
      </c>
      <c r="D120" s="1"/>
      <c r="E120" s="1" t="s">
        <v>39</v>
      </c>
      <c r="F120" s="1" t="s">
        <v>259</v>
      </c>
      <c r="G120" s="1" t="s">
        <v>41</v>
      </c>
      <c r="H120" s="1" t="s">
        <v>10767</v>
      </c>
      <c r="I120" s="1">
        <f>+Territorio[[#This Row],[id]]</f>
        <v>110</v>
      </c>
    </row>
    <row r="121" spans="2:9" hidden="1" x14ac:dyDescent="0.3">
      <c r="B121">
        <v>111</v>
      </c>
      <c r="C121" s="1" t="s">
        <v>260</v>
      </c>
      <c r="D121" s="1"/>
      <c r="E121" s="1" t="s">
        <v>39</v>
      </c>
      <c r="F121" s="1" t="s">
        <v>261</v>
      </c>
      <c r="G121" s="1" t="s">
        <v>41</v>
      </c>
      <c r="H121" s="1" t="s">
        <v>10768</v>
      </c>
      <c r="I121" s="1">
        <f>+Territorio[[#This Row],[id]]</f>
        <v>111</v>
      </c>
    </row>
    <row r="122" spans="2:9" hidden="1" x14ac:dyDescent="0.3">
      <c r="B122">
        <v>112</v>
      </c>
      <c r="C122" s="1" t="s">
        <v>262</v>
      </c>
      <c r="D122" s="1"/>
      <c r="E122" s="1" t="s">
        <v>39</v>
      </c>
      <c r="F122" s="1" t="s">
        <v>263</v>
      </c>
      <c r="G122" s="1" t="s">
        <v>41</v>
      </c>
      <c r="H122" s="1" t="s">
        <v>10769</v>
      </c>
      <c r="I122" s="1">
        <f>+Territorio[[#This Row],[id]]</f>
        <v>112</v>
      </c>
    </row>
    <row r="123" spans="2:9" hidden="1" x14ac:dyDescent="0.3">
      <c r="B123">
        <v>113</v>
      </c>
      <c r="C123" s="1" t="s">
        <v>264</v>
      </c>
      <c r="D123" s="1"/>
      <c r="E123" s="1" t="s">
        <v>39</v>
      </c>
      <c r="F123" s="1" t="s">
        <v>265</v>
      </c>
      <c r="G123" s="1" t="s">
        <v>41</v>
      </c>
      <c r="H123" s="1" t="s">
        <v>10770</v>
      </c>
      <c r="I123" s="1">
        <f>+Territorio[[#This Row],[id]]</f>
        <v>113</v>
      </c>
    </row>
    <row r="124" spans="2:9" hidden="1" x14ac:dyDescent="0.3">
      <c r="B124">
        <v>114</v>
      </c>
      <c r="C124" s="1" t="s">
        <v>266</v>
      </c>
      <c r="D124" s="1"/>
      <c r="E124" s="1" t="s">
        <v>39</v>
      </c>
      <c r="F124" s="1" t="s">
        <v>267</v>
      </c>
      <c r="G124" s="1" t="s">
        <v>41</v>
      </c>
      <c r="H124" s="1" t="s">
        <v>10771</v>
      </c>
      <c r="I124" s="1">
        <f>+Territorio[[#This Row],[id]]</f>
        <v>114</v>
      </c>
    </row>
    <row r="125" spans="2:9" hidden="1" x14ac:dyDescent="0.3">
      <c r="B125">
        <v>115</v>
      </c>
      <c r="C125" s="1" t="s">
        <v>268</v>
      </c>
      <c r="D125" s="1"/>
      <c r="E125" s="1" t="s">
        <v>39</v>
      </c>
      <c r="F125" s="1" t="s">
        <v>269</v>
      </c>
      <c r="G125" s="1" t="s">
        <v>41</v>
      </c>
      <c r="H125" s="1" t="s">
        <v>10772</v>
      </c>
      <c r="I125" s="1">
        <f>+Territorio[[#This Row],[id]]</f>
        <v>115</v>
      </c>
    </row>
    <row r="126" spans="2:9" hidden="1" x14ac:dyDescent="0.3">
      <c r="B126">
        <v>116</v>
      </c>
      <c r="C126" s="1" t="s">
        <v>270</v>
      </c>
      <c r="D126" s="1"/>
      <c r="E126" s="1" t="s">
        <v>39</v>
      </c>
      <c r="F126" s="1" t="s">
        <v>271</v>
      </c>
      <c r="G126" s="1" t="s">
        <v>41</v>
      </c>
      <c r="H126" s="1" t="s">
        <v>10773</v>
      </c>
      <c r="I126" s="1">
        <f>+Territorio[[#This Row],[id]]</f>
        <v>116</v>
      </c>
    </row>
    <row r="127" spans="2:9" hidden="1" x14ac:dyDescent="0.3">
      <c r="B127">
        <v>117</v>
      </c>
      <c r="C127" s="1" t="s">
        <v>272</v>
      </c>
      <c r="D127" s="1"/>
      <c r="E127" s="1" t="s">
        <v>39</v>
      </c>
      <c r="F127" s="1" t="s">
        <v>273</v>
      </c>
      <c r="G127" s="1" t="s">
        <v>41</v>
      </c>
      <c r="H127" s="1" t="s">
        <v>10774</v>
      </c>
      <c r="I127" s="1">
        <f>+Territorio[[#This Row],[id]]</f>
        <v>117</v>
      </c>
    </row>
    <row r="128" spans="2:9" hidden="1" x14ac:dyDescent="0.3">
      <c r="B128">
        <v>118</v>
      </c>
      <c r="C128" s="1" t="s">
        <v>274</v>
      </c>
      <c r="D128" s="1"/>
      <c r="E128" s="1" t="s">
        <v>39</v>
      </c>
      <c r="F128" s="1" t="s">
        <v>275</v>
      </c>
      <c r="G128" s="1" t="s">
        <v>41</v>
      </c>
      <c r="H128" s="1" t="s">
        <v>10775</v>
      </c>
      <c r="I128" s="1">
        <f>+Territorio[[#This Row],[id]]</f>
        <v>118</v>
      </c>
    </row>
    <row r="129" spans="2:9" hidden="1" x14ac:dyDescent="0.3">
      <c r="B129">
        <v>119</v>
      </c>
      <c r="C129" s="1" t="s">
        <v>276</v>
      </c>
      <c r="D129" s="1"/>
      <c r="E129" s="1" t="s">
        <v>39</v>
      </c>
      <c r="F129" s="1" t="s">
        <v>277</v>
      </c>
      <c r="G129" s="1" t="s">
        <v>41</v>
      </c>
      <c r="H129" s="1" t="s">
        <v>10776</v>
      </c>
      <c r="I129" s="1">
        <f>+Territorio[[#This Row],[id]]</f>
        <v>119</v>
      </c>
    </row>
    <row r="130" spans="2:9" hidden="1" x14ac:dyDescent="0.3">
      <c r="B130">
        <v>120</v>
      </c>
      <c r="C130" s="1" t="s">
        <v>278</v>
      </c>
      <c r="D130" s="1"/>
      <c r="E130" s="1" t="s">
        <v>39</v>
      </c>
      <c r="F130" s="1" t="s">
        <v>279</v>
      </c>
      <c r="G130" s="1" t="s">
        <v>41</v>
      </c>
      <c r="H130" s="1" t="s">
        <v>10777</v>
      </c>
      <c r="I130" s="1">
        <f>+Territorio[[#This Row],[id]]</f>
        <v>120</v>
      </c>
    </row>
    <row r="131" spans="2:9" hidden="1" x14ac:dyDescent="0.3">
      <c r="B131">
        <v>121</v>
      </c>
      <c r="C131" s="1" t="s">
        <v>280</v>
      </c>
      <c r="D131" s="1"/>
      <c r="E131" s="1" t="s">
        <v>39</v>
      </c>
      <c r="F131" s="1" t="s">
        <v>281</v>
      </c>
      <c r="G131" s="1" t="s">
        <v>41</v>
      </c>
      <c r="H131" s="1" t="s">
        <v>10778</v>
      </c>
      <c r="I131" s="1">
        <f>+Territorio[[#This Row],[id]]</f>
        <v>121</v>
      </c>
    </row>
    <row r="132" spans="2:9" hidden="1" x14ac:dyDescent="0.3">
      <c r="B132">
        <v>122</v>
      </c>
      <c r="C132" s="1" t="s">
        <v>282</v>
      </c>
      <c r="D132" s="1"/>
      <c r="E132" s="1" t="s">
        <v>39</v>
      </c>
      <c r="F132" s="1" t="s">
        <v>283</v>
      </c>
      <c r="G132" s="1" t="s">
        <v>41</v>
      </c>
      <c r="H132" s="1" t="s">
        <v>10779</v>
      </c>
      <c r="I132" s="1">
        <f>+Territorio[[#This Row],[id]]</f>
        <v>122</v>
      </c>
    </row>
    <row r="133" spans="2:9" hidden="1" x14ac:dyDescent="0.3">
      <c r="B133">
        <v>123</v>
      </c>
      <c r="C133" s="1" t="s">
        <v>284</v>
      </c>
      <c r="D133" s="1"/>
      <c r="E133" s="1" t="s">
        <v>39</v>
      </c>
      <c r="F133" s="1" t="s">
        <v>285</v>
      </c>
      <c r="G133" s="1" t="s">
        <v>41</v>
      </c>
      <c r="H133" s="1" t="s">
        <v>10780</v>
      </c>
      <c r="I133" s="1">
        <f>+Territorio[[#This Row],[id]]</f>
        <v>123</v>
      </c>
    </row>
    <row r="134" spans="2:9" hidden="1" x14ac:dyDescent="0.3">
      <c r="B134">
        <v>124</v>
      </c>
      <c r="C134" s="1" t="s">
        <v>286</v>
      </c>
      <c r="D134" s="1"/>
      <c r="E134" s="1" t="s">
        <v>39</v>
      </c>
      <c r="F134" s="1" t="s">
        <v>287</v>
      </c>
      <c r="G134" s="1" t="s">
        <v>41</v>
      </c>
      <c r="H134" s="1" t="s">
        <v>10781</v>
      </c>
      <c r="I134" s="1">
        <f>+Territorio[[#This Row],[id]]</f>
        <v>124</v>
      </c>
    </row>
    <row r="135" spans="2:9" hidden="1" x14ac:dyDescent="0.3">
      <c r="B135">
        <v>125</v>
      </c>
      <c r="C135" s="1" t="s">
        <v>288</v>
      </c>
      <c r="D135" s="1"/>
      <c r="E135" s="1" t="s">
        <v>39</v>
      </c>
      <c r="F135" s="1" t="s">
        <v>289</v>
      </c>
      <c r="G135" s="1" t="s">
        <v>41</v>
      </c>
      <c r="H135" s="1" t="s">
        <v>10782</v>
      </c>
      <c r="I135" s="1">
        <f>+Territorio[[#This Row],[id]]</f>
        <v>125</v>
      </c>
    </row>
    <row r="136" spans="2:9" hidden="1" x14ac:dyDescent="0.3">
      <c r="B136">
        <v>126</v>
      </c>
      <c r="C136" s="1" t="s">
        <v>290</v>
      </c>
      <c r="D136" s="1"/>
      <c r="E136" s="1" t="s">
        <v>39</v>
      </c>
      <c r="F136" s="1" t="s">
        <v>291</v>
      </c>
      <c r="G136" s="1" t="s">
        <v>41</v>
      </c>
      <c r="H136" s="1" t="s">
        <v>10783</v>
      </c>
      <c r="I136" s="1">
        <f>+Territorio[[#This Row],[id]]</f>
        <v>126</v>
      </c>
    </row>
    <row r="137" spans="2:9" hidden="1" x14ac:dyDescent="0.3">
      <c r="B137">
        <v>127</v>
      </c>
      <c r="C137" s="1" t="s">
        <v>292</v>
      </c>
      <c r="D137" s="1"/>
      <c r="E137" s="1" t="s">
        <v>39</v>
      </c>
      <c r="F137" s="1" t="s">
        <v>293</v>
      </c>
      <c r="G137" s="1" t="s">
        <v>41</v>
      </c>
      <c r="H137" s="1" t="s">
        <v>10784</v>
      </c>
      <c r="I137" s="1">
        <f>+Territorio[[#This Row],[id]]</f>
        <v>127</v>
      </c>
    </row>
    <row r="138" spans="2:9" hidden="1" x14ac:dyDescent="0.3">
      <c r="B138">
        <v>128</v>
      </c>
      <c r="C138" s="1" t="s">
        <v>294</v>
      </c>
      <c r="D138" s="1"/>
      <c r="E138" s="1" t="s">
        <v>39</v>
      </c>
      <c r="F138" s="1" t="s">
        <v>295</v>
      </c>
      <c r="G138" s="1" t="s">
        <v>41</v>
      </c>
      <c r="H138" s="1" t="s">
        <v>10785</v>
      </c>
      <c r="I138" s="1">
        <f>+Territorio[[#This Row],[id]]</f>
        <v>128</v>
      </c>
    </row>
    <row r="139" spans="2:9" hidden="1" x14ac:dyDescent="0.3">
      <c r="B139">
        <v>129</v>
      </c>
      <c r="C139" s="1" t="s">
        <v>296</v>
      </c>
      <c r="D139" s="1"/>
      <c r="E139" s="1" t="s">
        <v>39</v>
      </c>
      <c r="F139" s="1" t="s">
        <v>297</v>
      </c>
      <c r="G139" s="1" t="s">
        <v>41</v>
      </c>
      <c r="H139" s="1" t="s">
        <v>10786</v>
      </c>
      <c r="I139" s="1">
        <f>+Territorio[[#This Row],[id]]</f>
        <v>129</v>
      </c>
    </row>
    <row r="140" spans="2:9" hidden="1" x14ac:dyDescent="0.3">
      <c r="B140">
        <v>130</v>
      </c>
      <c r="C140" s="1" t="s">
        <v>298</v>
      </c>
      <c r="D140" s="1"/>
      <c r="E140" s="1" t="s">
        <v>39</v>
      </c>
      <c r="F140" s="1" t="s">
        <v>299</v>
      </c>
      <c r="G140" s="1" t="s">
        <v>41</v>
      </c>
      <c r="H140" s="1" t="s">
        <v>10787</v>
      </c>
      <c r="I140" s="1">
        <f>+Territorio[[#This Row],[id]]</f>
        <v>130</v>
      </c>
    </row>
    <row r="141" spans="2:9" hidden="1" x14ac:dyDescent="0.3">
      <c r="B141">
        <v>131</v>
      </c>
      <c r="C141" s="1" t="s">
        <v>300</v>
      </c>
      <c r="D141" s="1"/>
      <c r="E141" s="1" t="s">
        <v>39</v>
      </c>
      <c r="F141" s="1" t="s">
        <v>301</v>
      </c>
      <c r="G141" s="1" t="s">
        <v>41</v>
      </c>
      <c r="H141" s="1" t="s">
        <v>10788</v>
      </c>
      <c r="I141" s="1">
        <f>+Territorio[[#This Row],[id]]</f>
        <v>131</v>
      </c>
    </row>
    <row r="142" spans="2:9" hidden="1" x14ac:dyDescent="0.3">
      <c r="B142">
        <v>132</v>
      </c>
      <c r="C142" s="1" t="s">
        <v>302</v>
      </c>
      <c r="D142" s="1"/>
      <c r="E142" s="1" t="s">
        <v>39</v>
      </c>
      <c r="F142" s="1" t="s">
        <v>303</v>
      </c>
      <c r="G142" s="1" t="s">
        <v>41</v>
      </c>
      <c r="H142" s="1" t="s">
        <v>10789</v>
      </c>
      <c r="I142" s="1">
        <f>+Territorio[[#This Row],[id]]</f>
        <v>132</v>
      </c>
    </row>
    <row r="143" spans="2:9" hidden="1" x14ac:dyDescent="0.3">
      <c r="B143">
        <v>133</v>
      </c>
      <c r="C143" s="1" t="s">
        <v>304</v>
      </c>
      <c r="D143" s="1"/>
      <c r="E143" s="1" t="s">
        <v>39</v>
      </c>
      <c r="F143" s="1" t="s">
        <v>305</v>
      </c>
      <c r="G143" s="1" t="s">
        <v>41</v>
      </c>
      <c r="H143" s="1" t="s">
        <v>10790</v>
      </c>
      <c r="I143" s="1">
        <f>+Territorio[[#This Row],[id]]</f>
        <v>133</v>
      </c>
    </row>
    <row r="144" spans="2:9" hidden="1" x14ac:dyDescent="0.3">
      <c r="B144">
        <v>134</v>
      </c>
      <c r="C144" s="1" t="s">
        <v>306</v>
      </c>
      <c r="D144" s="1"/>
      <c r="E144" s="1" t="s">
        <v>39</v>
      </c>
      <c r="F144" s="1" t="s">
        <v>307</v>
      </c>
      <c r="G144" s="1" t="s">
        <v>41</v>
      </c>
      <c r="H144" s="1" t="s">
        <v>10791</v>
      </c>
      <c r="I144" s="1">
        <f>+Territorio[[#This Row],[id]]</f>
        <v>134</v>
      </c>
    </row>
    <row r="145" spans="2:9" hidden="1" x14ac:dyDescent="0.3">
      <c r="B145">
        <v>135</v>
      </c>
      <c r="C145" s="1" t="s">
        <v>308</v>
      </c>
      <c r="D145" s="1"/>
      <c r="E145" s="1" t="s">
        <v>39</v>
      </c>
      <c r="F145" s="1" t="s">
        <v>309</v>
      </c>
      <c r="G145" s="1" t="s">
        <v>41</v>
      </c>
      <c r="H145" s="1" t="s">
        <v>10792</v>
      </c>
      <c r="I145" s="1">
        <f>+Territorio[[#This Row],[id]]</f>
        <v>135</v>
      </c>
    </row>
    <row r="146" spans="2:9" hidden="1" x14ac:dyDescent="0.3">
      <c r="B146">
        <v>136</v>
      </c>
      <c r="C146" s="1" t="s">
        <v>310</v>
      </c>
      <c r="D146" s="1"/>
      <c r="E146" s="1" t="s">
        <v>39</v>
      </c>
      <c r="F146" s="1" t="s">
        <v>311</v>
      </c>
      <c r="G146" s="1" t="s">
        <v>41</v>
      </c>
      <c r="H146" s="1" t="s">
        <v>10793</v>
      </c>
      <c r="I146" s="1">
        <f>+Territorio[[#This Row],[id]]</f>
        <v>136</v>
      </c>
    </row>
    <row r="147" spans="2:9" hidden="1" x14ac:dyDescent="0.3">
      <c r="B147">
        <v>137</v>
      </c>
      <c r="C147" s="1" t="s">
        <v>312</v>
      </c>
      <c r="D147" s="1"/>
      <c r="E147" s="1" t="s">
        <v>39</v>
      </c>
      <c r="F147" s="1" t="s">
        <v>313</v>
      </c>
      <c r="G147" s="1" t="s">
        <v>41</v>
      </c>
      <c r="H147" s="1" t="s">
        <v>10794</v>
      </c>
      <c r="I147" s="1">
        <f>+Territorio[[#This Row],[id]]</f>
        <v>137</v>
      </c>
    </row>
    <row r="148" spans="2:9" hidden="1" x14ac:dyDescent="0.3">
      <c r="B148">
        <v>138</v>
      </c>
      <c r="C148" s="1" t="s">
        <v>314</v>
      </c>
      <c r="D148" s="1"/>
      <c r="E148" s="1" t="s">
        <v>39</v>
      </c>
      <c r="F148" s="1" t="s">
        <v>315</v>
      </c>
      <c r="G148" s="1" t="s">
        <v>41</v>
      </c>
      <c r="H148" s="1" t="s">
        <v>10795</v>
      </c>
      <c r="I148" s="1">
        <f>+Territorio[[#This Row],[id]]</f>
        <v>138</v>
      </c>
    </row>
    <row r="149" spans="2:9" hidden="1" x14ac:dyDescent="0.3">
      <c r="B149">
        <v>139</v>
      </c>
      <c r="C149" s="1" t="s">
        <v>316</v>
      </c>
      <c r="D149" s="1"/>
      <c r="E149" s="1" t="s">
        <v>39</v>
      </c>
      <c r="F149" s="1" t="s">
        <v>317</v>
      </c>
      <c r="G149" s="1" t="s">
        <v>41</v>
      </c>
      <c r="H149" s="1" t="s">
        <v>10796</v>
      </c>
      <c r="I149" s="1">
        <f>+Territorio[[#This Row],[id]]</f>
        <v>139</v>
      </c>
    </row>
    <row r="150" spans="2:9" hidden="1" x14ac:dyDescent="0.3">
      <c r="B150">
        <v>140</v>
      </c>
      <c r="C150" s="1" t="s">
        <v>318</v>
      </c>
      <c r="D150" s="1"/>
      <c r="E150" s="1" t="s">
        <v>39</v>
      </c>
      <c r="F150" s="1" t="s">
        <v>319</v>
      </c>
      <c r="G150" s="1" t="s">
        <v>41</v>
      </c>
      <c r="H150" s="1" t="s">
        <v>10797</v>
      </c>
      <c r="I150" s="1">
        <f>+Territorio[[#This Row],[id]]</f>
        <v>140</v>
      </c>
    </row>
    <row r="151" spans="2:9" hidden="1" x14ac:dyDescent="0.3">
      <c r="B151">
        <v>141</v>
      </c>
      <c r="C151" s="1" t="s">
        <v>320</v>
      </c>
      <c r="D151" s="1"/>
      <c r="E151" s="1" t="s">
        <v>39</v>
      </c>
      <c r="F151" s="1" t="s">
        <v>321</v>
      </c>
      <c r="G151" s="1" t="s">
        <v>41</v>
      </c>
      <c r="H151" s="1" t="s">
        <v>10798</v>
      </c>
      <c r="I151" s="1">
        <f>+Territorio[[#This Row],[id]]</f>
        <v>141</v>
      </c>
    </row>
    <row r="152" spans="2:9" hidden="1" x14ac:dyDescent="0.3">
      <c r="B152">
        <v>142</v>
      </c>
      <c r="C152" s="1" t="s">
        <v>322</v>
      </c>
      <c r="D152" s="1"/>
      <c r="E152" s="1" t="s">
        <v>39</v>
      </c>
      <c r="F152" s="1" t="s">
        <v>323</v>
      </c>
      <c r="G152" s="1" t="s">
        <v>41</v>
      </c>
      <c r="H152" s="1" t="s">
        <v>10799</v>
      </c>
      <c r="I152" s="1">
        <f>+Territorio[[#This Row],[id]]</f>
        <v>142</v>
      </c>
    </row>
    <row r="153" spans="2:9" hidden="1" x14ac:dyDescent="0.3">
      <c r="B153">
        <v>143</v>
      </c>
      <c r="C153" s="1" t="s">
        <v>324</v>
      </c>
      <c r="D153" s="1"/>
      <c r="E153" s="1" t="s">
        <v>39</v>
      </c>
      <c r="F153" s="1" t="s">
        <v>325</v>
      </c>
      <c r="G153" s="1" t="s">
        <v>41</v>
      </c>
      <c r="H153" s="1" t="s">
        <v>10800</v>
      </c>
      <c r="I153" s="1">
        <f>+Territorio[[#This Row],[id]]</f>
        <v>143</v>
      </c>
    </row>
    <row r="154" spans="2:9" hidden="1" x14ac:dyDescent="0.3">
      <c r="B154">
        <v>144</v>
      </c>
      <c r="C154" s="1" t="s">
        <v>326</v>
      </c>
      <c r="D154" s="1"/>
      <c r="E154" s="1" t="s">
        <v>39</v>
      </c>
      <c r="F154" s="1" t="s">
        <v>327</v>
      </c>
      <c r="G154" s="1" t="s">
        <v>41</v>
      </c>
      <c r="H154" s="1" t="s">
        <v>10801</v>
      </c>
      <c r="I154" s="1">
        <f>+Territorio[[#This Row],[id]]</f>
        <v>144</v>
      </c>
    </row>
    <row r="155" spans="2:9" hidden="1" x14ac:dyDescent="0.3">
      <c r="B155">
        <v>145</v>
      </c>
      <c r="C155" s="1" t="s">
        <v>328</v>
      </c>
      <c r="D155" s="1"/>
      <c r="E155" s="1" t="s">
        <v>39</v>
      </c>
      <c r="F155" s="1" t="s">
        <v>329</v>
      </c>
      <c r="G155" s="1" t="s">
        <v>41</v>
      </c>
      <c r="H155" s="1" t="s">
        <v>10802</v>
      </c>
      <c r="I155" s="1">
        <f>+Territorio[[#This Row],[id]]</f>
        <v>145</v>
      </c>
    </row>
    <row r="156" spans="2:9" hidden="1" x14ac:dyDescent="0.3">
      <c r="B156">
        <v>146</v>
      </c>
      <c r="C156" s="1" t="s">
        <v>330</v>
      </c>
      <c r="D156" s="1"/>
      <c r="E156" s="1" t="s">
        <v>39</v>
      </c>
      <c r="F156" s="1" t="s">
        <v>331</v>
      </c>
      <c r="G156" s="1" t="s">
        <v>41</v>
      </c>
      <c r="H156" s="1" t="s">
        <v>10803</v>
      </c>
      <c r="I156" s="1">
        <f>+Territorio[[#This Row],[id]]</f>
        <v>146</v>
      </c>
    </row>
    <row r="157" spans="2:9" hidden="1" x14ac:dyDescent="0.3">
      <c r="B157">
        <v>147</v>
      </c>
      <c r="C157" s="1" t="s">
        <v>332</v>
      </c>
      <c r="D157" s="1"/>
      <c r="E157" s="1" t="s">
        <v>39</v>
      </c>
      <c r="F157" s="1" t="s">
        <v>333</v>
      </c>
      <c r="G157" s="1" t="s">
        <v>41</v>
      </c>
      <c r="H157" s="1" t="s">
        <v>10804</v>
      </c>
      <c r="I157" s="1">
        <f>+Territorio[[#This Row],[id]]</f>
        <v>147</v>
      </c>
    </row>
    <row r="158" spans="2:9" hidden="1" x14ac:dyDescent="0.3">
      <c r="B158">
        <v>148</v>
      </c>
      <c r="C158" s="1" t="s">
        <v>334</v>
      </c>
      <c r="D158" s="1"/>
      <c r="E158" s="1" t="s">
        <v>39</v>
      </c>
      <c r="F158" s="1" t="s">
        <v>335</v>
      </c>
      <c r="G158" s="1" t="s">
        <v>41</v>
      </c>
      <c r="H158" s="1" t="s">
        <v>10805</v>
      </c>
      <c r="I158" s="1">
        <f>+Territorio[[#This Row],[id]]</f>
        <v>148</v>
      </c>
    </row>
    <row r="159" spans="2:9" hidden="1" x14ac:dyDescent="0.3">
      <c r="B159">
        <v>149</v>
      </c>
      <c r="C159" s="1" t="s">
        <v>336</v>
      </c>
      <c r="D159" s="1"/>
      <c r="E159" s="1" t="s">
        <v>39</v>
      </c>
      <c r="F159" s="1" t="s">
        <v>337</v>
      </c>
      <c r="G159" s="1" t="s">
        <v>41</v>
      </c>
      <c r="H159" s="1" t="s">
        <v>10806</v>
      </c>
      <c r="I159" s="1">
        <f>+Territorio[[#This Row],[id]]</f>
        <v>149</v>
      </c>
    </row>
    <row r="160" spans="2:9" hidden="1" x14ac:dyDescent="0.3">
      <c r="B160">
        <v>150</v>
      </c>
      <c r="C160" s="1" t="s">
        <v>338</v>
      </c>
      <c r="D160" s="1"/>
      <c r="E160" s="1" t="s">
        <v>39</v>
      </c>
      <c r="F160" s="1" t="s">
        <v>339</v>
      </c>
      <c r="G160" s="1" t="s">
        <v>41</v>
      </c>
      <c r="H160" s="1" t="s">
        <v>10807</v>
      </c>
      <c r="I160" s="1">
        <f>+Territorio[[#This Row],[id]]</f>
        <v>150</v>
      </c>
    </row>
    <row r="161" spans="2:9" hidden="1" x14ac:dyDescent="0.3">
      <c r="B161">
        <v>151</v>
      </c>
      <c r="C161" s="1" t="s">
        <v>340</v>
      </c>
      <c r="D161" s="1"/>
      <c r="E161" s="1" t="s">
        <v>39</v>
      </c>
      <c r="F161" s="1" t="s">
        <v>341</v>
      </c>
      <c r="G161" s="1" t="s">
        <v>41</v>
      </c>
      <c r="H161" s="1" t="s">
        <v>10808</v>
      </c>
      <c r="I161" s="1">
        <f>+Territorio[[#This Row],[id]]</f>
        <v>151</v>
      </c>
    </row>
    <row r="162" spans="2:9" hidden="1" x14ac:dyDescent="0.3">
      <c r="B162">
        <v>152</v>
      </c>
      <c r="C162" s="1" t="s">
        <v>342</v>
      </c>
      <c r="D162" s="1"/>
      <c r="E162" s="1" t="s">
        <v>39</v>
      </c>
      <c r="F162" s="1" t="s">
        <v>343</v>
      </c>
      <c r="G162" s="1" t="s">
        <v>41</v>
      </c>
      <c r="H162" s="1" t="s">
        <v>10809</v>
      </c>
      <c r="I162" s="1">
        <f>+Territorio[[#This Row],[id]]</f>
        <v>152</v>
      </c>
    </row>
    <row r="163" spans="2:9" hidden="1" x14ac:dyDescent="0.3">
      <c r="B163">
        <v>153</v>
      </c>
      <c r="C163" s="1" t="s">
        <v>344</v>
      </c>
      <c r="D163" s="1"/>
      <c r="E163" s="1" t="s">
        <v>39</v>
      </c>
      <c r="F163" s="1" t="s">
        <v>345</v>
      </c>
      <c r="G163" s="1" t="s">
        <v>41</v>
      </c>
      <c r="H163" s="1" t="s">
        <v>10810</v>
      </c>
      <c r="I163" s="1">
        <f>+Territorio[[#This Row],[id]]</f>
        <v>153</v>
      </c>
    </row>
    <row r="164" spans="2:9" hidden="1" x14ac:dyDescent="0.3">
      <c r="B164">
        <v>154</v>
      </c>
      <c r="C164" s="1" t="s">
        <v>346</v>
      </c>
      <c r="D164" s="1"/>
      <c r="E164" s="1" t="s">
        <v>39</v>
      </c>
      <c r="F164" s="1" t="s">
        <v>347</v>
      </c>
      <c r="G164" s="1" t="s">
        <v>41</v>
      </c>
      <c r="H164" s="1" t="s">
        <v>10811</v>
      </c>
      <c r="I164" s="1">
        <f>+Territorio[[#This Row],[id]]</f>
        <v>154</v>
      </c>
    </row>
    <row r="165" spans="2:9" hidden="1" x14ac:dyDescent="0.3">
      <c r="B165">
        <v>155</v>
      </c>
      <c r="C165" s="1" t="s">
        <v>348</v>
      </c>
      <c r="D165" s="1"/>
      <c r="E165" s="1" t="s">
        <v>39</v>
      </c>
      <c r="F165" s="1" t="s">
        <v>349</v>
      </c>
      <c r="G165" s="1" t="s">
        <v>41</v>
      </c>
      <c r="H165" s="1" t="s">
        <v>10812</v>
      </c>
      <c r="I165" s="1">
        <f>+Territorio[[#This Row],[id]]</f>
        <v>155</v>
      </c>
    </row>
    <row r="166" spans="2:9" hidden="1" x14ac:dyDescent="0.3">
      <c r="B166">
        <v>156</v>
      </c>
      <c r="C166" s="1" t="s">
        <v>350</v>
      </c>
      <c r="D166" s="1"/>
      <c r="E166" s="1" t="s">
        <v>39</v>
      </c>
      <c r="F166" s="1" t="s">
        <v>351</v>
      </c>
      <c r="G166" s="1" t="s">
        <v>41</v>
      </c>
      <c r="H166" s="1" t="s">
        <v>10813</v>
      </c>
      <c r="I166" s="1">
        <f>+Territorio[[#This Row],[id]]</f>
        <v>156</v>
      </c>
    </row>
    <row r="167" spans="2:9" hidden="1" x14ac:dyDescent="0.3">
      <c r="B167">
        <v>157</v>
      </c>
      <c r="C167" s="1" t="s">
        <v>352</v>
      </c>
      <c r="D167" s="1"/>
      <c r="E167" s="1" t="s">
        <v>39</v>
      </c>
      <c r="F167" s="1" t="s">
        <v>353</v>
      </c>
      <c r="G167" s="1" t="s">
        <v>41</v>
      </c>
      <c r="H167" s="1" t="s">
        <v>10814</v>
      </c>
      <c r="I167" s="1">
        <f>+Territorio[[#This Row],[id]]</f>
        <v>157</v>
      </c>
    </row>
    <row r="168" spans="2:9" hidden="1" x14ac:dyDescent="0.3">
      <c r="B168">
        <v>158</v>
      </c>
      <c r="C168" s="1" t="s">
        <v>354</v>
      </c>
      <c r="D168" s="1"/>
      <c r="E168" s="1" t="s">
        <v>39</v>
      </c>
      <c r="F168" s="1" t="s">
        <v>355</v>
      </c>
      <c r="G168" s="1" t="s">
        <v>41</v>
      </c>
      <c r="H168" s="1" t="s">
        <v>10815</v>
      </c>
      <c r="I168" s="1">
        <f>+Territorio[[#This Row],[id]]</f>
        <v>158</v>
      </c>
    </row>
    <row r="169" spans="2:9" hidden="1" x14ac:dyDescent="0.3">
      <c r="B169">
        <v>159</v>
      </c>
      <c r="C169" s="1" t="s">
        <v>356</v>
      </c>
      <c r="D169" s="1"/>
      <c r="E169" s="1" t="s">
        <v>39</v>
      </c>
      <c r="F169" s="1" t="s">
        <v>357</v>
      </c>
      <c r="G169" s="1" t="s">
        <v>41</v>
      </c>
      <c r="H169" s="1" t="s">
        <v>10816</v>
      </c>
      <c r="I169" s="1">
        <f>+Territorio[[#This Row],[id]]</f>
        <v>159</v>
      </c>
    </row>
    <row r="170" spans="2:9" hidden="1" x14ac:dyDescent="0.3">
      <c r="B170">
        <v>160</v>
      </c>
      <c r="C170" s="1" t="s">
        <v>358</v>
      </c>
      <c r="D170" s="1"/>
      <c r="E170" s="1" t="s">
        <v>39</v>
      </c>
      <c r="F170" s="1" t="s">
        <v>359</v>
      </c>
      <c r="G170" s="1" t="s">
        <v>41</v>
      </c>
      <c r="H170" s="1" t="s">
        <v>10817</v>
      </c>
      <c r="I170" s="1">
        <f>+Territorio[[#This Row],[id]]</f>
        <v>160</v>
      </c>
    </row>
    <row r="171" spans="2:9" hidden="1" x14ac:dyDescent="0.3">
      <c r="B171">
        <v>161</v>
      </c>
      <c r="C171" s="1" t="s">
        <v>360</v>
      </c>
      <c r="D171" s="1"/>
      <c r="E171" s="1" t="s">
        <v>39</v>
      </c>
      <c r="F171" s="1" t="s">
        <v>361</v>
      </c>
      <c r="G171" s="1" t="s">
        <v>41</v>
      </c>
      <c r="H171" s="1" t="s">
        <v>10818</v>
      </c>
      <c r="I171" s="1">
        <f>+Territorio[[#This Row],[id]]</f>
        <v>161</v>
      </c>
    </row>
    <row r="172" spans="2:9" hidden="1" x14ac:dyDescent="0.3">
      <c r="B172">
        <v>162</v>
      </c>
      <c r="C172" s="1" t="s">
        <v>362</v>
      </c>
      <c r="D172" s="1"/>
      <c r="E172" s="1" t="s">
        <v>39</v>
      </c>
      <c r="F172" s="1" t="s">
        <v>363</v>
      </c>
      <c r="G172" s="1" t="s">
        <v>41</v>
      </c>
      <c r="H172" s="1" t="s">
        <v>10819</v>
      </c>
      <c r="I172" s="1">
        <f>+Territorio[[#This Row],[id]]</f>
        <v>162</v>
      </c>
    </row>
    <row r="173" spans="2:9" hidden="1" x14ac:dyDescent="0.3">
      <c r="B173">
        <v>163</v>
      </c>
      <c r="C173" s="1" t="s">
        <v>364</v>
      </c>
      <c r="D173" s="1"/>
      <c r="E173" s="1" t="s">
        <v>39</v>
      </c>
      <c r="F173" s="1" t="s">
        <v>365</v>
      </c>
      <c r="G173" s="1" t="s">
        <v>41</v>
      </c>
      <c r="H173" s="1" t="s">
        <v>10820</v>
      </c>
      <c r="I173" s="1">
        <f>+Territorio[[#This Row],[id]]</f>
        <v>163</v>
      </c>
    </row>
    <row r="174" spans="2:9" hidden="1" x14ac:dyDescent="0.3">
      <c r="B174">
        <v>164</v>
      </c>
      <c r="C174" s="1" t="s">
        <v>366</v>
      </c>
      <c r="D174" s="1"/>
      <c r="E174" s="1" t="s">
        <v>39</v>
      </c>
      <c r="F174" s="1" t="s">
        <v>367</v>
      </c>
      <c r="G174" s="1" t="s">
        <v>41</v>
      </c>
      <c r="H174" s="1" t="s">
        <v>10821</v>
      </c>
      <c r="I174" s="1">
        <f>+Territorio[[#This Row],[id]]</f>
        <v>164</v>
      </c>
    </row>
    <row r="175" spans="2:9" hidden="1" x14ac:dyDescent="0.3">
      <c r="B175">
        <v>165</v>
      </c>
      <c r="C175" s="1" t="s">
        <v>368</v>
      </c>
      <c r="D175" s="1"/>
      <c r="E175" s="1" t="s">
        <v>39</v>
      </c>
      <c r="F175" s="1" t="s">
        <v>369</v>
      </c>
      <c r="G175" s="1" t="s">
        <v>41</v>
      </c>
      <c r="H175" s="1" t="s">
        <v>10822</v>
      </c>
      <c r="I175" s="1">
        <f>+Territorio[[#This Row],[id]]</f>
        <v>165</v>
      </c>
    </row>
    <row r="176" spans="2:9" hidden="1" x14ac:dyDescent="0.3">
      <c r="B176">
        <v>166</v>
      </c>
      <c r="C176" s="1" t="s">
        <v>370</v>
      </c>
      <c r="D176" s="1"/>
      <c r="E176" s="1" t="s">
        <v>39</v>
      </c>
      <c r="F176" s="1" t="s">
        <v>371</v>
      </c>
      <c r="G176" s="1" t="s">
        <v>41</v>
      </c>
      <c r="H176" s="1" t="s">
        <v>10823</v>
      </c>
      <c r="I176" s="1">
        <f>+Territorio[[#This Row],[id]]</f>
        <v>166</v>
      </c>
    </row>
    <row r="177" spans="2:9" hidden="1" x14ac:dyDescent="0.3">
      <c r="B177">
        <v>167</v>
      </c>
      <c r="C177" s="1" t="s">
        <v>372</v>
      </c>
      <c r="D177" s="1"/>
      <c r="E177" s="1" t="s">
        <v>39</v>
      </c>
      <c r="F177" s="1" t="s">
        <v>373</v>
      </c>
      <c r="G177" s="1" t="s">
        <v>41</v>
      </c>
      <c r="H177" s="1" t="s">
        <v>10824</v>
      </c>
      <c r="I177" s="1">
        <f>+Territorio[[#This Row],[id]]</f>
        <v>167</v>
      </c>
    </row>
    <row r="178" spans="2:9" hidden="1" x14ac:dyDescent="0.3">
      <c r="B178">
        <v>168</v>
      </c>
      <c r="C178" s="1" t="s">
        <v>374</v>
      </c>
      <c r="D178" s="1"/>
      <c r="E178" s="1" t="s">
        <v>39</v>
      </c>
      <c r="F178" s="1" t="s">
        <v>375</v>
      </c>
      <c r="G178" s="1" t="s">
        <v>41</v>
      </c>
      <c r="H178" s="1" t="s">
        <v>10825</v>
      </c>
      <c r="I178" s="1">
        <f>+Territorio[[#This Row],[id]]</f>
        <v>168</v>
      </c>
    </row>
    <row r="179" spans="2:9" hidden="1" x14ac:dyDescent="0.3">
      <c r="B179">
        <v>169</v>
      </c>
      <c r="C179" s="1" t="s">
        <v>376</v>
      </c>
      <c r="D179" s="1"/>
      <c r="E179" s="1" t="s">
        <v>39</v>
      </c>
      <c r="F179" s="1" t="s">
        <v>377</v>
      </c>
      <c r="G179" s="1" t="s">
        <v>41</v>
      </c>
      <c r="H179" s="1" t="s">
        <v>10826</v>
      </c>
      <c r="I179" s="1">
        <f>+Territorio[[#This Row],[id]]</f>
        <v>169</v>
      </c>
    </row>
    <row r="180" spans="2:9" hidden="1" x14ac:dyDescent="0.3">
      <c r="B180">
        <v>170</v>
      </c>
      <c r="C180" s="1" t="s">
        <v>378</v>
      </c>
      <c r="D180" s="1"/>
      <c r="E180" s="1" t="s">
        <v>39</v>
      </c>
      <c r="F180" s="1" t="s">
        <v>379</v>
      </c>
      <c r="G180" s="1" t="s">
        <v>41</v>
      </c>
      <c r="H180" s="1" t="s">
        <v>10827</v>
      </c>
      <c r="I180" s="1">
        <f>+Territorio[[#This Row],[id]]</f>
        <v>170</v>
      </c>
    </row>
    <row r="181" spans="2:9" hidden="1" x14ac:dyDescent="0.3">
      <c r="B181">
        <v>171</v>
      </c>
      <c r="C181" s="1" t="s">
        <v>380</v>
      </c>
      <c r="D181" s="1"/>
      <c r="E181" s="1" t="s">
        <v>39</v>
      </c>
      <c r="F181" s="1" t="s">
        <v>381</v>
      </c>
      <c r="G181" s="1" t="s">
        <v>41</v>
      </c>
      <c r="H181" s="1" t="s">
        <v>10828</v>
      </c>
      <c r="I181" s="1">
        <f>+Territorio[[#This Row],[id]]</f>
        <v>171</v>
      </c>
    </row>
    <row r="182" spans="2:9" hidden="1" x14ac:dyDescent="0.3">
      <c r="B182">
        <v>172</v>
      </c>
      <c r="C182" s="1" t="s">
        <v>382</v>
      </c>
      <c r="D182" s="1"/>
      <c r="E182" s="1" t="s">
        <v>39</v>
      </c>
      <c r="F182" s="1" t="s">
        <v>383</v>
      </c>
      <c r="G182" s="1" t="s">
        <v>41</v>
      </c>
      <c r="H182" s="1" t="s">
        <v>10829</v>
      </c>
      <c r="I182" s="1">
        <f>+Territorio[[#This Row],[id]]</f>
        <v>172</v>
      </c>
    </row>
    <row r="183" spans="2:9" hidden="1" x14ac:dyDescent="0.3">
      <c r="B183">
        <v>173</v>
      </c>
      <c r="C183" s="1" t="s">
        <v>384</v>
      </c>
      <c r="D183" s="1"/>
      <c r="E183" s="1" t="s">
        <v>39</v>
      </c>
      <c r="F183" s="1" t="s">
        <v>385</v>
      </c>
      <c r="G183" s="1" t="s">
        <v>41</v>
      </c>
      <c r="H183" s="1" t="s">
        <v>10830</v>
      </c>
      <c r="I183" s="1">
        <f>+Territorio[[#This Row],[id]]</f>
        <v>173</v>
      </c>
    </row>
    <row r="184" spans="2:9" hidden="1" x14ac:dyDescent="0.3">
      <c r="B184">
        <v>174</v>
      </c>
      <c r="C184" s="1" t="s">
        <v>386</v>
      </c>
      <c r="D184" s="1"/>
      <c r="E184" s="1" t="s">
        <v>39</v>
      </c>
      <c r="F184" s="1" t="s">
        <v>387</v>
      </c>
      <c r="G184" s="1" t="s">
        <v>41</v>
      </c>
      <c r="H184" s="1" t="s">
        <v>10831</v>
      </c>
      <c r="I184" s="1">
        <f>+Territorio[[#This Row],[id]]</f>
        <v>174</v>
      </c>
    </row>
    <row r="185" spans="2:9" hidden="1" x14ac:dyDescent="0.3">
      <c r="B185">
        <v>175</v>
      </c>
      <c r="C185" s="1" t="s">
        <v>388</v>
      </c>
      <c r="D185" s="1"/>
      <c r="E185" s="1" t="s">
        <v>39</v>
      </c>
      <c r="F185" s="1" t="s">
        <v>389</v>
      </c>
      <c r="G185" s="1" t="s">
        <v>41</v>
      </c>
      <c r="H185" s="1" t="s">
        <v>10832</v>
      </c>
      <c r="I185" s="1">
        <f>+Territorio[[#This Row],[id]]</f>
        <v>175</v>
      </c>
    </row>
    <row r="186" spans="2:9" hidden="1" x14ac:dyDescent="0.3">
      <c r="B186">
        <v>176</v>
      </c>
      <c r="C186" s="1" t="s">
        <v>390</v>
      </c>
      <c r="D186" s="1"/>
      <c r="E186" s="1" t="s">
        <v>39</v>
      </c>
      <c r="F186" s="1" t="s">
        <v>391</v>
      </c>
      <c r="G186" s="1" t="s">
        <v>41</v>
      </c>
      <c r="H186" s="1" t="s">
        <v>10833</v>
      </c>
      <c r="I186" s="1">
        <f>+Territorio[[#This Row],[id]]</f>
        <v>176</v>
      </c>
    </row>
    <row r="187" spans="2:9" hidden="1" x14ac:dyDescent="0.3">
      <c r="B187">
        <v>177</v>
      </c>
      <c r="C187" s="1" t="s">
        <v>392</v>
      </c>
      <c r="D187" s="1"/>
      <c r="E187" s="1" t="s">
        <v>39</v>
      </c>
      <c r="F187" s="1" t="s">
        <v>393</v>
      </c>
      <c r="G187" s="1" t="s">
        <v>41</v>
      </c>
      <c r="H187" s="1" t="s">
        <v>10834</v>
      </c>
      <c r="I187" s="1">
        <f>+Territorio[[#This Row],[id]]</f>
        <v>177</v>
      </c>
    </row>
    <row r="188" spans="2:9" hidden="1" x14ac:dyDescent="0.3">
      <c r="B188">
        <v>178</v>
      </c>
      <c r="C188" s="1" t="s">
        <v>394</v>
      </c>
      <c r="D188" s="1"/>
      <c r="E188" s="1" t="s">
        <v>39</v>
      </c>
      <c r="F188" s="1" t="s">
        <v>395</v>
      </c>
      <c r="G188" s="1" t="s">
        <v>41</v>
      </c>
      <c r="H188" s="1" t="s">
        <v>10835</v>
      </c>
      <c r="I188" s="1">
        <f>+Territorio[[#This Row],[id]]</f>
        <v>178</v>
      </c>
    </row>
    <row r="189" spans="2:9" hidden="1" x14ac:dyDescent="0.3">
      <c r="B189">
        <v>179</v>
      </c>
      <c r="C189" s="1" t="s">
        <v>396</v>
      </c>
      <c r="D189" s="1"/>
      <c r="E189" s="1" t="s">
        <v>39</v>
      </c>
      <c r="F189" s="1" t="s">
        <v>397</v>
      </c>
      <c r="G189" s="1" t="s">
        <v>41</v>
      </c>
      <c r="H189" s="1" t="s">
        <v>10836</v>
      </c>
      <c r="I189" s="1">
        <f>+Territorio[[#This Row],[id]]</f>
        <v>179</v>
      </c>
    </row>
    <row r="190" spans="2:9" hidden="1" x14ac:dyDescent="0.3">
      <c r="B190">
        <v>180</v>
      </c>
      <c r="C190" s="1" t="s">
        <v>398</v>
      </c>
      <c r="D190" s="1"/>
      <c r="E190" s="1" t="s">
        <v>39</v>
      </c>
      <c r="F190" s="1" t="s">
        <v>399</v>
      </c>
      <c r="G190" s="1" t="s">
        <v>41</v>
      </c>
      <c r="H190" s="1" t="s">
        <v>10837</v>
      </c>
      <c r="I190" s="1">
        <f>+Territorio[[#This Row],[id]]</f>
        <v>180</v>
      </c>
    </row>
    <row r="191" spans="2:9" hidden="1" x14ac:dyDescent="0.3">
      <c r="B191">
        <v>181</v>
      </c>
      <c r="C191" s="1" t="s">
        <v>400</v>
      </c>
      <c r="D191" s="1"/>
      <c r="E191" s="1" t="s">
        <v>39</v>
      </c>
      <c r="F191" s="1" t="s">
        <v>401</v>
      </c>
      <c r="G191" s="1" t="s">
        <v>41</v>
      </c>
      <c r="H191" s="1" t="s">
        <v>10838</v>
      </c>
      <c r="I191" s="1">
        <f>+Territorio[[#This Row],[id]]</f>
        <v>181</v>
      </c>
    </row>
    <row r="192" spans="2:9" hidden="1" x14ac:dyDescent="0.3">
      <c r="B192">
        <v>182</v>
      </c>
      <c r="C192" s="1" t="s">
        <v>402</v>
      </c>
      <c r="D192" s="1"/>
      <c r="E192" s="1" t="s">
        <v>39</v>
      </c>
      <c r="F192" s="1" t="s">
        <v>403</v>
      </c>
      <c r="G192" s="1" t="s">
        <v>41</v>
      </c>
      <c r="H192" s="1" t="s">
        <v>10839</v>
      </c>
      <c r="I192" s="1">
        <f>+Territorio[[#This Row],[id]]</f>
        <v>182</v>
      </c>
    </row>
    <row r="193" spans="2:9" hidden="1" x14ac:dyDescent="0.3">
      <c r="B193">
        <v>183</v>
      </c>
      <c r="C193" s="1" t="s">
        <v>404</v>
      </c>
      <c r="D193" s="1"/>
      <c r="E193" s="1" t="s">
        <v>39</v>
      </c>
      <c r="F193" s="1" t="s">
        <v>405</v>
      </c>
      <c r="G193" s="1" t="s">
        <v>41</v>
      </c>
      <c r="H193" s="1" t="s">
        <v>10840</v>
      </c>
      <c r="I193" s="1">
        <f>+Territorio[[#This Row],[id]]</f>
        <v>183</v>
      </c>
    </row>
    <row r="194" spans="2:9" hidden="1" x14ac:dyDescent="0.3">
      <c r="B194">
        <v>184</v>
      </c>
      <c r="C194" s="1" t="s">
        <v>406</v>
      </c>
      <c r="D194" s="1"/>
      <c r="E194" s="1" t="s">
        <v>39</v>
      </c>
      <c r="F194" s="1" t="s">
        <v>407</v>
      </c>
      <c r="G194" s="1" t="s">
        <v>41</v>
      </c>
      <c r="H194" s="1" t="s">
        <v>10841</v>
      </c>
      <c r="I194" s="1">
        <f>+Territorio[[#This Row],[id]]</f>
        <v>184</v>
      </c>
    </row>
    <row r="195" spans="2:9" hidden="1" x14ac:dyDescent="0.3">
      <c r="B195">
        <v>185</v>
      </c>
      <c r="C195" s="1" t="s">
        <v>408</v>
      </c>
      <c r="D195" s="1"/>
      <c r="E195" s="1" t="s">
        <v>39</v>
      </c>
      <c r="F195" s="1" t="s">
        <v>409</v>
      </c>
      <c r="G195" s="1" t="s">
        <v>41</v>
      </c>
      <c r="H195" s="1" t="s">
        <v>10842</v>
      </c>
      <c r="I195" s="1">
        <f>+Territorio[[#This Row],[id]]</f>
        <v>185</v>
      </c>
    </row>
    <row r="196" spans="2:9" hidden="1" x14ac:dyDescent="0.3">
      <c r="B196">
        <v>186</v>
      </c>
      <c r="C196" s="1" t="s">
        <v>410</v>
      </c>
      <c r="D196" s="1"/>
      <c r="E196" s="1" t="s">
        <v>39</v>
      </c>
      <c r="F196" s="1" t="s">
        <v>411</v>
      </c>
      <c r="G196" s="1" t="s">
        <v>41</v>
      </c>
      <c r="H196" s="1" t="s">
        <v>10843</v>
      </c>
      <c r="I196" s="1">
        <f>+Territorio[[#This Row],[id]]</f>
        <v>186</v>
      </c>
    </row>
    <row r="197" spans="2:9" hidden="1" x14ac:dyDescent="0.3">
      <c r="B197">
        <v>187</v>
      </c>
      <c r="C197" s="1" t="s">
        <v>412</v>
      </c>
      <c r="D197" s="1"/>
      <c r="E197" s="1" t="s">
        <v>39</v>
      </c>
      <c r="F197" s="1" t="s">
        <v>413</v>
      </c>
      <c r="G197" s="1" t="s">
        <v>41</v>
      </c>
      <c r="H197" s="1" t="s">
        <v>10844</v>
      </c>
      <c r="I197" s="1">
        <f>+Territorio[[#This Row],[id]]</f>
        <v>187</v>
      </c>
    </row>
    <row r="198" spans="2:9" hidden="1" x14ac:dyDescent="0.3">
      <c r="B198">
        <v>188</v>
      </c>
      <c r="C198" s="1" t="s">
        <v>414</v>
      </c>
      <c r="D198" s="1"/>
      <c r="E198" s="1" t="s">
        <v>39</v>
      </c>
      <c r="F198" s="1" t="s">
        <v>415</v>
      </c>
      <c r="G198" s="1" t="s">
        <v>41</v>
      </c>
      <c r="H198" s="1" t="s">
        <v>10845</v>
      </c>
      <c r="I198" s="1">
        <f>+Territorio[[#This Row],[id]]</f>
        <v>188</v>
      </c>
    </row>
    <row r="199" spans="2:9" hidden="1" x14ac:dyDescent="0.3">
      <c r="B199">
        <v>189</v>
      </c>
      <c r="C199" s="1" t="s">
        <v>416</v>
      </c>
      <c r="D199" s="1"/>
      <c r="E199" s="1" t="s">
        <v>39</v>
      </c>
      <c r="F199" s="1" t="s">
        <v>417</v>
      </c>
      <c r="G199" s="1" t="s">
        <v>41</v>
      </c>
      <c r="H199" s="1" t="s">
        <v>10846</v>
      </c>
      <c r="I199" s="1">
        <f>+Territorio[[#This Row],[id]]</f>
        <v>189</v>
      </c>
    </row>
    <row r="200" spans="2:9" hidden="1" x14ac:dyDescent="0.3">
      <c r="B200">
        <v>190</v>
      </c>
      <c r="C200" s="1" t="s">
        <v>418</v>
      </c>
      <c r="D200" s="1"/>
      <c r="E200" s="1" t="s">
        <v>39</v>
      </c>
      <c r="F200" s="1" t="s">
        <v>419</v>
      </c>
      <c r="G200" s="1" t="s">
        <v>41</v>
      </c>
      <c r="H200" s="1" t="s">
        <v>10847</v>
      </c>
      <c r="I200" s="1">
        <f>+Territorio[[#This Row],[id]]</f>
        <v>190</v>
      </c>
    </row>
    <row r="201" spans="2:9" hidden="1" x14ac:dyDescent="0.3">
      <c r="B201">
        <v>191</v>
      </c>
      <c r="C201" s="1" t="s">
        <v>420</v>
      </c>
      <c r="D201" s="1"/>
      <c r="E201" s="1" t="s">
        <v>39</v>
      </c>
      <c r="F201" s="1" t="s">
        <v>421</v>
      </c>
      <c r="G201" s="1" t="s">
        <v>41</v>
      </c>
      <c r="H201" s="1" t="s">
        <v>10848</v>
      </c>
      <c r="I201" s="1">
        <f>+Territorio[[#This Row],[id]]</f>
        <v>191</v>
      </c>
    </row>
    <row r="202" spans="2:9" hidden="1" x14ac:dyDescent="0.3">
      <c r="B202">
        <v>192</v>
      </c>
      <c r="C202" s="1" t="s">
        <v>422</v>
      </c>
      <c r="D202" s="1"/>
      <c r="E202" s="1" t="s">
        <v>39</v>
      </c>
      <c r="F202" s="1" t="s">
        <v>423</v>
      </c>
      <c r="G202" s="1" t="s">
        <v>41</v>
      </c>
      <c r="H202" s="1" t="s">
        <v>10849</v>
      </c>
      <c r="I202" s="1">
        <f>+Territorio[[#This Row],[id]]</f>
        <v>192</v>
      </c>
    </row>
    <row r="203" spans="2:9" hidden="1" x14ac:dyDescent="0.3">
      <c r="B203">
        <v>193</v>
      </c>
      <c r="C203" s="1" t="s">
        <v>424</v>
      </c>
      <c r="D203" s="1"/>
      <c r="E203" s="1" t="s">
        <v>39</v>
      </c>
      <c r="F203" s="1" t="s">
        <v>425</v>
      </c>
      <c r="G203" s="1" t="s">
        <v>41</v>
      </c>
      <c r="H203" s="1" t="s">
        <v>10850</v>
      </c>
      <c r="I203" s="1">
        <f>+Territorio[[#This Row],[id]]</f>
        <v>193</v>
      </c>
    </row>
    <row r="204" spans="2:9" hidden="1" x14ac:dyDescent="0.3">
      <c r="B204">
        <v>194</v>
      </c>
      <c r="C204" s="1" t="s">
        <v>426</v>
      </c>
      <c r="D204" s="1"/>
      <c r="E204" s="1" t="s">
        <v>39</v>
      </c>
      <c r="F204" s="1" t="s">
        <v>427</v>
      </c>
      <c r="G204" s="1" t="s">
        <v>41</v>
      </c>
      <c r="H204" s="1" t="s">
        <v>10851</v>
      </c>
      <c r="I204" s="1">
        <f>+Territorio[[#This Row],[id]]</f>
        <v>194</v>
      </c>
    </row>
    <row r="205" spans="2:9" hidden="1" x14ac:dyDescent="0.3">
      <c r="B205">
        <v>195</v>
      </c>
      <c r="C205" s="1" t="s">
        <v>428</v>
      </c>
      <c r="D205" s="1"/>
      <c r="E205" s="1" t="s">
        <v>39</v>
      </c>
      <c r="F205" s="1" t="s">
        <v>429</v>
      </c>
      <c r="G205" s="1" t="s">
        <v>41</v>
      </c>
      <c r="H205" s="1" t="s">
        <v>10852</v>
      </c>
      <c r="I205" s="1">
        <f>+Territorio[[#This Row],[id]]</f>
        <v>195</v>
      </c>
    </row>
    <row r="206" spans="2:9" hidden="1" x14ac:dyDescent="0.3">
      <c r="B206">
        <v>196</v>
      </c>
      <c r="C206" s="1" t="s">
        <v>430</v>
      </c>
      <c r="D206" s="1"/>
      <c r="E206" s="1" t="s">
        <v>39</v>
      </c>
      <c r="F206" s="1" t="s">
        <v>431</v>
      </c>
      <c r="G206" s="1" t="s">
        <v>41</v>
      </c>
      <c r="H206" s="1" t="s">
        <v>10853</v>
      </c>
      <c r="I206" s="1">
        <f>+Territorio[[#This Row],[id]]</f>
        <v>196</v>
      </c>
    </row>
    <row r="207" spans="2:9" hidden="1" x14ac:dyDescent="0.3">
      <c r="B207">
        <v>197</v>
      </c>
      <c r="C207" s="1" t="s">
        <v>432</v>
      </c>
      <c r="D207" s="1"/>
      <c r="E207" s="1" t="s">
        <v>39</v>
      </c>
      <c r="F207" s="1" t="s">
        <v>433</v>
      </c>
      <c r="G207" s="1" t="s">
        <v>41</v>
      </c>
      <c r="H207" s="1" t="s">
        <v>10854</v>
      </c>
      <c r="I207" s="1">
        <f>+Territorio[[#This Row],[id]]</f>
        <v>197</v>
      </c>
    </row>
    <row r="208" spans="2:9" hidden="1" x14ac:dyDescent="0.3">
      <c r="B208">
        <v>198</v>
      </c>
      <c r="C208" s="1" t="s">
        <v>434</v>
      </c>
      <c r="D208" s="1" t="s">
        <v>435</v>
      </c>
      <c r="E208" s="1" t="s">
        <v>436</v>
      </c>
      <c r="F208" s="1" t="s">
        <v>197</v>
      </c>
      <c r="G208" s="1" t="s">
        <v>437</v>
      </c>
      <c r="H208" s="1" t="s">
        <v>10855</v>
      </c>
      <c r="I208" s="1">
        <f>+Territorio[[#This Row],[id]]</f>
        <v>198</v>
      </c>
    </row>
    <row r="209" spans="2:9" hidden="1" x14ac:dyDescent="0.3">
      <c r="B209">
        <v>199</v>
      </c>
      <c r="C209" s="1" t="s">
        <v>438</v>
      </c>
      <c r="D209" s="1" t="s">
        <v>439</v>
      </c>
      <c r="E209" s="1" t="s">
        <v>436</v>
      </c>
      <c r="F209" s="1" t="s">
        <v>197</v>
      </c>
      <c r="G209" s="1" t="s">
        <v>437</v>
      </c>
      <c r="H209" s="1" t="s">
        <v>10856</v>
      </c>
      <c r="I209" s="1">
        <f>+Territorio[[#This Row],[id]]</f>
        <v>199</v>
      </c>
    </row>
    <row r="210" spans="2:9" hidden="1" x14ac:dyDescent="0.3">
      <c r="B210">
        <v>200</v>
      </c>
      <c r="C210" s="1" t="s">
        <v>440</v>
      </c>
      <c r="D210" s="1" t="s">
        <v>441</v>
      </c>
      <c r="E210" s="1" t="s">
        <v>436</v>
      </c>
      <c r="F210" s="1" t="s">
        <v>197</v>
      </c>
      <c r="G210" s="1" t="s">
        <v>437</v>
      </c>
      <c r="H210" s="1" t="s">
        <v>10857</v>
      </c>
      <c r="I210" s="1">
        <f>+Territorio[[#This Row],[id]]</f>
        <v>200</v>
      </c>
    </row>
    <row r="211" spans="2:9" hidden="1" x14ac:dyDescent="0.3">
      <c r="B211">
        <v>201</v>
      </c>
      <c r="C211" s="1" t="s">
        <v>442</v>
      </c>
      <c r="D211" s="1" t="s">
        <v>443</v>
      </c>
      <c r="E211" s="1" t="s">
        <v>436</v>
      </c>
      <c r="F211" s="1" t="s">
        <v>197</v>
      </c>
      <c r="G211" s="1" t="s">
        <v>437</v>
      </c>
      <c r="H211" s="1" t="s">
        <v>10858</v>
      </c>
      <c r="I211" s="1">
        <f>+Territorio[[#This Row],[id]]</f>
        <v>201</v>
      </c>
    </row>
    <row r="212" spans="2:9" hidden="1" x14ac:dyDescent="0.3">
      <c r="B212">
        <v>202</v>
      </c>
      <c r="C212" s="1" t="s">
        <v>444</v>
      </c>
      <c r="D212" s="1" t="s">
        <v>445</v>
      </c>
      <c r="E212" s="1" t="s">
        <v>436</v>
      </c>
      <c r="F212" s="1" t="s">
        <v>197</v>
      </c>
      <c r="G212" s="1" t="s">
        <v>437</v>
      </c>
      <c r="H212" s="1" t="s">
        <v>10859</v>
      </c>
      <c r="I212" s="1">
        <f>+Territorio[[#This Row],[id]]</f>
        <v>202</v>
      </c>
    </row>
    <row r="213" spans="2:9" hidden="1" x14ac:dyDescent="0.3">
      <c r="B213">
        <v>203</v>
      </c>
      <c r="C213" s="1" t="s">
        <v>446</v>
      </c>
      <c r="D213" s="1" t="s">
        <v>447</v>
      </c>
      <c r="E213" s="1" t="s">
        <v>436</v>
      </c>
      <c r="F213" s="1" t="s">
        <v>197</v>
      </c>
      <c r="G213" s="1" t="s">
        <v>437</v>
      </c>
      <c r="H213" s="1" t="s">
        <v>10860</v>
      </c>
      <c r="I213" s="1">
        <f>+Territorio[[#This Row],[id]]</f>
        <v>203</v>
      </c>
    </row>
    <row r="214" spans="2:9" hidden="1" x14ac:dyDescent="0.3">
      <c r="B214">
        <v>204</v>
      </c>
      <c r="C214" s="1" t="s">
        <v>448</v>
      </c>
      <c r="D214" s="1" t="s">
        <v>449</v>
      </c>
      <c r="E214" s="1" t="s">
        <v>436</v>
      </c>
      <c r="F214" s="1" t="s">
        <v>197</v>
      </c>
      <c r="G214" s="1" t="s">
        <v>437</v>
      </c>
      <c r="H214" s="1" t="s">
        <v>10861</v>
      </c>
      <c r="I214" s="1">
        <f>+Territorio[[#This Row],[id]]</f>
        <v>204</v>
      </c>
    </row>
    <row r="215" spans="2:9" hidden="1" x14ac:dyDescent="0.3">
      <c r="B215">
        <v>205</v>
      </c>
      <c r="C215" s="1" t="s">
        <v>450</v>
      </c>
      <c r="D215" s="1" t="s">
        <v>451</v>
      </c>
      <c r="E215" s="1" t="s">
        <v>436</v>
      </c>
      <c r="F215" s="1" t="s">
        <v>197</v>
      </c>
      <c r="G215" s="1" t="s">
        <v>437</v>
      </c>
      <c r="H215" s="1" t="s">
        <v>10862</v>
      </c>
      <c r="I215" s="1">
        <f>+Territorio[[#This Row],[id]]</f>
        <v>205</v>
      </c>
    </row>
    <row r="216" spans="2:9" hidden="1" x14ac:dyDescent="0.3">
      <c r="B216">
        <v>206</v>
      </c>
      <c r="C216" s="1" t="s">
        <v>452</v>
      </c>
      <c r="D216" s="1" t="s">
        <v>453</v>
      </c>
      <c r="E216" s="1" t="s">
        <v>436</v>
      </c>
      <c r="F216" s="1" t="s">
        <v>197</v>
      </c>
      <c r="G216" s="1" t="s">
        <v>437</v>
      </c>
      <c r="H216" s="1" t="s">
        <v>10863</v>
      </c>
      <c r="I216" s="1">
        <f>+Territorio[[#This Row],[id]]</f>
        <v>206</v>
      </c>
    </row>
    <row r="217" spans="2:9" hidden="1" x14ac:dyDescent="0.3">
      <c r="B217">
        <v>207</v>
      </c>
      <c r="C217" s="1" t="s">
        <v>454</v>
      </c>
      <c r="D217" s="1" t="s">
        <v>455</v>
      </c>
      <c r="E217" s="1" t="s">
        <v>436</v>
      </c>
      <c r="F217" s="1" t="s">
        <v>197</v>
      </c>
      <c r="G217" s="1" t="s">
        <v>437</v>
      </c>
      <c r="H217" s="1" t="s">
        <v>10864</v>
      </c>
      <c r="I217" s="1">
        <f>+Territorio[[#This Row],[id]]</f>
        <v>207</v>
      </c>
    </row>
    <row r="218" spans="2:9" hidden="1" x14ac:dyDescent="0.3">
      <c r="B218">
        <v>208</v>
      </c>
      <c r="C218" s="1" t="s">
        <v>456</v>
      </c>
      <c r="D218" s="1" t="s">
        <v>457</v>
      </c>
      <c r="E218" s="1" t="s">
        <v>436</v>
      </c>
      <c r="F218" s="1" t="s">
        <v>197</v>
      </c>
      <c r="G218" s="1" t="s">
        <v>437</v>
      </c>
      <c r="H218" s="1" t="s">
        <v>10865</v>
      </c>
      <c r="I218" s="1">
        <f>+Territorio[[#This Row],[id]]</f>
        <v>208</v>
      </c>
    </row>
    <row r="219" spans="2:9" hidden="1" x14ac:dyDescent="0.3">
      <c r="B219">
        <v>209</v>
      </c>
      <c r="C219" s="1" t="s">
        <v>458</v>
      </c>
      <c r="D219" s="1" t="s">
        <v>459</v>
      </c>
      <c r="E219" s="1" t="s">
        <v>436</v>
      </c>
      <c r="F219" s="1" t="s">
        <v>197</v>
      </c>
      <c r="G219" s="1" t="s">
        <v>437</v>
      </c>
      <c r="H219" s="1" t="s">
        <v>10866</v>
      </c>
      <c r="I219" s="1">
        <f>+Territorio[[#This Row],[id]]</f>
        <v>209</v>
      </c>
    </row>
    <row r="220" spans="2:9" hidden="1" x14ac:dyDescent="0.3">
      <c r="B220">
        <v>210</v>
      </c>
      <c r="C220" s="1" t="s">
        <v>460</v>
      </c>
      <c r="D220" s="1" t="s">
        <v>461</v>
      </c>
      <c r="E220" s="1" t="s">
        <v>436</v>
      </c>
      <c r="F220" s="1" t="s">
        <v>197</v>
      </c>
      <c r="G220" s="1" t="s">
        <v>437</v>
      </c>
      <c r="H220" s="1" t="s">
        <v>10867</v>
      </c>
      <c r="I220" s="1">
        <f>+Territorio[[#This Row],[id]]</f>
        <v>210</v>
      </c>
    </row>
    <row r="221" spans="2:9" hidden="1" x14ac:dyDescent="0.3">
      <c r="B221">
        <v>211</v>
      </c>
      <c r="C221" s="1" t="s">
        <v>462</v>
      </c>
      <c r="D221" s="1" t="s">
        <v>463</v>
      </c>
      <c r="E221" s="1" t="s">
        <v>436</v>
      </c>
      <c r="F221" s="1" t="s">
        <v>197</v>
      </c>
      <c r="G221" s="1" t="s">
        <v>437</v>
      </c>
      <c r="H221" s="1" t="s">
        <v>10868</v>
      </c>
      <c r="I221" s="1">
        <f>+Territorio[[#This Row],[id]]</f>
        <v>211</v>
      </c>
    </row>
    <row r="222" spans="2:9" hidden="1" x14ac:dyDescent="0.3">
      <c r="B222">
        <v>212</v>
      </c>
      <c r="C222" s="1" t="s">
        <v>464</v>
      </c>
      <c r="D222" s="1" t="s">
        <v>465</v>
      </c>
      <c r="E222" s="1" t="s">
        <v>436</v>
      </c>
      <c r="F222" s="1" t="s">
        <v>197</v>
      </c>
      <c r="G222" s="1" t="s">
        <v>437</v>
      </c>
      <c r="H222" s="1" t="s">
        <v>10869</v>
      </c>
      <c r="I222" s="1">
        <f>+Territorio[[#This Row],[id]]</f>
        <v>212</v>
      </c>
    </row>
    <row r="223" spans="2:9" hidden="1" x14ac:dyDescent="0.3">
      <c r="B223">
        <v>213</v>
      </c>
      <c r="C223" s="1" t="s">
        <v>466</v>
      </c>
      <c r="D223" s="1" t="s">
        <v>467</v>
      </c>
      <c r="E223" s="1" t="s">
        <v>436</v>
      </c>
      <c r="F223" s="1" t="s">
        <v>197</v>
      </c>
      <c r="G223" s="1" t="s">
        <v>437</v>
      </c>
      <c r="H223" s="1" t="s">
        <v>10870</v>
      </c>
      <c r="I223" s="1">
        <f>+Territorio[[#This Row],[id]]</f>
        <v>213</v>
      </c>
    </row>
    <row r="224" spans="2:9" hidden="1" x14ac:dyDescent="0.3">
      <c r="B224">
        <v>214</v>
      </c>
      <c r="C224" s="1" t="s">
        <v>468</v>
      </c>
      <c r="D224" s="1" t="s">
        <v>469</v>
      </c>
      <c r="E224" s="1" t="s">
        <v>436</v>
      </c>
      <c r="F224" s="1" t="s">
        <v>197</v>
      </c>
      <c r="G224" s="1" t="s">
        <v>437</v>
      </c>
      <c r="H224" s="1" t="s">
        <v>10871</v>
      </c>
      <c r="I224" s="1">
        <f>+Territorio[[#This Row],[id]]</f>
        <v>214</v>
      </c>
    </row>
    <row r="225" spans="2:9" hidden="1" x14ac:dyDescent="0.3">
      <c r="B225">
        <v>215</v>
      </c>
      <c r="C225" s="1" t="s">
        <v>470</v>
      </c>
      <c r="D225" s="1" t="s">
        <v>471</v>
      </c>
      <c r="E225" s="1" t="s">
        <v>436</v>
      </c>
      <c r="F225" s="1" t="s">
        <v>197</v>
      </c>
      <c r="G225" s="1" t="s">
        <v>437</v>
      </c>
      <c r="H225" s="1" t="s">
        <v>10872</v>
      </c>
      <c r="I225" s="1">
        <f>+Territorio[[#This Row],[id]]</f>
        <v>215</v>
      </c>
    </row>
    <row r="226" spans="2:9" hidden="1" x14ac:dyDescent="0.3">
      <c r="B226">
        <v>216</v>
      </c>
      <c r="C226" s="1" t="s">
        <v>472</v>
      </c>
      <c r="D226" s="1" t="s">
        <v>473</v>
      </c>
      <c r="E226" s="1" t="s">
        <v>436</v>
      </c>
      <c r="F226" s="1" t="s">
        <v>185</v>
      </c>
      <c r="G226" s="1" t="s">
        <v>437</v>
      </c>
      <c r="H226" s="1" t="s">
        <v>10873</v>
      </c>
      <c r="I226" s="1">
        <f>+Territorio[[#This Row],[id]]</f>
        <v>216</v>
      </c>
    </row>
    <row r="227" spans="2:9" hidden="1" x14ac:dyDescent="0.3">
      <c r="B227">
        <v>217</v>
      </c>
      <c r="C227" s="1" t="s">
        <v>474</v>
      </c>
      <c r="D227" s="1" t="s">
        <v>475</v>
      </c>
      <c r="E227" s="1" t="s">
        <v>436</v>
      </c>
      <c r="F227" s="1" t="s">
        <v>185</v>
      </c>
      <c r="G227" s="1" t="s">
        <v>437</v>
      </c>
      <c r="H227" s="1" t="s">
        <v>10874</v>
      </c>
      <c r="I227" s="1">
        <f>+Territorio[[#This Row],[id]]</f>
        <v>217</v>
      </c>
    </row>
    <row r="228" spans="2:9" hidden="1" x14ac:dyDescent="0.3">
      <c r="B228">
        <v>218</v>
      </c>
      <c r="C228" s="1" t="s">
        <v>476</v>
      </c>
      <c r="D228" s="1" t="s">
        <v>477</v>
      </c>
      <c r="E228" s="1" t="s">
        <v>436</v>
      </c>
      <c r="F228" s="1" t="s">
        <v>185</v>
      </c>
      <c r="G228" s="1" t="s">
        <v>437</v>
      </c>
      <c r="H228" s="1" t="s">
        <v>10875</v>
      </c>
      <c r="I228" s="1">
        <f>+Territorio[[#This Row],[id]]</f>
        <v>218</v>
      </c>
    </row>
    <row r="229" spans="2:9" hidden="1" x14ac:dyDescent="0.3">
      <c r="B229">
        <v>219</v>
      </c>
      <c r="C229" s="1" t="s">
        <v>478</v>
      </c>
      <c r="D229" s="1" t="s">
        <v>479</v>
      </c>
      <c r="E229" s="1" t="s">
        <v>436</v>
      </c>
      <c r="F229" s="1" t="s">
        <v>185</v>
      </c>
      <c r="G229" s="1" t="s">
        <v>437</v>
      </c>
      <c r="H229" s="1" t="s">
        <v>10876</v>
      </c>
      <c r="I229" s="1">
        <f>+Territorio[[#This Row],[id]]</f>
        <v>219</v>
      </c>
    </row>
    <row r="230" spans="2:9" hidden="1" x14ac:dyDescent="0.3">
      <c r="B230">
        <v>220</v>
      </c>
      <c r="C230" s="1" t="s">
        <v>480</v>
      </c>
      <c r="D230" s="1" t="s">
        <v>481</v>
      </c>
      <c r="E230" s="1" t="s">
        <v>436</v>
      </c>
      <c r="F230" s="1" t="s">
        <v>185</v>
      </c>
      <c r="G230" s="1" t="s">
        <v>437</v>
      </c>
      <c r="H230" s="1" t="s">
        <v>10877</v>
      </c>
      <c r="I230" s="1">
        <f>+Territorio[[#This Row],[id]]</f>
        <v>220</v>
      </c>
    </row>
    <row r="231" spans="2:9" hidden="1" x14ac:dyDescent="0.3">
      <c r="B231">
        <v>221</v>
      </c>
      <c r="C231" s="1" t="s">
        <v>482</v>
      </c>
      <c r="D231" s="1" t="s">
        <v>483</v>
      </c>
      <c r="E231" s="1" t="s">
        <v>436</v>
      </c>
      <c r="F231" s="1" t="s">
        <v>185</v>
      </c>
      <c r="G231" s="1" t="s">
        <v>437</v>
      </c>
      <c r="H231" s="1" t="s">
        <v>10878</v>
      </c>
      <c r="I231" s="1">
        <f>+Territorio[[#This Row],[id]]</f>
        <v>221</v>
      </c>
    </row>
    <row r="232" spans="2:9" hidden="1" x14ac:dyDescent="0.3">
      <c r="B232">
        <v>222</v>
      </c>
      <c r="C232" s="1" t="s">
        <v>184</v>
      </c>
      <c r="D232" s="1" t="s">
        <v>484</v>
      </c>
      <c r="E232" s="1" t="s">
        <v>436</v>
      </c>
      <c r="F232" s="1" t="s">
        <v>185</v>
      </c>
      <c r="G232" s="1" t="s">
        <v>437</v>
      </c>
      <c r="H232" s="1" t="s">
        <v>10879</v>
      </c>
      <c r="I232" s="1">
        <f>+Territorio[[#This Row],[id]]</f>
        <v>222</v>
      </c>
    </row>
    <row r="233" spans="2:9" hidden="1" x14ac:dyDescent="0.3">
      <c r="B233">
        <v>223</v>
      </c>
      <c r="C233" s="1" t="s">
        <v>485</v>
      </c>
      <c r="D233" s="1" t="s">
        <v>486</v>
      </c>
      <c r="E233" s="1" t="s">
        <v>436</v>
      </c>
      <c r="F233" s="1" t="s">
        <v>185</v>
      </c>
      <c r="G233" s="1" t="s">
        <v>437</v>
      </c>
      <c r="H233" s="1" t="s">
        <v>10880</v>
      </c>
      <c r="I233" s="1">
        <f>+Territorio[[#This Row],[id]]</f>
        <v>223</v>
      </c>
    </row>
    <row r="234" spans="2:9" hidden="1" x14ac:dyDescent="0.3">
      <c r="B234">
        <v>224</v>
      </c>
      <c r="C234" s="1" t="s">
        <v>487</v>
      </c>
      <c r="D234" s="1" t="s">
        <v>488</v>
      </c>
      <c r="E234" s="1" t="s">
        <v>436</v>
      </c>
      <c r="F234" s="1" t="s">
        <v>185</v>
      </c>
      <c r="G234" s="1" t="s">
        <v>437</v>
      </c>
      <c r="H234" s="1" t="s">
        <v>10881</v>
      </c>
      <c r="I234" s="1">
        <f>+Territorio[[#This Row],[id]]</f>
        <v>224</v>
      </c>
    </row>
    <row r="235" spans="2:9" hidden="1" x14ac:dyDescent="0.3">
      <c r="B235">
        <v>225</v>
      </c>
      <c r="C235" s="1" t="s">
        <v>489</v>
      </c>
      <c r="D235" s="1" t="s">
        <v>490</v>
      </c>
      <c r="E235" s="1" t="s">
        <v>436</v>
      </c>
      <c r="F235" s="1" t="s">
        <v>185</v>
      </c>
      <c r="G235" s="1" t="s">
        <v>437</v>
      </c>
      <c r="H235" s="1" t="s">
        <v>10882</v>
      </c>
      <c r="I235" s="1">
        <f>+Territorio[[#This Row],[id]]</f>
        <v>225</v>
      </c>
    </row>
    <row r="236" spans="2:9" hidden="1" x14ac:dyDescent="0.3">
      <c r="B236">
        <v>226</v>
      </c>
      <c r="C236" s="1" t="s">
        <v>491</v>
      </c>
      <c r="D236" s="1" t="s">
        <v>492</v>
      </c>
      <c r="E236" s="1" t="s">
        <v>436</v>
      </c>
      <c r="F236" s="1" t="s">
        <v>185</v>
      </c>
      <c r="G236" s="1" t="s">
        <v>437</v>
      </c>
      <c r="H236" s="1" t="s">
        <v>10883</v>
      </c>
      <c r="I236" s="1">
        <f>+Territorio[[#This Row],[id]]</f>
        <v>226</v>
      </c>
    </row>
    <row r="237" spans="2:9" hidden="1" x14ac:dyDescent="0.3">
      <c r="B237">
        <v>227</v>
      </c>
      <c r="C237" s="1" t="s">
        <v>493</v>
      </c>
      <c r="D237" s="1" t="s">
        <v>494</v>
      </c>
      <c r="E237" s="1" t="s">
        <v>436</v>
      </c>
      <c r="F237" s="1" t="s">
        <v>185</v>
      </c>
      <c r="G237" s="1" t="s">
        <v>437</v>
      </c>
      <c r="H237" s="1" t="s">
        <v>10884</v>
      </c>
      <c r="I237" s="1">
        <f>+Territorio[[#This Row],[id]]</f>
        <v>227</v>
      </c>
    </row>
    <row r="238" spans="2:9" hidden="1" x14ac:dyDescent="0.3">
      <c r="B238">
        <v>228</v>
      </c>
      <c r="C238" s="1" t="s">
        <v>495</v>
      </c>
      <c r="D238" s="1" t="s">
        <v>496</v>
      </c>
      <c r="E238" s="1" t="s">
        <v>436</v>
      </c>
      <c r="F238" s="1" t="s">
        <v>185</v>
      </c>
      <c r="G238" s="1" t="s">
        <v>437</v>
      </c>
      <c r="H238" s="1" t="s">
        <v>10885</v>
      </c>
      <c r="I238" s="1">
        <f>+Territorio[[#This Row],[id]]</f>
        <v>228</v>
      </c>
    </row>
    <row r="239" spans="2:9" hidden="1" x14ac:dyDescent="0.3">
      <c r="B239">
        <v>229</v>
      </c>
      <c r="C239" s="1" t="s">
        <v>497</v>
      </c>
      <c r="D239" s="1" t="s">
        <v>498</v>
      </c>
      <c r="E239" s="1" t="s">
        <v>436</v>
      </c>
      <c r="F239" s="1" t="s">
        <v>185</v>
      </c>
      <c r="G239" s="1" t="s">
        <v>437</v>
      </c>
      <c r="H239" s="1" t="s">
        <v>10886</v>
      </c>
      <c r="I239" s="1">
        <f>+Territorio[[#This Row],[id]]</f>
        <v>229</v>
      </c>
    </row>
    <row r="240" spans="2:9" hidden="1" x14ac:dyDescent="0.3">
      <c r="B240">
        <v>230</v>
      </c>
      <c r="C240" s="1" t="s">
        <v>499</v>
      </c>
      <c r="D240" s="1" t="s">
        <v>500</v>
      </c>
      <c r="E240" s="1" t="s">
        <v>436</v>
      </c>
      <c r="F240" s="1" t="s">
        <v>185</v>
      </c>
      <c r="G240" s="1" t="s">
        <v>437</v>
      </c>
      <c r="H240" s="1" t="s">
        <v>10887</v>
      </c>
      <c r="I240" s="1">
        <f>+Territorio[[#This Row],[id]]</f>
        <v>230</v>
      </c>
    </row>
    <row r="241" spans="2:9" hidden="1" x14ac:dyDescent="0.3">
      <c r="B241">
        <v>231</v>
      </c>
      <c r="C241" s="1" t="s">
        <v>501</v>
      </c>
      <c r="D241" s="1" t="s">
        <v>502</v>
      </c>
      <c r="E241" s="1" t="s">
        <v>436</v>
      </c>
      <c r="F241" s="1" t="s">
        <v>185</v>
      </c>
      <c r="G241" s="1" t="s">
        <v>437</v>
      </c>
      <c r="H241" s="1" t="s">
        <v>10888</v>
      </c>
      <c r="I241" s="1">
        <f>+Territorio[[#This Row],[id]]</f>
        <v>231</v>
      </c>
    </row>
    <row r="242" spans="2:9" hidden="1" x14ac:dyDescent="0.3">
      <c r="B242">
        <v>232</v>
      </c>
      <c r="C242" s="1" t="s">
        <v>503</v>
      </c>
      <c r="D242" s="1" t="s">
        <v>504</v>
      </c>
      <c r="E242" s="1" t="s">
        <v>436</v>
      </c>
      <c r="F242" s="1" t="s">
        <v>185</v>
      </c>
      <c r="G242" s="1" t="s">
        <v>437</v>
      </c>
      <c r="H242" s="1" t="s">
        <v>10889</v>
      </c>
      <c r="I242" s="1">
        <f>+Territorio[[#This Row],[id]]</f>
        <v>232</v>
      </c>
    </row>
    <row r="243" spans="2:9" hidden="1" x14ac:dyDescent="0.3">
      <c r="B243">
        <v>233</v>
      </c>
      <c r="C243" s="1" t="s">
        <v>505</v>
      </c>
      <c r="D243" s="1" t="s">
        <v>506</v>
      </c>
      <c r="E243" s="1" t="s">
        <v>436</v>
      </c>
      <c r="F243" s="1" t="s">
        <v>185</v>
      </c>
      <c r="G243" s="1" t="s">
        <v>437</v>
      </c>
      <c r="H243" s="1" t="s">
        <v>10890</v>
      </c>
      <c r="I243" s="1">
        <f>+Territorio[[#This Row],[id]]</f>
        <v>233</v>
      </c>
    </row>
    <row r="244" spans="2:9" hidden="1" x14ac:dyDescent="0.3">
      <c r="B244">
        <v>234</v>
      </c>
      <c r="C244" s="1" t="s">
        <v>507</v>
      </c>
      <c r="D244" s="1" t="s">
        <v>508</v>
      </c>
      <c r="E244" s="1" t="s">
        <v>436</v>
      </c>
      <c r="F244" s="1" t="s">
        <v>185</v>
      </c>
      <c r="G244" s="1" t="s">
        <v>437</v>
      </c>
      <c r="H244" s="1" t="s">
        <v>10891</v>
      </c>
      <c r="I244" s="1">
        <f>+Territorio[[#This Row],[id]]</f>
        <v>234</v>
      </c>
    </row>
    <row r="245" spans="2:9" hidden="1" x14ac:dyDescent="0.3">
      <c r="B245">
        <v>235</v>
      </c>
      <c r="C245" s="1" t="s">
        <v>509</v>
      </c>
      <c r="D245" s="1" t="s">
        <v>510</v>
      </c>
      <c r="E245" s="1" t="s">
        <v>436</v>
      </c>
      <c r="F245" s="1" t="s">
        <v>185</v>
      </c>
      <c r="G245" s="1" t="s">
        <v>437</v>
      </c>
      <c r="H245" s="1" t="s">
        <v>10892</v>
      </c>
      <c r="I245" s="1">
        <f>+Territorio[[#This Row],[id]]</f>
        <v>235</v>
      </c>
    </row>
    <row r="246" spans="2:9" hidden="1" x14ac:dyDescent="0.3">
      <c r="B246">
        <v>236</v>
      </c>
      <c r="C246" s="1" t="s">
        <v>511</v>
      </c>
      <c r="D246" s="1" t="s">
        <v>512</v>
      </c>
      <c r="E246" s="1" t="s">
        <v>436</v>
      </c>
      <c r="F246" s="1" t="s">
        <v>185</v>
      </c>
      <c r="G246" s="1" t="s">
        <v>437</v>
      </c>
      <c r="H246" s="1" t="s">
        <v>10893</v>
      </c>
      <c r="I246" s="1">
        <f>+Territorio[[#This Row],[id]]</f>
        <v>236</v>
      </c>
    </row>
    <row r="247" spans="2:9" hidden="1" x14ac:dyDescent="0.3">
      <c r="B247">
        <v>237</v>
      </c>
      <c r="C247" s="1" t="s">
        <v>513</v>
      </c>
      <c r="D247" s="1" t="s">
        <v>514</v>
      </c>
      <c r="E247" s="1" t="s">
        <v>436</v>
      </c>
      <c r="F247" s="1" t="s">
        <v>185</v>
      </c>
      <c r="G247" s="1" t="s">
        <v>437</v>
      </c>
      <c r="H247" s="1" t="s">
        <v>10894</v>
      </c>
      <c r="I247" s="1">
        <f>+Territorio[[#This Row],[id]]</f>
        <v>237</v>
      </c>
    </row>
    <row r="248" spans="2:9" x14ac:dyDescent="0.3">
      <c r="B248">
        <v>238</v>
      </c>
      <c r="C248" s="1" t="s">
        <v>7611</v>
      </c>
      <c r="D248" s="1" t="s">
        <v>515</v>
      </c>
      <c r="E248" s="1" t="s">
        <v>516</v>
      </c>
      <c r="F248" s="1" t="s">
        <v>115</v>
      </c>
      <c r="G248" s="1" t="s">
        <v>437</v>
      </c>
      <c r="H248" s="1" t="s">
        <v>10895</v>
      </c>
      <c r="I248" s="1">
        <f>+Territorio[[#This Row],[id]]</f>
        <v>238</v>
      </c>
    </row>
    <row r="249" spans="2:9" x14ac:dyDescent="0.3">
      <c r="B249">
        <v>239</v>
      </c>
      <c r="C249" s="1" t="s">
        <v>517</v>
      </c>
      <c r="D249" s="1" t="s">
        <v>518</v>
      </c>
      <c r="E249" s="1" t="s">
        <v>516</v>
      </c>
      <c r="F249" s="1" t="s">
        <v>115</v>
      </c>
      <c r="G249" s="1" t="s">
        <v>437</v>
      </c>
      <c r="H249" s="1" t="s">
        <v>10896</v>
      </c>
      <c r="I249" s="1">
        <f>+Territorio[[#This Row],[id]]</f>
        <v>239</v>
      </c>
    </row>
    <row r="250" spans="2:9" x14ac:dyDescent="0.3">
      <c r="B250">
        <v>240</v>
      </c>
      <c r="C250" s="1" t="s">
        <v>519</v>
      </c>
      <c r="D250" s="1" t="s">
        <v>520</v>
      </c>
      <c r="E250" s="1" t="s">
        <v>516</v>
      </c>
      <c r="F250" s="1" t="s">
        <v>115</v>
      </c>
      <c r="G250" s="1" t="s">
        <v>437</v>
      </c>
      <c r="H250" s="1" t="s">
        <v>10897</v>
      </c>
      <c r="I250" s="1">
        <f>+Territorio[[#This Row],[id]]</f>
        <v>240</v>
      </c>
    </row>
    <row r="251" spans="2:9" x14ac:dyDescent="0.3">
      <c r="B251">
        <v>241</v>
      </c>
      <c r="C251" s="1" t="s">
        <v>521</v>
      </c>
      <c r="D251" s="1" t="s">
        <v>522</v>
      </c>
      <c r="E251" s="1" t="s">
        <v>516</v>
      </c>
      <c r="F251" s="1" t="s">
        <v>115</v>
      </c>
      <c r="G251" s="1" t="s">
        <v>437</v>
      </c>
      <c r="H251" s="1" t="s">
        <v>10898</v>
      </c>
      <c r="I251" s="1">
        <f>+Territorio[[#This Row],[id]]</f>
        <v>241</v>
      </c>
    </row>
    <row r="252" spans="2:9" x14ac:dyDescent="0.3">
      <c r="B252">
        <v>242</v>
      </c>
      <c r="C252" s="1" t="s">
        <v>523</v>
      </c>
      <c r="D252" s="1" t="s">
        <v>524</v>
      </c>
      <c r="E252" s="1" t="s">
        <v>516</v>
      </c>
      <c r="F252" s="1" t="s">
        <v>115</v>
      </c>
      <c r="G252" s="1" t="s">
        <v>437</v>
      </c>
      <c r="H252" s="1" t="s">
        <v>10899</v>
      </c>
      <c r="I252" s="1">
        <f>+Territorio[[#This Row],[id]]</f>
        <v>242</v>
      </c>
    </row>
    <row r="253" spans="2:9" x14ac:dyDescent="0.3">
      <c r="B253">
        <v>243</v>
      </c>
      <c r="C253" s="1" t="s">
        <v>525</v>
      </c>
      <c r="D253" s="1" t="s">
        <v>526</v>
      </c>
      <c r="E253" s="1" t="s">
        <v>516</v>
      </c>
      <c r="F253" s="1" t="s">
        <v>115</v>
      </c>
      <c r="G253" s="1" t="s">
        <v>437</v>
      </c>
      <c r="H253" s="1" t="s">
        <v>10900</v>
      </c>
      <c r="I253" s="1">
        <f>+Territorio[[#This Row],[id]]</f>
        <v>243</v>
      </c>
    </row>
    <row r="254" spans="2:9" x14ac:dyDescent="0.3">
      <c r="B254">
        <v>244</v>
      </c>
      <c r="C254" s="1" t="s">
        <v>527</v>
      </c>
      <c r="D254" s="1" t="s">
        <v>528</v>
      </c>
      <c r="E254" s="1" t="s">
        <v>516</v>
      </c>
      <c r="F254" s="1" t="s">
        <v>115</v>
      </c>
      <c r="G254" s="1" t="s">
        <v>437</v>
      </c>
      <c r="H254" s="1" t="s">
        <v>10901</v>
      </c>
      <c r="I254" s="1">
        <f>+Territorio[[#This Row],[id]]</f>
        <v>244</v>
      </c>
    </row>
    <row r="255" spans="2:9" x14ac:dyDescent="0.3">
      <c r="B255">
        <v>245</v>
      </c>
      <c r="C255" s="1" t="s">
        <v>7617</v>
      </c>
      <c r="D255" s="1" t="s">
        <v>529</v>
      </c>
      <c r="E255" s="1" t="s">
        <v>516</v>
      </c>
      <c r="F255" s="1" t="s">
        <v>115</v>
      </c>
      <c r="G255" s="1" t="s">
        <v>437</v>
      </c>
      <c r="H255" s="1" t="s">
        <v>10902</v>
      </c>
      <c r="I255" s="1">
        <f>+Territorio[[#This Row],[id]]</f>
        <v>245</v>
      </c>
    </row>
    <row r="256" spans="2:9" x14ac:dyDescent="0.3">
      <c r="B256">
        <v>246</v>
      </c>
      <c r="C256" s="1" t="s">
        <v>530</v>
      </c>
      <c r="D256" s="1" t="s">
        <v>531</v>
      </c>
      <c r="E256" s="1" t="s">
        <v>516</v>
      </c>
      <c r="F256" s="1" t="s">
        <v>115</v>
      </c>
      <c r="G256" s="1" t="s">
        <v>437</v>
      </c>
      <c r="H256" s="1" t="s">
        <v>10903</v>
      </c>
      <c r="I256" s="1">
        <f>+Territorio[[#This Row],[id]]</f>
        <v>246</v>
      </c>
    </row>
    <row r="257" spans="2:9" x14ac:dyDescent="0.3">
      <c r="B257">
        <v>247</v>
      </c>
      <c r="C257" s="1" t="s">
        <v>532</v>
      </c>
      <c r="D257" s="1" t="s">
        <v>533</v>
      </c>
      <c r="E257" s="1" t="s">
        <v>516</v>
      </c>
      <c r="F257" s="1" t="s">
        <v>115</v>
      </c>
      <c r="G257" s="1" t="s">
        <v>437</v>
      </c>
      <c r="H257" s="1" t="s">
        <v>10904</v>
      </c>
      <c r="I257" s="1">
        <f>+Territorio[[#This Row],[id]]</f>
        <v>247</v>
      </c>
    </row>
    <row r="258" spans="2:9" x14ac:dyDescent="0.3">
      <c r="B258">
        <v>248</v>
      </c>
      <c r="C258" s="1" t="s">
        <v>7609</v>
      </c>
      <c r="D258" s="1" t="s">
        <v>534</v>
      </c>
      <c r="E258" s="1" t="s">
        <v>516</v>
      </c>
      <c r="F258" s="1" t="s">
        <v>115</v>
      </c>
      <c r="G258" s="1" t="s">
        <v>437</v>
      </c>
      <c r="H258" s="1" t="s">
        <v>10905</v>
      </c>
      <c r="I258" s="1">
        <f>+Territorio[[#This Row],[id]]</f>
        <v>248</v>
      </c>
    </row>
    <row r="259" spans="2:9" x14ac:dyDescent="0.3">
      <c r="B259">
        <v>249</v>
      </c>
      <c r="C259" s="1" t="s">
        <v>535</v>
      </c>
      <c r="D259" s="1" t="s">
        <v>536</v>
      </c>
      <c r="E259" s="1" t="s">
        <v>516</v>
      </c>
      <c r="F259" s="1" t="s">
        <v>115</v>
      </c>
      <c r="G259" s="1" t="s">
        <v>437</v>
      </c>
      <c r="H259" s="1" t="s">
        <v>10906</v>
      </c>
      <c r="I259" s="1">
        <f>+Territorio[[#This Row],[id]]</f>
        <v>249</v>
      </c>
    </row>
    <row r="260" spans="2:9" x14ac:dyDescent="0.3">
      <c r="B260">
        <v>250</v>
      </c>
      <c r="C260" s="1" t="s">
        <v>537</v>
      </c>
      <c r="D260" s="1" t="s">
        <v>538</v>
      </c>
      <c r="E260" s="1" t="s">
        <v>516</v>
      </c>
      <c r="F260" s="1" t="s">
        <v>115</v>
      </c>
      <c r="G260" s="1" t="s">
        <v>437</v>
      </c>
      <c r="H260" s="1" t="s">
        <v>10907</v>
      </c>
      <c r="I260" s="1">
        <f>+Territorio[[#This Row],[id]]</f>
        <v>250</v>
      </c>
    </row>
    <row r="261" spans="2:9" x14ac:dyDescent="0.3">
      <c r="B261">
        <v>251</v>
      </c>
      <c r="C261" s="1" t="s">
        <v>7580</v>
      </c>
      <c r="D261" s="1" t="s">
        <v>539</v>
      </c>
      <c r="E261" s="1" t="s">
        <v>516</v>
      </c>
      <c r="F261" s="1" t="s">
        <v>115</v>
      </c>
      <c r="G261" s="1" t="s">
        <v>437</v>
      </c>
      <c r="H261" s="1" t="s">
        <v>10908</v>
      </c>
      <c r="I261" s="1">
        <f>+Territorio[[#This Row],[id]]</f>
        <v>251</v>
      </c>
    </row>
    <row r="262" spans="2:9" x14ac:dyDescent="0.3">
      <c r="B262">
        <v>252</v>
      </c>
      <c r="C262" s="1" t="s">
        <v>540</v>
      </c>
      <c r="D262" s="1" t="s">
        <v>541</v>
      </c>
      <c r="E262" s="1" t="s">
        <v>516</v>
      </c>
      <c r="F262" s="1" t="s">
        <v>115</v>
      </c>
      <c r="G262" s="1" t="s">
        <v>437</v>
      </c>
      <c r="H262" s="1" t="s">
        <v>10909</v>
      </c>
      <c r="I262" s="1">
        <f>+Territorio[[#This Row],[id]]</f>
        <v>252</v>
      </c>
    </row>
    <row r="263" spans="2:9" x14ac:dyDescent="0.3">
      <c r="B263">
        <v>253</v>
      </c>
      <c r="C263" s="1" t="s">
        <v>542</v>
      </c>
      <c r="D263" s="1" t="s">
        <v>543</v>
      </c>
      <c r="E263" s="1" t="s">
        <v>516</v>
      </c>
      <c r="F263" s="1" t="s">
        <v>115</v>
      </c>
      <c r="G263" s="1" t="s">
        <v>437</v>
      </c>
      <c r="H263" s="1" t="s">
        <v>10910</v>
      </c>
      <c r="I263" s="1">
        <f>+Territorio[[#This Row],[id]]</f>
        <v>253</v>
      </c>
    </row>
    <row r="264" spans="2:9" hidden="1" x14ac:dyDescent="0.3">
      <c r="B264">
        <v>254</v>
      </c>
      <c r="C264" s="1" t="s">
        <v>544</v>
      </c>
      <c r="D264" s="1" t="s">
        <v>545</v>
      </c>
      <c r="E264" s="1" t="s">
        <v>546</v>
      </c>
      <c r="F264" s="1" t="s">
        <v>133</v>
      </c>
      <c r="G264" s="1" t="s">
        <v>437</v>
      </c>
      <c r="H264" s="1" t="s">
        <v>10911</v>
      </c>
      <c r="I264" s="1">
        <f>+Territorio[[#This Row],[id]]</f>
        <v>254</v>
      </c>
    </row>
    <row r="265" spans="2:9" hidden="1" x14ac:dyDescent="0.3">
      <c r="B265">
        <v>255</v>
      </c>
      <c r="C265" s="1" t="s">
        <v>547</v>
      </c>
      <c r="D265" s="1" t="s">
        <v>548</v>
      </c>
      <c r="E265" s="1" t="s">
        <v>546</v>
      </c>
      <c r="F265" s="1" t="s">
        <v>133</v>
      </c>
      <c r="G265" s="1" t="s">
        <v>437</v>
      </c>
      <c r="H265" s="1" t="s">
        <v>10912</v>
      </c>
      <c r="I265" s="1">
        <f>+Territorio[[#This Row],[id]]</f>
        <v>255</v>
      </c>
    </row>
    <row r="266" spans="2:9" hidden="1" x14ac:dyDescent="0.3">
      <c r="B266">
        <v>256</v>
      </c>
      <c r="C266" s="1" t="s">
        <v>549</v>
      </c>
      <c r="D266" s="1" t="s">
        <v>550</v>
      </c>
      <c r="E266" s="1" t="s">
        <v>546</v>
      </c>
      <c r="F266" s="1" t="s">
        <v>133</v>
      </c>
      <c r="G266" s="1" t="s">
        <v>437</v>
      </c>
      <c r="H266" s="1" t="s">
        <v>10913</v>
      </c>
      <c r="I266" s="1">
        <f>+Territorio[[#This Row],[id]]</f>
        <v>256</v>
      </c>
    </row>
    <row r="267" spans="2:9" hidden="1" x14ac:dyDescent="0.3">
      <c r="B267">
        <v>257</v>
      </c>
      <c r="C267" s="1" t="s">
        <v>551</v>
      </c>
      <c r="D267" s="1" t="s">
        <v>552</v>
      </c>
      <c r="E267" s="1" t="s">
        <v>546</v>
      </c>
      <c r="F267" s="1" t="s">
        <v>133</v>
      </c>
      <c r="G267" s="1" t="s">
        <v>437</v>
      </c>
      <c r="H267" s="1" t="s">
        <v>10914</v>
      </c>
      <c r="I267" s="1">
        <f>+Territorio[[#This Row],[id]]</f>
        <v>257</v>
      </c>
    </row>
    <row r="268" spans="2:9" hidden="1" x14ac:dyDescent="0.3">
      <c r="B268">
        <v>258</v>
      </c>
      <c r="C268" s="1" t="s">
        <v>553</v>
      </c>
      <c r="D268" s="1" t="s">
        <v>554</v>
      </c>
      <c r="E268" s="1" t="s">
        <v>546</v>
      </c>
      <c r="F268" s="1" t="s">
        <v>133</v>
      </c>
      <c r="G268" s="1" t="s">
        <v>437</v>
      </c>
      <c r="H268" s="1" t="s">
        <v>10915</v>
      </c>
      <c r="I268" s="1">
        <f>+Territorio[[#This Row],[id]]</f>
        <v>258</v>
      </c>
    </row>
    <row r="269" spans="2:9" hidden="1" x14ac:dyDescent="0.3">
      <c r="B269">
        <v>259</v>
      </c>
      <c r="C269" s="1" t="s">
        <v>555</v>
      </c>
      <c r="D269" s="1" t="s">
        <v>556</v>
      </c>
      <c r="E269" s="1" t="s">
        <v>546</v>
      </c>
      <c r="F269" s="1" t="s">
        <v>133</v>
      </c>
      <c r="G269" s="1" t="s">
        <v>437</v>
      </c>
      <c r="H269" s="1" t="s">
        <v>10916</v>
      </c>
      <c r="I269" s="1">
        <f>+Territorio[[#This Row],[id]]</f>
        <v>259</v>
      </c>
    </row>
    <row r="270" spans="2:9" hidden="1" x14ac:dyDescent="0.3">
      <c r="B270">
        <v>260</v>
      </c>
      <c r="C270" s="1" t="s">
        <v>557</v>
      </c>
      <c r="D270" s="1" t="s">
        <v>558</v>
      </c>
      <c r="E270" s="1" t="s">
        <v>557</v>
      </c>
      <c r="F270" s="1" t="s">
        <v>337</v>
      </c>
      <c r="G270" s="1" t="s">
        <v>437</v>
      </c>
      <c r="H270" s="1" t="s">
        <v>10917</v>
      </c>
      <c r="I270" s="1">
        <f>+Territorio[[#This Row],[id]]</f>
        <v>260</v>
      </c>
    </row>
    <row r="271" spans="2:9" hidden="1" x14ac:dyDescent="0.3">
      <c r="B271">
        <v>261</v>
      </c>
      <c r="C271" s="1" t="s">
        <v>559</v>
      </c>
      <c r="D271" s="1" t="s">
        <v>560</v>
      </c>
      <c r="E271" s="1" t="s">
        <v>546</v>
      </c>
      <c r="F271" s="1" t="s">
        <v>337</v>
      </c>
      <c r="G271" s="1" t="s">
        <v>437</v>
      </c>
      <c r="H271" s="1" t="s">
        <v>10918</v>
      </c>
      <c r="I271" s="1">
        <f>+Territorio[[#This Row],[id]]</f>
        <v>261</v>
      </c>
    </row>
    <row r="272" spans="2:9" hidden="1" x14ac:dyDescent="0.3">
      <c r="B272">
        <v>262</v>
      </c>
      <c r="C272" s="1" t="s">
        <v>561</v>
      </c>
      <c r="D272" s="1" t="s">
        <v>562</v>
      </c>
      <c r="E272" s="1" t="s">
        <v>546</v>
      </c>
      <c r="F272" s="1" t="s">
        <v>337</v>
      </c>
      <c r="G272" s="1" t="s">
        <v>437</v>
      </c>
      <c r="H272" s="1" t="s">
        <v>10919</v>
      </c>
      <c r="I272" s="1">
        <f>+Territorio[[#This Row],[id]]</f>
        <v>262</v>
      </c>
    </row>
    <row r="273" spans="2:9" hidden="1" x14ac:dyDescent="0.3">
      <c r="B273">
        <v>263</v>
      </c>
      <c r="C273" s="1" t="s">
        <v>563</v>
      </c>
      <c r="D273" s="1" t="s">
        <v>564</v>
      </c>
      <c r="E273" s="1" t="s">
        <v>546</v>
      </c>
      <c r="F273" s="1" t="s">
        <v>337</v>
      </c>
      <c r="G273" s="1" t="s">
        <v>437</v>
      </c>
      <c r="H273" s="1" t="s">
        <v>10920</v>
      </c>
      <c r="I273" s="1">
        <f>+Territorio[[#This Row],[id]]</f>
        <v>263</v>
      </c>
    </row>
    <row r="274" spans="2:9" hidden="1" x14ac:dyDescent="0.3">
      <c r="B274">
        <v>264</v>
      </c>
      <c r="C274" s="1" t="s">
        <v>565</v>
      </c>
      <c r="D274" s="1" t="s">
        <v>566</v>
      </c>
      <c r="E274" s="1" t="s">
        <v>546</v>
      </c>
      <c r="F274" s="1" t="s">
        <v>337</v>
      </c>
      <c r="G274" s="1" t="s">
        <v>437</v>
      </c>
      <c r="H274" s="1" t="s">
        <v>10921</v>
      </c>
      <c r="I274" s="1">
        <f>+Territorio[[#This Row],[id]]</f>
        <v>264</v>
      </c>
    </row>
    <row r="275" spans="2:9" hidden="1" x14ac:dyDescent="0.3">
      <c r="B275">
        <v>265</v>
      </c>
      <c r="C275" s="1" t="s">
        <v>567</v>
      </c>
      <c r="D275" s="1" t="s">
        <v>568</v>
      </c>
      <c r="E275" s="1" t="s">
        <v>546</v>
      </c>
      <c r="F275" s="1" t="s">
        <v>337</v>
      </c>
      <c r="G275" s="1" t="s">
        <v>437</v>
      </c>
      <c r="H275" s="1" t="s">
        <v>10922</v>
      </c>
      <c r="I275" s="1">
        <f>+Territorio[[#This Row],[id]]</f>
        <v>265</v>
      </c>
    </row>
    <row r="276" spans="2:9" hidden="1" x14ac:dyDescent="0.3">
      <c r="B276">
        <v>266</v>
      </c>
      <c r="C276" s="1" t="s">
        <v>569</v>
      </c>
      <c r="D276" s="1" t="s">
        <v>570</v>
      </c>
      <c r="E276" s="1" t="s">
        <v>546</v>
      </c>
      <c r="F276" s="1" t="s">
        <v>337</v>
      </c>
      <c r="G276" s="1" t="s">
        <v>437</v>
      </c>
      <c r="H276" s="1" t="s">
        <v>10923</v>
      </c>
      <c r="I276" s="1">
        <f>+Territorio[[#This Row],[id]]</f>
        <v>266</v>
      </c>
    </row>
    <row r="277" spans="2:9" hidden="1" x14ac:dyDescent="0.3">
      <c r="B277">
        <v>267</v>
      </c>
      <c r="C277" s="1" t="s">
        <v>571</v>
      </c>
      <c r="D277" s="1" t="s">
        <v>572</v>
      </c>
      <c r="E277" s="1" t="s">
        <v>546</v>
      </c>
      <c r="F277" s="1" t="s">
        <v>337</v>
      </c>
      <c r="G277" s="1" t="s">
        <v>437</v>
      </c>
      <c r="H277" s="1" t="s">
        <v>10924</v>
      </c>
      <c r="I277" s="1">
        <f>+Territorio[[#This Row],[id]]</f>
        <v>267</v>
      </c>
    </row>
    <row r="278" spans="2:9" hidden="1" x14ac:dyDescent="0.3">
      <c r="B278">
        <v>268</v>
      </c>
      <c r="C278" s="1" t="s">
        <v>573</v>
      </c>
      <c r="D278" s="1" t="s">
        <v>574</v>
      </c>
      <c r="E278" s="1" t="s">
        <v>546</v>
      </c>
      <c r="F278" s="1" t="s">
        <v>337</v>
      </c>
      <c r="G278" s="1" t="s">
        <v>437</v>
      </c>
      <c r="H278" s="1" t="s">
        <v>10925</v>
      </c>
      <c r="I278" s="1">
        <f>+Territorio[[#This Row],[id]]</f>
        <v>268</v>
      </c>
    </row>
    <row r="279" spans="2:9" hidden="1" x14ac:dyDescent="0.3">
      <c r="B279">
        <v>269</v>
      </c>
      <c r="C279" s="1" t="s">
        <v>575</v>
      </c>
      <c r="D279" s="1" t="s">
        <v>576</v>
      </c>
      <c r="E279" s="1" t="s">
        <v>546</v>
      </c>
      <c r="F279" s="1" t="s">
        <v>337</v>
      </c>
      <c r="G279" s="1" t="s">
        <v>437</v>
      </c>
      <c r="H279" s="1" t="s">
        <v>10926</v>
      </c>
      <c r="I279" s="1">
        <f>+Territorio[[#This Row],[id]]</f>
        <v>269</v>
      </c>
    </row>
    <row r="280" spans="2:9" hidden="1" x14ac:dyDescent="0.3">
      <c r="B280">
        <v>270</v>
      </c>
      <c r="C280" s="1" t="s">
        <v>577</v>
      </c>
      <c r="D280" s="1" t="s">
        <v>578</v>
      </c>
      <c r="E280" s="1" t="s">
        <v>546</v>
      </c>
      <c r="F280" s="1" t="s">
        <v>337</v>
      </c>
      <c r="G280" s="1" t="s">
        <v>437</v>
      </c>
      <c r="H280" s="1" t="s">
        <v>10927</v>
      </c>
      <c r="I280" s="1">
        <f>+Territorio[[#This Row],[id]]</f>
        <v>270</v>
      </c>
    </row>
    <row r="281" spans="2:9" hidden="1" x14ac:dyDescent="0.3">
      <c r="B281">
        <v>271</v>
      </c>
      <c r="C281" s="1" t="s">
        <v>579</v>
      </c>
      <c r="D281" s="1" t="s">
        <v>580</v>
      </c>
      <c r="E281" s="1" t="s">
        <v>546</v>
      </c>
      <c r="F281" s="1" t="s">
        <v>337</v>
      </c>
      <c r="G281" s="1" t="s">
        <v>437</v>
      </c>
      <c r="H281" s="1" t="s">
        <v>10928</v>
      </c>
      <c r="I281" s="1">
        <f>+Territorio[[#This Row],[id]]</f>
        <v>271</v>
      </c>
    </row>
    <row r="282" spans="2:9" hidden="1" x14ac:dyDescent="0.3">
      <c r="B282">
        <v>272</v>
      </c>
      <c r="C282" s="1" t="s">
        <v>581</v>
      </c>
      <c r="D282" s="1" t="s">
        <v>582</v>
      </c>
      <c r="E282" s="1" t="s">
        <v>546</v>
      </c>
      <c r="F282" s="1" t="s">
        <v>337</v>
      </c>
      <c r="G282" s="1" t="s">
        <v>437</v>
      </c>
      <c r="H282" s="1" t="s">
        <v>10929</v>
      </c>
      <c r="I282" s="1">
        <f>+Territorio[[#This Row],[id]]</f>
        <v>272</v>
      </c>
    </row>
    <row r="283" spans="2:9" hidden="1" x14ac:dyDescent="0.3">
      <c r="B283">
        <v>273</v>
      </c>
      <c r="C283" s="1" t="s">
        <v>583</v>
      </c>
      <c r="D283" s="1" t="s">
        <v>584</v>
      </c>
      <c r="E283" s="1" t="s">
        <v>546</v>
      </c>
      <c r="F283" s="1" t="s">
        <v>337</v>
      </c>
      <c r="G283" s="1" t="s">
        <v>437</v>
      </c>
      <c r="H283" s="1" t="s">
        <v>10930</v>
      </c>
      <c r="I283" s="1">
        <f>+Territorio[[#This Row],[id]]</f>
        <v>273</v>
      </c>
    </row>
    <row r="284" spans="2:9" hidden="1" x14ac:dyDescent="0.3">
      <c r="B284">
        <v>274</v>
      </c>
      <c r="C284" s="1" t="s">
        <v>585</v>
      </c>
      <c r="D284" s="1" t="s">
        <v>586</v>
      </c>
      <c r="E284" s="1" t="s">
        <v>546</v>
      </c>
      <c r="F284" s="1" t="s">
        <v>337</v>
      </c>
      <c r="G284" s="1" t="s">
        <v>437</v>
      </c>
      <c r="H284" s="1" t="s">
        <v>10931</v>
      </c>
      <c r="I284" s="1">
        <f>+Territorio[[#This Row],[id]]</f>
        <v>274</v>
      </c>
    </row>
    <row r="285" spans="2:9" hidden="1" x14ac:dyDescent="0.3">
      <c r="B285">
        <v>275</v>
      </c>
      <c r="C285" s="1" t="s">
        <v>587</v>
      </c>
      <c r="D285" s="1" t="s">
        <v>588</v>
      </c>
      <c r="E285" s="1" t="s">
        <v>546</v>
      </c>
      <c r="F285" s="1" t="s">
        <v>337</v>
      </c>
      <c r="G285" s="1" t="s">
        <v>437</v>
      </c>
      <c r="H285" s="1" t="s">
        <v>10932</v>
      </c>
      <c r="I285" s="1">
        <f>+Territorio[[#This Row],[id]]</f>
        <v>275</v>
      </c>
    </row>
    <row r="286" spans="2:9" hidden="1" x14ac:dyDescent="0.3">
      <c r="B286">
        <v>276</v>
      </c>
      <c r="C286" s="1" t="s">
        <v>589</v>
      </c>
      <c r="D286" s="1" t="s">
        <v>590</v>
      </c>
      <c r="E286" s="1" t="s">
        <v>546</v>
      </c>
      <c r="F286" s="1" t="s">
        <v>337</v>
      </c>
      <c r="G286" s="1" t="s">
        <v>437</v>
      </c>
      <c r="H286" s="1" t="s">
        <v>10933</v>
      </c>
      <c r="I286" s="1">
        <f>+Territorio[[#This Row],[id]]</f>
        <v>276</v>
      </c>
    </row>
    <row r="287" spans="2:9" hidden="1" x14ac:dyDescent="0.3">
      <c r="B287">
        <v>277</v>
      </c>
      <c r="C287" s="1" t="s">
        <v>591</v>
      </c>
      <c r="D287" s="1" t="s">
        <v>592</v>
      </c>
      <c r="E287" s="1" t="s">
        <v>546</v>
      </c>
      <c r="F287" s="1" t="s">
        <v>337</v>
      </c>
      <c r="G287" s="1" t="s">
        <v>437</v>
      </c>
      <c r="H287" s="1" t="s">
        <v>10934</v>
      </c>
      <c r="I287" s="1">
        <f>+Territorio[[#This Row],[id]]</f>
        <v>277</v>
      </c>
    </row>
    <row r="288" spans="2:9" hidden="1" x14ac:dyDescent="0.3">
      <c r="B288">
        <v>278</v>
      </c>
      <c r="C288" s="1" t="s">
        <v>593</v>
      </c>
      <c r="D288" s="1" t="s">
        <v>594</v>
      </c>
      <c r="E288" s="1" t="s">
        <v>546</v>
      </c>
      <c r="F288" s="1" t="s">
        <v>337</v>
      </c>
      <c r="G288" s="1" t="s">
        <v>437</v>
      </c>
      <c r="H288" s="1" t="s">
        <v>10935</v>
      </c>
      <c r="I288" s="1">
        <f>+Territorio[[#This Row],[id]]</f>
        <v>278</v>
      </c>
    </row>
    <row r="289" spans="2:9" hidden="1" x14ac:dyDescent="0.3">
      <c r="B289">
        <v>279</v>
      </c>
      <c r="C289" s="1" t="s">
        <v>595</v>
      </c>
      <c r="D289" s="1" t="s">
        <v>596</v>
      </c>
      <c r="E289" s="1" t="s">
        <v>546</v>
      </c>
      <c r="F289" s="1" t="s">
        <v>337</v>
      </c>
      <c r="G289" s="1" t="s">
        <v>437</v>
      </c>
      <c r="H289" s="1" t="s">
        <v>10936</v>
      </c>
      <c r="I289" s="1">
        <f>+Territorio[[#This Row],[id]]</f>
        <v>279</v>
      </c>
    </row>
    <row r="290" spans="2:9" hidden="1" x14ac:dyDescent="0.3">
      <c r="B290">
        <v>280</v>
      </c>
      <c r="C290" s="1" t="s">
        <v>597</v>
      </c>
      <c r="D290" s="1" t="s">
        <v>598</v>
      </c>
      <c r="E290" s="1" t="s">
        <v>546</v>
      </c>
      <c r="F290" s="1" t="s">
        <v>337</v>
      </c>
      <c r="G290" s="1" t="s">
        <v>437</v>
      </c>
      <c r="H290" s="1" t="s">
        <v>10937</v>
      </c>
      <c r="I290" s="1">
        <f>+Territorio[[#This Row],[id]]</f>
        <v>280</v>
      </c>
    </row>
    <row r="291" spans="2:9" hidden="1" x14ac:dyDescent="0.3">
      <c r="B291">
        <v>281</v>
      </c>
      <c r="C291" s="1" t="s">
        <v>599</v>
      </c>
      <c r="D291" s="1" t="s">
        <v>600</v>
      </c>
      <c r="E291" s="1" t="s">
        <v>546</v>
      </c>
      <c r="F291" s="1" t="s">
        <v>337</v>
      </c>
      <c r="G291" s="1" t="s">
        <v>437</v>
      </c>
      <c r="H291" s="1" t="s">
        <v>10938</v>
      </c>
      <c r="I291" s="1">
        <f>+Territorio[[#This Row],[id]]</f>
        <v>281</v>
      </c>
    </row>
    <row r="292" spans="2:9" hidden="1" x14ac:dyDescent="0.3">
      <c r="B292">
        <v>282</v>
      </c>
      <c r="C292" s="1" t="s">
        <v>601</v>
      </c>
      <c r="D292" s="1" t="s">
        <v>602</v>
      </c>
      <c r="E292" s="1" t="s">
        <v>546</v>
      </c>
      <c r="F292" s="1" t="s">
        <v>337</v>
      </c>
      <c r="G292" s="1" t="s">
        <v>437</v>
      </c>
      <c r="H292" s="1" t="s">
        <v>10939</v>
      </c>
      <c r="I292" s="1">
        <f>+Territorio[[#This Row],[id]]</f>
        <v>282</v>
      </c>
    </row>
    <row r="293" spans="2:9" hidden="1" x14ac:dyDescent="0.3">
      <c r="B293">
        <v>283</v>
      </c>
      <c r="C293" s="1" t="s">
        <v>603</v>
      </c>
      <c r="D293" s="1" t="s">
        <v>604</v>
      </c>
      <c r="E293" s="1" t="s">
        <v>546</v>
      </c>
      <c r="F293" s="1" t="s">
        <v>337</v>
      </c>
      <c r="G293" s="1" t="s">
        <v>437</v>
      </c>
      <c r="H293" s="1" t="s">
        <v>10940</v>
      </c>
      <c r="I293" s="1">
        <f>+Territorio[[#This Row],[id]]</f>
        <v>283</v>
      </c>
    </row>
    <row r="294" spans="2:9" hidden="1" x14ac:dyDescent="0.3">
      <c r="B294">
        <v>284</v>
      </c>
      <c r="C294" s="1" t="s">
        <v>605</v>
      </c>
      <c r="D294" s="1" t="s">
        <v>606</v>
      </c>
      <c r="E294" s="1" t="s">
        <v>546</v>
      </c>
      <c r="F294" s="1" t="s">
        <v>337</v>
      </c>
      <c r="G294" s="1" t="s">
        <v>437</v>
      </c>
      <c r="H294" s="1" t="s">
        <v>10941</v>
      </c>
      <c r="I294" s="1">
        <f>+Territorio[[#This Row],[id]]</f>
        <v>284</v>
      </c>
    </row>
    <row r="295" spans="2:9" hidden="1" x14ac:dyDescent="0.3">
      <c r="B295">
        <v>285</v>
      </c>
      <c r="C295" s="1" t="s">
        <v>607</v>
      </c>
      <c r="D295" s="1" t="s">
        <v>608</v>
      </c>
      <c r="E295" s="1" t="s">
        <v>546</v>
      </c>
      <c r="F295" s="1" t="s">
        <v>337</v>
      </c>
      <c r="G295" s="1" t="s">
        <v>437</v>
      </c>
      <c r="H295" s="1" t="s">
        <v>10942</v>
      </c>
      <c r="I295" s="1">
        <f>+Territorio[[#This Row],[id]]</f>
        <v>285</v>
      </c>
    </row>
    <row r="296" spans="2:9" hidden="1" x14ac:dyDescent="0.3">
      <c r="B296">
        <v>286</v>
      </c>
      <c r="C296" s="1" t="s">
        <v>609</v>
      </c>
      <c r="D296" s="1" t="s">
        <v>610</v>
      </c>
      <c r="E296" s="1" t="s">
        <v>546</v>
      </c>
      <c r="F296" s="1" t="s">
        <v>337</v>
      </c>
      <c r="G296" s="1" t="s">
        <v>437</v>
      </c>
      <c r="H296" s="1" t="s">
        <v>10943</v>
      </c>
      <c r="I296" s="1">
        <f>+Territorio[[#This Row],[id]]</f>
        <v>286</v>
      </c>
    </row>
    <row r="297" spans="2:9" hidden="1" x14ac:dyDescent="0.3">
      <c r="B297">
        <v>287</v>
      </c>
      <c r="C297" s="1" t="s">
        <v>611</v>
      </c>
      <c r="D297" s="1" t="s">
        <v>612</v>
      </c>
      <c r="E297" s="1" t="s">
        <v>546</v>
      </c>
      <c r="F297" s="1" t="s">
        <v>337</v>
      </c>
      <c r="G297" s="1" t="s">
        <v>437</v>
      </c>
      <c r="H297" s="1" t="s">
        <v>10944</v>
      </c>
      <c r="I297" s="1">
        <f>+Territorio[[#This Row],[id]]</f>
        <v>287</v>
      </c>
    </row>
    <row r="298" spans="2:9" hidden="1" x14ac:dyDescent="0.3">
      <c r="B298">
        <v>288</v>
      </c>
      <c r="C298" s="1" t="s">
        <v>613</v>
      </c>
      <c r="D298" s="1" t="s">
        <v>614</v>
      </c>
      <c r="E298" s="1" t="s">
        <v>546</v>
      </c>
      <c r="F298" s="1" t="s">
        <v>337</v>
      </c>
      <c r="G298" s="1" t="s">
        <v>437</v>
      </c>
      <c r="H298" s="1" t="s">
        <v>10945</v>
      </c>
      <c r="I298" s="1">
        <f>+Territorio[[#This Row],[id]]</f>
        <v>288</v>
      </c>
    </row>
    <row r="299" spans="2:9" hidden="1" x14ac:dyDescent="0.3">
      <c r="B299">
        <v>289</v>
      </c>
      <c r="C299" s="1" t="s">
        <v>615</v>
      </c>
      <c r="D299" s="1" t="s">
        <v>616</v>
      </c>
      <c r="E299" s="1" t="s">
        <v>546</v>
      </c>
      <c r="F299" s="1" t="s">
        <v>337</v>
      </c>
      <c r="G299" s="1" t="s">
        <v>437</v>
      </c>
      <c r="H299" s="1" t="s">
        <v>10946</v>
      </c>
      <c r="I299" s="1">
        <f>+Territorio[[#This Row],[id]]</f>
        <v>289</v>
      </c>
    </row>
    <row r="300" spans="2:9" hidden="1" x14ac:dyDescent="0.3">
      <c r="B300">
        <v>290</v>
      </c>
      <c r="C300" s="1" t="s">
        <v>617</v>
      </c>
      <c r="D300" s="1" t="s">
        <v>618</v>
      </c>
      <c r="E300" s="1" t="s">
        <v>546</v>
      </c>
      <c r="F300" s="1" t="s">
        <v>337</v>
      </c>
      <c r="G300" s="1" t="s">
        <v>437</v>
      </c>
      <c r="H300" s="1" t="s">
        <v>10947</v>
      </c>
      <c r="I300" s="1">
        <f>+Territorio[[#This Row],[id]]</f>
        <v>290</v>
      </c>
    </row>
    <row r="301" spans="2:9" hidden="1" x14ac:dyDescent="0.3">
      <c r="B301">
        <v>291</v>
      </c>
      <c r="C301" s="1" t="s">
        <v>619</v>
      </c>
      <c r="D301" s="1" t="s">
        <v>618</v>
      </c>
      <c r="E301" s="1" t="s">
        <v>546</v>
      </c>
      <c r="F301" s="1" t="s">
        <v>337</v>
      </c>
      <c r="G301" s="1" t="s">
        <v>437</v>
      </c>
      <c r="H301" s="1" t="s">
        <v>10948</v>
      </c>
      <c r="I301" s="1">
        <f>+Territorio[[#This Row],[id]]</f>
        <v>291</v>
      </c>
    </row>
    <row r="302" spans="2:9" hidden="1" x14ac:dyDescent="0.3">
      <c r="B302">
        <v>292</v>
      </c>
      <c r="C302" s="1" t="s">
        <v>620</v>
      </c>
      <c r="D302" s="1" t="s">
        <v>621</v>
      </c>
      <c r="E302" s="1" t="s">
        <v>436</v>
      </c>
      <c r="F302" s="1" t="s">
        <v>297</v>
      </c>
      <c r="G302" s="1" t="s">
        <v>437</v>
      </c>
      <c r="H302" s="1" t="s">
        <v>10949</v>
      </c>
      <c r="I302" s="1">
        <f>+Territorio[[#This Row],[id]]</f>
        <v>292</v>
      </c>
    </row>
    <row r="303" spans="2:9" hidden="1" x14ac:dyDescent="0.3">
      <c r="B303">
        <v>293</v>
      </c>
      <c r="C303" s="1" t="s">
        <v>622</v>
      </c>
      <c r="D303" s="1" t="s">
        <v>623</v>
      </c>
      <c r="E303" s="1" t="s">
        <v>436</v>
      </c>
      <c r="F303" s="1" t="s">
        <v>297</v>
      </c>
      <c r="G303" s="1" t="s">
        <v>437</v>
      </c>
      <c r="H303" s="1" t="s">
        <v>10950</v>
      </c>
      <c r="I303" s="1">
        <f>+Territorio[[#This Row],[id]]</f>
        <v>293</v>
      </c>
    </row>
    <row r="304" spans="2:9" hidden="1" x14ac:dyDescent="0.3">
      <c r="B304">
        <v>294</v>
      </c>
      <c r="C304" s="1" t="s">
        <v>624</v>
      </c>
      <c r="D304" s="1" t="s">
        <v>625</v>
      </c>
      <c r="E304" s="1" t="s">
        <v>436</v>
      </c>
      <c r="F304" s="1" t="s">
        <v>297</v>
      </c>
      <c r="G304" s="1" t="s">
        <v>437</v>
      </c>
      <c r="H304" s="1" t="s">
        <v>10951</v>
      </c>
      <c r="I304" s="1">
        <f>+Territorio[[#This Row],[id]]</f>
        <v>294</v>
      </c>
    </row>
    <row r="305" spans="2:9" hidden="1" x14ac:dyDescent="0.3">
      <c r="B305">
        <v>295</v>
      </c>
      <c r="C305" s="1" t="s">
        <v>626</v>
      </c>
      <c r="D305" s="1" t="s">
        <v>627</v>
      </c>
      <c r="E305" s="1" t="s">
        <v>436</v>
      </c>
      <c r="F305" s="1" t="s">
        <v>297</v>
      </c>
      <c r="G305" s="1" t="s">
        <v>437</v>
      </c>
      <c r="H305" s="1" t="s">
        <v>10952</v>
      </c>
      <c r="I305" s="1">
        <f>+Territorio[[#This Row],[id]]</f>
        <v>295</v>
      </c>
    </row>
    <row r="306" spans="2:9" hidden="1" x14ac:dyDescent="0.3">
      <c r="B306">
        <v>296</v>
      </c>
      <c r="C306" s="1" t="s">
        <v>628</v>
      </c>
      <c r="D306" s="1" t="s">
        <v>629</v>
      </c>
      <c r="E306" s="1" t="s">
        <v>630</v>
      </c>
      <c r="F306" s="1" t="s">
        <v>297</v>
      </c>
      <c r="G306" s="1" t="s">
        <v>437</v>
      </c>
      <c r="H306" s="1" t="s">
        <v>10953</v>
      </c>
      <c r="I306" s="1">
        <f>+Territorio[[#This Row],[id]]</f>
        <v>296</v>
      </c>
    </row>
    <row r="307" spans="2:9" hidden="1" x14ac:dyDescent="0.3">
      <c r="B307">
        <v>297</v>
      </c>
      <c r="C307" s="1" t="s">
        <v>631</v>
      </c>
      <c r="D307" s="1" t="s">
        <v>632</v>
      </c>
      <c r="E307" s="1" t="s">
        <v>630</v>
      </c>
      <c r="F307" s="1" t="s">
        <v>297</v>
      </c>
      <c r="G307" s="1" t="s">
        <v>437</v>
      </c>
      <c r="H307" s="1" t="s">
        <v>10954</v>
      </c>
      <c r="I307" s="1">
        <f>+Territorio[[#This Row],[id]]</f>
        <v>297</v>
      </c>
    </row>
    <row r="308" spans="2:9" hidden="1" x14ac:dyDescent="0.3">
      <c r="B308">
        <v>298</v>
      </c>
      <c r="C308" s="1" t="s">
        <v>633</v>
      </c>
      <c r="D308" s="1" t="s">
        <v>634</v>
      </c>
      <c r="E308" s="1" t="s">
        <v>436</v>
      </c>
      <c r="F308" s="1" t="s">
        <v>297</v>
      </c>
      <c r="G308" s="1" t="s">
        <v>437</v>
      </c>
      <c r="H308" s="1" t="s">
        <v>10955</v>
      </c>
      <c r="I308" s="1">
        <f>+Territorio[[#This Row],[id]]</f>
        <v>298</v>
      </c>
    </row>
    <row r="309" spans="2:9" hidden="1" x14ac:dyDescent="0.3">
      <c r="B309">
        <v>299</v>
      </c>
      <c r="C309" s="1" t="s">
        <v>180</v>
      </c>
      <c r="D309" s="1" t="s">
        <v>635</v>
      </c>
      <c r="E309" s="1" t="s">
        <v>436</v>
      </c>
      <c r="F309" s="1" t="s">
        <v>297</v>
      </c>
      <c r="G309" s="1" t="s">
        <v>437</v>
      </c>
      <c r="H309" s="1" t="s">
        <v>10956</v>
      </c>
      <c r="I309" s="1">
        <f>+Territorio[[#This Row],[id]]</f>
        <v>299</v>
      </c>
    </row>
    <row r="310" spans="2:9" hidden="1" x14ac:dyDescent="0.3">
      <c r="B310">
        <v>300</v>
      </c>
      <c r="C310" s="1" t="s">
        <v>636</v>
      </c>
      <c r="D310" s="1" t="s">
        <v>637</v>
      </c>
      <c r="E310" s="1" t="s">
        <v>436</v>
      </c>
      <c r="F310" s="1" t="s">
        <v>297</v>
      </c>
      <c r="G310" s="1" t="s">
        <v>437</v>
      </c>
      <c r="H310" s="1" t="s">
        <v>10957</v>
      </c>
      <c r="I310" s="1">
        <f>+Territorio[[#This Row],[id]]</f>
        <v>300</v>
      </c>
    </row>
    <row r="311" spans="2:9" hidden="1" x14ac:dyDescent="0.3">
      <c r="B311">
        <v>301</v>
      </c>
      <c r="C311" s="1" t="s">
        <v>638</v>
      </c>
      <c r="D311" s="1" t="s">
        <v>639</v>
      </c>
      <c r="E311" s="1" t="s">
        <v>436</v>
      </c>
      <c r="F311" s="1" t="s">
        <v>297</v>
      </c>
      <c r="G311" s="1" t="s">
        <v>437</v>
      </c>
      <c r="H311" s="1" t="s">
        <v>10958</v>
      </c>
      <c r="I311" s="1">
        <f>+Territorio[[#This Row],[id]]</f>
        <v>301</v>
      </c>
    </row>
    <row r="312" spans="2:9" hidden="1" x14ac:dyDescent="0.3">
      <c r="B312">
        <v>302</v>
      </c>
      <c r="C312" s="1" t="s">
        <v>640</v>
      </c>
      <c r="D312" s="1" t="s">
        <v>641</v>
      </c>
      <c r="E312" s="1" t="s">
        <v>436</v>
      </c>
      <c r="F312" s="1" t="s">
        <v>297</v>
      </c>
      <c r="G312" s="1" t="s">
        <v>437</v>
      </c>
      <c r="H312" s="1" t="s">
        <v>10959</v>
      </c>
      <c r="I312" s="1">
        <f>+Territorio[[#This Row],[id]]</f>
        <v>302</v>
      </c>
    </row>
    <row r="313" spans="2:9" hidden="1" x14ac:dyDescent="0.3">
      <c r="B313">
        <v>303</v>
      </c>
      <c r="C313" s="1" t="s">
        <v>642</v>
      </c>
      <c r="D313" s="1" t="s">
        <v>643</v>
      </c>
      <c r="E313" s="1" t="s">
        <v>436</v>
      </c>
      <c r="F313" s="1" t="s">
        <v>297</v>
      </c>
      <c r="G313" s="1" t="s">
        <v>437</v>
      </c>
      <c r="H313" s="1" t="s">
        <v>10960</v>
      </c>
      <c r="I313" s="1">
        <f>+Territorio[[#This Row],[id]]</f>
        <v>303</v>
      </c>
    </row>
    <row r="314" spans="2:9" hidden="1" x14ac:dyDescent="0.3">
      <c r="B314">
        <v>304</v>
      </c>
      <c r="C314" s="1" t="s">
        <v>644</v>
      </c>
      <c r="D314" s="1" t="s">
        <v>645</v>
      </c>
      <c r="E314" s="1" t="s">
        <v>436</v>
      </c>
      <c r="F314" s="1" t="s">
        <v>297</v>
      </c>
      <c r="G314" s="1" t="s">
        <v>437</v>
      </c>
      <c r="H314" s="1" t="s">
        <v>10961</v>
      </c>
      <c r="I314" s="1">
        <f>+Territorio[[#This Row],[id]]</f>
        <v>304</v>
      </c>
    </row>
    <row r="315" spans="2:9" hidden="1" x14ac:dyDescent="0.3">
      <c r="B315">
        <v>305</v>
      </c>
      <c r="C315" s="1" t="s">
        <v>646</v>
      </c>
      <c r="D315" s="1" t="s">
        <v>647</v>
      </c>
      <c r="E315" s="1" t="s">
        <v>436</v>
      </c>
      <c r="F315" s="1" t="s">
        <v>297</v>
      </c>
      <c r="G315" s="1" t="s">
        <v>437</v>
      </c>
      <c r="H315" s="1" t="s">
        <v>10962</v>
      </c>
      <c r="I315" s="1">
        <f>+Territorio[[#This Row],[id]]</f>
        <v>305</v>
      </c>
    </row>
    <row r="316" spans="2:9" hidden="1" x14ac:dyDescent="0.3">
      <c r="B316">
        <v>306</v>
      </c>
      <c r="C316" s="1" t="s">
        <v>648</v>
      </c>
      <c r="D316" s="1" t="s">
        <v>649</v>
      </c>
      <c r="E316" s="1" t="s">
        <v>436</v>
      </c>
      <c r="F316" s="1" t="s">
        <v>297</v>
      </c>
      <c r="G316" s="1" t="s">
        <v>437</v>
      </c>
      <c r="H316" s="1" t="s">
        <v>10963</v>
      </c>
      <c r="I316" s="1">
        <f>+Territorio[[#This Row],[id]]</f>
        <v>306</v>
      </c>
    </row>
    <row r="317" spans="2:9" hidden="1" x14ac:dyDescent="0.3">
      <c r="B317">
        <v>307</v>
      </c>
      <c r="C317" s="1" t="s">
        <v>650</v>
      </c>
      <c r="D317" s="1" t="s">
        <v>651</v>
      </c>
      <c r="E317" s="1" t="s">
        <v>436</v>
      </c>
      <c r="F317" s="1" t="s">
        <v>297</v>
      </c>
      <c r="G317" s="1" t="s">
        <v>437</v>
      </c>
      <c r="H317" s="1" t="s">
        <v>10964</v>
      </c>
      <c r="I317" s="1">
        <f>+Territorio[[#This Row],[id]]</f>
        <v>307</v>
      </c>
    </row>
    <row r="318" spans="2:9" hidden="1" x14ac:dyDescent="0.3">
      <c r="B318">
        <v>308</v>
      </c>
      <c r="C318" s="1" t="s">
        <v>652</v>
      </c>
      <c r="D318" s="1" t="s">
        <v>653</v>
      </c>
      <c r="E318" s="1" t="s">
        <v>436</v>
      </c>
      <c r="F318" s="1" t="s">
        <v>297</v>
      </c>
      <c r="G318" s="1" t="s">
        <v>437</v>
      </c>
      <c r="H318" s="1" t="s">
        <v>10965</v>
      </c>
      <c r="I318" s="1">
        <f>+Territorio[[#This Row],[id]]</f>
        <v>308</v>
      </c>
    </row>
    <row r="319" spans="2:9" hidden="1" x14ac:dyDescent="0.3">
      <c r="B319">
        <v>309</v>
      </c>
      <c r="C319" s="1" t="s">
        <v>654</v>
      </c>
      <c r="D319" s="1" t="s">
        <v>655</v>
      </c>
      <c r="E319" s="1" t="s">
        <v>546</v>
      </c>
      <c r="F319" s="1" t="s">
        <v>317</v>
      </c>
      <c r="G319" s="1" t="s">
        <v>437</v>
      </c>
      <c r="H319" s="1" t="s">
        <v>10966</v>
      </c>
      <c r="I319" s="1">
        <f>+Territorio[[#This Row],[id]]</f>
        <v>309</v>
      </c>
    </row>
    <row r="320" spans="2:9" hidden="1" x14ac:dyDescent="0.3">
      <c r="B320">
        <v>310</v>
      </c>
      <c r="C320" s="1" t="s">
        <v>656</v>
      </c>
      <c r="D320" s="1" t="s">
        <v>657</v>
      </c>
      <c r="E320" s="1" t="s">
        <v>546</v>
      </c>
      <c r="F320" s="1" t="s">
        <v>317</v>
      </c>
      <c r="G320" s="1" t="s">
        <v>437</v>
      </c>
      <c r="H320" s="1" t="s">
        <v>10967</v>
      </c>
      <c r="I320" s="1">
        <f>+Territorio[[#This Row],[id]]</f>
        <v>310</v>
      </c>
    </row>
    <row r="321" spans="2:9" hidden="1" x14ac:dyDescent="0.3">
      <c r="B321">
        <v>311</v>
      </c>
      <c r="C321" s="1" t="s">
        <v>438</v>
      </c>
      <c r="D321" s="1" t="s">
        <v>658</v>
      </c>
      <c r="E321" s="1" t="s">
        <v>546</v>
      </c>
      <c r="F321" s="1" t="s">
        <v>317</v>
      </c>
      <c r="G321" s="1" t="s">
        <v>437</v>
      </c>
      <c r="H321" s="1" t="s">
        <v>10968</v>
      </c>
      <c r="I321" s="1">
        <f>+Territorio[[#This Row],[id]]</f>
        <v>311</v>
      </c>
    </row>
    <row r="322" spans="2:9" hidden="1" x14ac:dyDescent="0.3">
      <c r="B322">
        <v>312</v>
      </c>
      <c r="C322" s="1" t="s">
        <v>659</v>
      </c>
      <c r="D322" s="1" t="s">
        <v>660</v>
      </c>
      <c r="E322" s="1" t="s">
        <v>546</v>
      </c>
      <c r="F322" s="1" t="s">
        <v>317</v>
      </c>
      <c r="G322" s="1" t="s">
        <v>437</v>
      </c>
      <c r="H322" s="1" t="s">
        <v>10969</v>
      </c>
      <c r="I322" s="1">
        <f>+Territorio[[#This Row],[id]]</f>
        <v>312</v>
      </c>
    </row>
    <row r="323" spans="2:9" hidden="1" x14ac:dyDescent="0.3">
      <c r="B323">
        <v>313</v>
      </c>
      <c r="C323" s="1" t="s">
        <v>661</v>
      </c>
      <c r="D323" s="1" t="s">
        <v>662</v>
      </c>
      <c r="E323" s="1" t="s">
        <v>546</v>
      </c>
      <c r="F323" s="1" t="s">
        <v>317</v>
      </c>
      <c r="G323" s="1" t="s">
        <v>437</v>
      </c>
      <c r="H323" s="1" t="s">
        <v>10970</v>
      </c>
      <c r="I323" s="1">
        <f>+Territorio[[#This Row],[id]]</f>
        <v>313</v>
      </c>
    </row>
    <row r="324" spans="2:9" hidden="1" x14ac:dyDescent="0.3">
      <c r="B324">
        <v>314</v>
      </c>
      <c r="C324" s="1" t="s">
        <v>663</v>
      </c>
      <c r="D324" s="1" t="s">
        <v>664</v>
      </c>
      <c r="E324" s="1" t="s">
        <v>546</v>
      </c>
      <c r="F324" s="1" t="s">
        <v>317</v>
      </c>
      <c r="G324" s="1" t="s">
        <v>437</v>
      </c>
      <c r="H324" s="1" t="s">
        <v>10971</v>
      </c>
      <c r="I324" s="1">
        <f>+Territorio[[#This Row],[id]]</f>
        <v>314</v>
      </c>
    </row>
    <row r="325" spans="2:9" hidden="1" x14ac:dyDescent="0.3">
      <c r="B325">
        <v>315</v>
      </c>
      <c r="C325" s="1" t="s">
        <v>665</v>
      </c>
      <c r="D325" s="1" t="s">
        <v>666</v>
      </c>
      <c r="E325" s="1" t="s">
        <v>546</v>
      </c>
      <c r="F325" s="1" t="s">
        <v>317</v>
      </c>
      <c r="G325" s="1" t="s">
        <v>437</v>
      </c>
      <c r="H325" s="1" t="s">
        <v>10972</v>
      </c>
      <c r="I325" s="1">
        <f>+Territorio[[#This Row],[id]]</f>
        <v>315</v>
      </c>
    </row>
    <row r="326" spans="2:9" hidden="1" x14ac:dyDescent="0.3">
      <c r="B326">
        <v>316</v>
      </c>
      <c r="C326" s="1" t="s">
        <v>316</v>
      </c>
      <c r="D326" s="1" t="s">
        <v>667</v>
      </c>
      <c r="E326" s="1" t="s">
        <v>546</v>
      </c>
      <c r="F326" s="1" t="s">
        <v>317</v>
      </c>
      <c r="G326" s="1" t="s">
        <v>437</v>
      </c>
      <c r="H326" s="1" t="s">
        <v>10973</v>
      </c>
      <c r="I326" s="1">
        <f>+Territorio[[#This Row],[id]]</f>
        <v>316</v>
      </c>
    </row>
    <row r="327" spans="2:9" hidden="1" x14ac:dyDescent="0.3">
      <c r="B327">
        <v>317</v>
      </c>
      <c r="C327" s="1" t="s">
        <v>668</v>
      </c>
      <c r="D327" s="1" t="s">
        <v>669</v>
      </c>
      <c r="E327" s="1" t="s">
        <v>546</v>
      </c>
      <c r="F327" s="1" t="s">
        <v>317</v>
      </c>
      <c r="G327" s="1" t="s">
        <v>437</v>
      </c>
      <c r="H327" s="1" t="s">
        <v>10974</v>
      </c>
      <c r="I327" s="1">
        <f>+Territorio[[#This Row],[id]]</f>
        <v>317</v>
      </c>
    </row>
    <row r="328" spans="2:9" hidden="1" x14ac:dyDescent="0.3">
      <c r="B328">
        <v>318</v>
      </c>
      <c r="C328" s="1" t="s">
        <v>670</v>
      </c>
      <c r="D328" s="1" t="s">
        <v>671</v>
      </c>
      <c r="E328" s="1" t="s">
        <v>546</v>
      </c>
      <c r="F328" s="1" t="s">
        <v>317</v>
      </c>
      <c r="G328" s="1" t="s">
        <v>437</v>
      </c>
      <c r="H328" s="1" t="s">
        <v>10975</v>
      </c>
      <c r="I328" s="1">
        <f>+Territorio[[#This Row],[id]]</f>
        <v>318</v>
      </c>
    </row>
    <row r="329" spans="2:9" hidden="1" x14ac:dyDescent="0.3">
      <c r="B329">
        <v>319</v>
      </c>
      <c r="C329" s="1" t="s">
        <v>672</v>
      </c>
      <c r="D329" s="1" t="s">
        <v>673</v>
      </c>
      <c r="E329" s="1" t="s">
        <v>674</v>
      </c>
      <c r="F329" s="1" t="s">
        <v>317</v>
      </c>
      <c r="G329" s="1" t="s">
        <v>437</v>
      </c>
      <c r="H329" s="1" t="s">
        <v>10976</v>
      </c>
      <c r="I329" s="1">
        <f>+Territorio[[#This Row],[id]]</f>
        <v>319</v>
      </c>
    </row>
    <row r="330" spans="2:9" hidden="1" x14ac:dyDescent="0.3">
      <c r="B330">
        <v>320</v>
      </c>
      <c r="C330" s="1" t="s">
        <v>675</v>
      </c>
      <c r="D330" s="1" t="s">
        <v>676</v>
      </c>
      <c r="E330" s="1" t="s">
        <v>674</v>
      </c>
      <c r="F330" s="1" t="s">
        <v>317</v>
      </c>
      <c r="G330" s="1" t="s">
        <v>437</v>
      </c>
      <c r="H330" s="1" t="s">
        <v>10977</v>
      </c>
      <c r="I330" s="1">
        <f>+Territorio[[#This Row],[id]]</f>
        <v>320</v>
      </c>
    </row>
    <row r="331" spans="2:9" hidden="1" x14ac:dyDescent="0.3">
      <c r="B331">
        <v>321</v>
      </c>
      <c r="C331" s="1" t="s">
        <v>677</v>
      </c>
      <c r="D331" s="1" t="s">
        <v>618</v>
      </c>
      <c r="E331" s="1" t="s">
        <v>674</v>
      </c>
      <c r="F331" s="1" t="s">
        <v>317</v>
      </c>
      <c r="G331" s="1" t="s">
        <v>437</v>
      </c>
      <c r="H331" s="1" t="s">
        <v>10978</v>
      </c>
      <c r="I331" s="1">
        <f>+Territorio[[#This Row],[id]]</f>
        <v>321</v>
      </c>
    </row>
    <row r="332" spans="2:9" hidden="1" x14ac:dyDescent="0.3">
      <c r="B332">
        <v>322</v>
      </c>
      <c r="C332" s="1" t="s">
        <v>678</v>
      </c>
      <c r="D332" s="1" t="s">
        <v>679</v>
      </c>
      <c r="E332" s="1" t="s">
        <v>674</v>
      </c>
      <c r="F332" s="1" t="s">
        <v>317</v>
      </c>
      <c r="G332" s="1" t="s">
        <v>437</v>
      </c>
      <c r="H332" s="1" t="s">
        <v>10979</v>
      </c>
      <c r="I332" s="1">
        <f>+Territorio[[#This Row],[id]]</f>
        <v>322</v>
      </c>
    </row>
    <row r="333" spans="2:9" hidden="1" x14ac:dyDescent="0.3">
      <c r="B333">
        <v>323</v>
      </c>
      <c r="C333" s="1" t="s">
        <v>680</v>
      </c>
      <c r="D333" s="1" t="s">
        <v>681</v>
      </c>
      <c r="E333" s="1" t="s">
        <v>436</v>
      </c>
      <c r="F333" s="1" t="s">
        <v>147</v>
      </c>
      <c r="G333" s="1" t="s">
        <v>437</v>
      </c>
      <c r="H333" s="1" t="s">
        <v>10980</v>
      </c>
      <c r="I333" s="1">
        <f>+Territorio[[#This Row],[id]]</f>
        <v>323</v>
      </c>
    </row>
    <row r="334" spans="2:9" hidden="1" x14ac:dyDescent="0.3">
      <c r="B334">
        <v>324</v>
      </c>
      <c r="C334" s="1" t="s">
        <v>682</v>
      </c>
      <c r="D334" s="1" t="s">
        <v>683</v>
      </c>
      <c r="E334" s="1" t="s">
        <v>436</v>
      </c>
      <c r="F334" s="1" t="s">
        <v>147</v>
      </c>
      <c r="G334" s="1" t="s">
        <v>437</v>
      </c>
      <c r="H334" s="1" t="s">
        <v>10981</v>
      </c>
      <c r="I334" s="1">
        <f>+Territorio[[#This Row],[id]]</f>
        <v>324</v>
      </c>
    </row>
    <row r="335" spans="2:9" hidden="1" x14ac:dyDescent="0.3">
      <c r="B335">
        <v>325</v>
      </c>
      <c r="C335" s="1" t="s">
        <v>684</v>
      </c>
      <c r="D335" s="1" t="s">
        <v>685</v>
      </c>
      <c r="E335" s="1" t="s">
        <v>436</v>
      </c>
      <c r="F335" s="1" t="s">
        <v>147</v>
      </c>
      <c r="G335" s="1" t="s">
        <v>437</v>
      </c>
      <c r="H335" s="1" t="s">
        <v>10982</v>
      </c>
      <c r="I335" s="1">
        <f>+Territorio[[#This Row],[id]]</f>
        <v>325</v>
      </c>
    </row>
    <row r="336" spans="2:9" hidden="1" x14ac:dyDescent="0.3">
      <c r="B336">
        <v>326</v>
      </c>
      <c r="C336" s="1" t="s">
        <v>686</v>
      </c>
      <c r="D336" s="1" t="s">
        <v>687</v>
      </c>
      <c r="E336" s="1" t="s">
        <v>436</v>
      </c>
      <c r="F336" s="1" t="s">
        <v>147</v>
      </c>
      <c r="G336" s="1" t="s">
        <v>437</v>
      </c>
      <c r="H336" s="1" t="s">
        <v>10983</v>
      </c>
      <c r="I336" s="1">
        <f>+Territorio[[#This Row],[id]]</f>
        <v>326</v>
      </c>
    </row>
    <row r="337" spans="2:9" hidden="1" x14ac:dyDescent="0.3">
      <c r="B337">
        <v>327</v>
      </c>
      <c r="C337" s="1" t="s">
        <v>688</v>
      </c>
      <c r="D337" s="1" t="s">
        <v>689</v>
      </c>
      <c r="E337" s="1" t="s">
        <v>436</v>
      </c>
      <c r="F337" s="1" t="s">
        <v>147</v>
      </c>
      <c r="G337" s="1" t="s">
        <v>437</v>
      </c>
      <c r="H337" s="1" t="s">
        <v>10984</v>
      </c>
      <c r="I337" s="1">
        <f>+Territorio[[#This Row],[id]]</f>
        <v>327</v>
      </c>
    </row>
    <row r="338" spans="2:9" hidden="1" x14ac:dyDescent="0.3">
      <c r="B338">
        <v>328</v>
      </c>
      <c r="C338" s="1" t="s">
        <v>458</v>
      </c>
      <c r="D338" s="1" t="s">
        <v>690</v>
      </c>
      <c r="E338" s="1" t="s">
        <v>436</v>
      </c>
      <c r="F338" s="1" t="s">
        <v>147</v>
      </c>
      <c r="G338" s="1" t="s">
        <v>437</v>
      </c>
      <c r="H338" s="1" t="s">
        <v>10985</v>
      </c>
      <c r="I338" s="1">
        <f>+Territorio[[#This Row],[id]]</f>
        <v>328</v>
      </c>
    </row>
    <row r="339" spans="2:9" hidden="1" x14ac:dyDescent="0.3">
      <c r="B339">
        <v>329</v>
      </c>
      <c r="C339" s="1" t="s">
        <v>691</v>
      </c>
      <c r="D339" s="1" t="s">
        <v>692</v>
      </c>
      <c r="E339" s="1" t="s">
        <v>436</v>
      </c>
      <c r="F339" s="1" t="s">
        <v>147</v>
      </c>
      <c r="G339" s="1" t="s">
        <v>437</v>
      </c>
      <c r="H339" s="1" t="s">
        <v>10986</v>
      </c>
      <c r="I339" s="1">
        <f>+Territorio[[#This Row],[id]]</f>
        <v>329</v>
      </c>
    </row>
    <row r="340" spans="2:9" hidden="1" x14ac:dyDescent="0.3">
      <c r="B340">
        <v>330</v>
      </c>
      <c r="C340" s="1" t="s">
        <v>693</v>
      </c>
      <c r="D340" s="1" t="s">
        <v>694</v>
      </c>
      <c r="E340" s="1" t="s">
        <v>436</v>
      </c>
      <c r="F340" s="1" t="s">
        <v>147</v>
      </c>
      <c r="G340" s="1" t="s">
        <v>437</v>
      </c>
      <c r="H340" s="1" t="s">
        <v>10987</v>
      </c>
      <c r="I340" s="1">
        <f>+Territorio[[#This Row],[id]]</f>
        <v>330</v>
      </c>
    </row>
    <row r="341" spans="2:9" hidden="1" x14ac:dyDescent="0.3">
      <c r="B341">
        <v>331</v>
      </c>
      <c r="C341" s="1" t="s">
        <v>695</v>
      </c>
      <c r="D341" s="1" t="s">
        <v>696</v>
      </c>
      <c r="E341" s="1" t="s">
        <v>436</v>
      </c>
      <c r="F341" s="1" t="s">
        <v>147</v>
      </c>
      <c r="G341" s="1" t="s">
        <v>437</v>
      </c>
      <c r="H341" s="1" t="s">
        <v>10988</v>
      </c>
      <c r="I341" s="1">
        <f>+Territorio[[#This Row],[id]]</f>
        <v>331</v>
      </c>
    </row>
    <row r="342" spans="2:9" hidden="1" x14ac:dyDescent="0.3">
      <c r="B342">
        <v>332</v>
      </c>
      <c r="C342" s="1" t="s">
        <v>697</v>
      </c>
      <c r="D342" s="1" t="s">
        <v>698</v>
      </c>
      <c r="E342" s="1" t="s">
        <v>436</v>
      </c>
      <c r="F342" s="1" t="s">
        <v>147</v>
      </c>
      <c r="G342" s="1" t="s">
        <v>437</v>
      </c>
      <c r="H342" s="1" t="s">
        <v>10989</v>
      </c>
      <c r="I342" s="1">
        <f>+Territorio[[#This Row],[id]]</f>
        <v>332</v>
      </c>
    </row>
    <row r="343" spans="2:9" hidden="1" x14ac:dyDescent="0.3">
      <c r="B343">
        <v>333</v>
      </c>
      <c r="C343" s="1" t="s">
        <v>699</v>
      </c>
      <c r="D343" s="1" t="s">
        <v>700</v>
      </c>
      <c r="E343" s="1" t="s">
        <v>436</v>
      </c>
      <c r="F343" s="1" t="s">
        <v>147</v>
      </c>
      <c r="G343" s="1" t="s">
        <v>437</v>
      </c>
      <c r="H343" s="1" t="s">
        <v>10990</v>
      </c>
      <c r="I343" s="1">
        <f>+Territorio[[#This Row],[id]]</f>
        <v>333</v>
      </c>
    </row>
    <row r="344" spans="2:9" hidden="1" x14ac:dyDescent="0.3">
      <c r="B344">
        <v>334</v>
      </c>
      <c r="C344" s="1" t="s">
        <v>701</v>
      </c>
      <c r="D344" s="1" t="s">
        <v>702</v>
      </c>
      <c r="E344" s="1" t="s">
        <v>436</v>
      </c>
      <c r="F344" s="1" t="s">
        <v>147</v>
      </c>
      <c r="G344" s="1" t="s">
        <v>437</v>
      </c>
      <c r="H344" s="1" t="s">
        <v>10991</v>
      </c>
      <c r="I344" s="1">
        <f>+Territorio[[#This Row],[id]]</f>
        <v>334</v>
      </c>
    </row>
    <row r="345" spans="2:9" hidden="1" x14ac:dyDescent="0.3">
      <c r="B345">
        <v>335</v>
      </c>
      <c r="C345" s="1" t="s">
        <v>703</v>
      </c>
      <c r="D345" s="1" t="s">
        <v>704</v>
      </c>
      <c r="E345" s="1" t="s">
        <v>436</v>
      </c>
      <c r="F345" s="1" t="s">
        <v>147</v>
      </c>
      <c r="G345" s="1" t="s">
        <v>437</v>
      </c>
      <c r="H345" s="1" t="s">
        <v>10992</v>
      </c>
      <c r="I345" s="1">
        <f>+Territorio[[#This Row],[id]]</f>
        <v>335</v>
      </c>
    </row>
    <row r="346" spans="2:9" hidden="1" x14ac:dyDescent="0.3">
      <c r="B346">
        <v>336</v>
      </c>
      <c r="C346" s="1" t="s">
        <v>705</v>
      </c>
      <c r="D346" s="1" t="s">
        <v>706</v>
      </c>
      <c r="E346" s="1" t="s">
        <v>436</v>
      </c>
      <c r="F346" s="1" t="s">
        <v>147</v>
      </c>
      <c r="G346" s="1" t="s">
        <v>437</v>
      </c>
      <c r="H346" s="1" t="s">
        <v>10993</v>
      </c>
      <c r="I346" s="1">
        <f>+Territorio[[#This Row],[id]]</f>
        <v>336</v>
      </c>
    </row>
    <row r="347" spans="2:9" hidden="1" x14ac:dyDescent="0.3">
      <c r="B347">
        <v>337</v>
      </c>
      <c r="C347" s="1" t="s">
        <v>76</v>
      </c>
      <c r="D347" s="1" t="s">
        <v>681</v>
      </c>
      <c r="E347" s="1" t="s">
        <v>707</v>
      </c>
      <c r="F347" s="1" t="s">
        <v>77</v>
      </c>
      <c r="G347" s="1" t="s">
        <v>437</v>
      </c>
      <c r="H347" s="1" t="s">
        <v>10994</v>
      </c>
      <c r="I347" s="1">
        <f>+Territorio[[#This Row],[id]]</f>
        <v>337</v>
      </c>
    </row>
    <row r="348" spans="2:9" hidden="1" x14ac:dyDescent="0.3">
      <c r="B348">
        <v>338</v>
      </c>
      <c r="C348" s="1" t="s">
        <v>708</v>
      </c>
      <c r="D348" s="1" t="s">
        <v>702</v>
      </c>
      <c r="E348" s="1" t="s">
        <v>707</v>
      </c>
      <c r="F348" s="1" t="s">
        <v>77</v>
      </c>
      <c r="G348" s="1" t="s">
        <v>437</v>
      </c>
      <c r="H348" s="1" t="s">
        <v>10995</v>
      </c>
      <c r="I348" s="1">
        <f>+Territorio[[#This Row],[id]]</f>
        <v>338</v>
      </c>
    </row>
    <row r="349" spans="2:9" hidden="1" x14ac:dyDescent="0.3">
      <c r="B349">
        <v>339</v>
      </c>
      <c r="C349" s="1" t="s">
        <v>709</v>
      </c>
      <c r="D349" s="1" t="s">
        <v>704</v>
      </c>
      <c r="E349" s="1" t="s">
        <v>707</v>
      </c>
      <c r="F349" s="1" t="s">
        <v>77</v>
      </c>
      <c r="G349" s="1" t="s">
        <v>437</v>
      </c>
      <c r="H349" s="1" t="s">
        <v>10996</v>
      </c>
      <c r="I349" s="1">
        <f>+Territorio[[#This Row],[id]]</f>
        <v>339</v>
      </c>
    </row>
    <row r="350" spans="2:9" hidden="1" x14ac:dyDescent="0.3">
      <c r="B350">
        <v>340</v>
      </c>
      <c r="C350" s="1" t="s">
        <v>710</v>
      </c>
      <c r="D350" s="1" t="s">
        <v>685</v>
      </c>
      <c r="E350" s="1" t="s">
        <v>707</v>
      </c>
      <c r="F350" s="1" t="s">
        <v>77</v>
      </c>
      <c r="G350" s="1" t="s">
        <v>437</v>
      </c>
      <c r="H350" s="1" t="s">
        <v>10997</v>
      </c>
      <c r="I350" s="1">
        <f>+Territorio[[#This Row],[id]]</f>
        <v>340</v>
      </c>
    </row>
    <row r="351" spans="2:9" hidden="1" x14ac:dyDescent="0.3">
      <c r="B351">
        <v>341</v>
      </c>
      <c r="C351" s="1" t="s">
        <v>711</v>
      </c>
      <c r="D351" s="1" t="s">
        <v>689</v>
      </c>
      <c r="E351" s="1" t="s">
        <v>707</v>
      </c>
      <c r="F351" s="1" t="s">
        <v>77</v>
      </c>
      <c r="G351" s="1" t="s">
        <v>437</v>
      </c>
      <c r="H351" s="1" t="s">
        <v>10998</v>
      </c>
      <c r="I351" s="1">
        <f>+Territorio[[#This Row],[id]]</f>
        <v>341</v>
      </c>
    </row>
    <row r="352" spans="2:9" hidden="1" x14ac:dyDescent="0.3">
      <c r="B352">
        <v>342</v>
      </c>
      <c r="C352" s="1" t="s">
        <v>712</v>
      </c>
      <c r="D352" s="1" t="s">
        <v>698</v>
      </c>
      <c r="E352" s="1" t="s">
        <v>707</v>
      </c>
      <c r="F352" s="1" t="s">
        <v>77</v>
      </c>
      <c r="G352" s="1" t="s">
        <v>437</v>
      </c>
      <c r="H352" s="1" t="s">
        <v>10999</v>
      </c>
      <c r="I352" s="1">
        <f>+Territorio[[#This Row],[id]]</f>
        <v>342</v>
      </c>
    </row>
    <row r="353" spans="1:9" hidden="1" x14ac:dyDescent="0.3">
      <c r="A353" s="1">
        <v>1101</v>
      </c>
      <c r="B353">
        <v>343</v>
      </c>
      <c r="C353" s="1" t="s">
        <v>713</v>
      </c>
      <c r="D353" s="1" t="s">
        <v>714</v>
      </c>
      <c r="E353" s="1" t="s">
        <v>715</v>
      </c>
      <c r="F353" s="1" t="s">
        <v>115</v>
      </c>
      <c r="G353" s="1" t="s">
        <v>716</v>
      </c>
      <c r="H353" s="1" t="s">
        <v>11000</v>
      </c>
      <c r="I353" s="1">
        <f>+Territorio[[#This Row],[id]]</f>
        <v>343</v>
      </c>
    </row>
    <row r="354" spans="1:9" hidden="1" x14ac:dyDescent="0.3">
      <c r="A354" s="1">
        <v>1107</v>
      </c>
      <c r="B354">
        <v>344</v>
      </c>
      <c r="C354" s="1" t="s">
        <v>717</v>
      </c>
      <c r="D354" s="1" t="s">
        <v>718</v>
      </c>
      <c r="E354" s="1" t="s">
        <v>715</v>
      </c>
      <c r="F354" s="1" t="s">
        <v>115</v>
      </c>
      <c r="G354" s="1" t="s">
        <v>716</v>
      </c>
      <c r="H354" s="1" t="s">
        <v>11001</v>
      </c>
      <c r="I354" s="1">
        <f>+Territorio[[#This Row],[id]]</f>
        <v>344</v>
      </c>
    </row>
    <row r="355" spans="1:9" hidden="1" x14ac:dyDescent="0.3">
      <c r="A355" s="1">
        <v>1401</v>
      </c>
      <c r="B355">
        <v>345</v>
      </c>
      <c r="C355" s="1" t="s">
        <v>719</v>
      </c>
      <c r="D355" s="1" t="s">
        <v>720</v>
      </c>
      <c r="E355" s="1" t="s">
        <v>715</v>
      </c>
      <c r="F355" s="1" t="s">
        <v>115</v>
      </c>
      <c r="G355" s="1" t="s">
        <v>716</v>
      </c>
      <c r="H355" s="1" t="s">
        <v>11002</v>
      </c>
      <c r="I355" s="1">
        <f>+Territorio[[#This Row],[id]]</f>
        <v>345</v>
      </c>
    </row>
    <row r="356" spans="1:9" hidden="1" x14ac:dyDescent="0.3">
      <c r="A356" s="1">
        <v>1402</v>
      </c>
      <c r="B356">
        <v>346</v>
      </c>
      <c r="C356" s="1" t="s">
        <v>721</v>
      </c>
      <c r="D356" s="1" t="s">
        <v>722</v>
      </c>
      <c r="E356" s="1" t="s">
        <v>715</v>
      </c>
      <c r="F356" s="1" t="s">
        <v>115</v>
      </c>
      <c r="G356" s="1" t="s">
        <v>716</v>
      </c>
      <c r="H356" s="1" t="s">
        <v>11003</v>
      </c>
      <c r="I356" s="1">
        <f>+Territorio[[#This Row],[id]]</f>
        <v>346</v>
      </c>
    </row>
    <row r="357" spans="1:9" hidden="1" x14ac:dyDescent="0.3">
      <c r="A357" s="1">
        <v>1403</v>
      </c>
      <c r="B357">
        <v>347</v>
      </c>
      <c r="C357" s="1" t="s">
        <v>723</v>
      </c>
      <c r="D357" s="1" t="s">
        <v>724</v>
      </c>
      <c r="E357" s="1" t="s">
        <v>715</v>
      </c>
      <c r="F357" s="1" t="s">
        <v>115</v>
      </c>
      <c r="G357" s="1" t="s">
        <v>716</v>
      </c>
      <c r="H357" s="1" t="s">
        <v>11004</v>
      </c>
      <c r="I357" s="1">
        <f>+Territorio[[#This Row],[id]]</f>
        <v>347</v>
      </c>
    </row>
    <row r="358" spans="1:9" hidden="1" x14ac:dyDescent="0.3">
      <c r="A358" s="1">
        <v>1404</v>
      </c>
      <c r="B358">
        <v>348</v>
      </c>
      <c r="C358" s="1" t="s">
        <v>725</v>
      </c>
      <c r="D358" s="1" t="s">
        <v>726</v>
      </c>
      <c r="E358" s="1" t="s">
        <v>715</v>
      </c>
      <c r="F358" s="1" t="s">
        <v>115</v>
      </c>
      <c r="G358" s="1" t="s">
        <v>716</v>
      </c>
      <c r="H358" s="1" t="s">
        <v>11005</v>
      </c>
      <c r="I358" s="1">
        <f>+Territorio[[#This Row],[id]]</f>
        <v>348</v>
      </c>
    </row>
    <row r="359" spans="1:9" hidden="1" x14ac:dyDescent="0.3">
      <c r="A359" s="1">
        <v>1405</v>
      </c>
      <c r="B359">
        <v>349</v>
      </c>
      <c r="C359" s="1" t="s">
        <v>727</v>
      </c>
      <c r="D359" s="1" t="s">
        <v>728</v>
      </c>
      <c r="E359" s="1" t="s">
        <v>715</v>
      </c>
      <c r="F359" s="1" t="s">
        <v>115</v>
      </c>
      <c r="G359" s="1" t="s">
        <v>716</v>
      </c>
      <c r="H359" s="1" t="s">
        <v>11006</v>
      </c>
      <c r="I359" s="1">
        <f>+Territorio[[#This Row],[id]]</f>
        <v>349</v>
      </c>
    </row>
    <row r="360" spans="1:9" hidden="1" x14ac:dyDescent="0.3">
      <c r="A360" s="1">
        <v>2101</v>
      </c>
      <c r="B360">
        <v>350</v>
      </c>
      <c r="C360" s="1" t="s">
        <v>517</v>
      </c>
      <c r="D360" s="1" t="s">
        <v>729</v>
      </c>
      <c r="E360" s="1" t="s">
        <v>715</v>
      </c>
      <c r="F360" s="1" t="s">
        <v>115</v>
      </c>
      <c r="G360" s="1" t="s">
        <v>716</v>
      </c>
      <c r="H360" s="1" t="s">
        <v>11007</v>
      </c>
      <c r="I360" s="1">
        <f>+Territorio[[#This Row],[id]]</f>
        <v>350</v>
      </c>
    </row>
    <row r="361" spans="1:9" hidden="1" x14ac:dyDescent="0.3">
      <c r="A361" s="1">
        <v>2102</v>
      </c>
      <c r="B361">
        <v>351</v>
      </c>
      <c r="C361" s="1" t="s">
        <v>730</v>
      </c>
      <c r="D361" s="1" t="s">
        <v>731</v>
      </c>
      <c r="E361" s="1" t="s">
        <v>715</v>
      </c>
      <c r="F361" s="1" t="s">
        <v>115</v>
      </c>
      <c r="G361" s="1" t="s">
        <v>716</v>
      </c>
      <c r="H361" s="1" t="s">
        <v>11008</v>
      </c>
      <c r="I361" s="1">
        <f>+Territorio[[#This Row],[id]]</f>
        <v>351</v>
      </c>
    </row>
    <row r="362" spans="1:9" hidden="1" x14ac:dyDescent="0.3">
      <c r="A362" s="1">
        <v>2103</v>
      </c>
      <c r="B362">
        <v>352</v>
      </c>
      <c r="C362" s="1" t="s">
        <v>732</v>
      </c>
      <c r="D362" s="1" t="s">
        <v>733</v>
      </c>
      <c r="E362" s="1" t="s">
        <v>715</v>
      </c>
      <c r="F362" s="1" t="s">
        <v>115</v>
      </c>
      <c r="G362" s="1" t="s">
        <v>716</v>
      </c>
      <c r="H362" s="1" t="s">
        <v>11009</v>
      </c>
      <c r="I362" s="1">
        <f>+Territorio[[#This Row],[id]]</f>
        <v>352</v>
      </c>
    </row>
    <row r="363" spans="1:9" hidden="1" x14ac:dyDescent="0.3">
      <c r="A363" s="1">
        <v>2104</v>
      </c>
      <c r="B363">
        <v>353</v>
      </c>
      <c r="C363" s="1" t="s">
        <v>734</v>
      </c>
      <c r="D363" s="1" t="s">
        <v>735</v>
      </c>
      <c r="E363" s="1" t="s">
        <v>715</v>
      </c>
      <c r="F363" s="1" t="s">
        <v>115</v>
      </c>
      <c r="G363" s="1" t="s">
        <v>716</v>
      </c>
      <c r="H363" s="1" t="s">
        <v>11010</v>
      </c>
      <c r="I363" s="1">
        <f>+Territorio[[#This Row],[id]]</f>
        <v>353</v>
      </c>
    </row>
    <row r="364" spans="1:9" hidden="1" x14ac:dyDescent="0.3">
      <c r="A364" s="1">
        <v>2201</v>
      </c>
      <c r="B364">
        <v>354</v>
      </c>
      <c r="C364" s="1" t="s">
        <v>736</v>
      </c>
      <c r="D364" s="1" t="s">
        <v>737</v>
      </c>
      <c r="E364" s="1" t="s">
        <v>715</v>
      </c>
      <c r="F364" s="1" t="s">
        <v>115</v>
      </c>
      <c r="G364" s="1" t="s">
        <v>716</v>
      </c>
      <c r="H364" s="1" t="s">
        <v>11011</v>
      </c>
      <c r="I364" s="1">
        <f>+Territorio[[#This Row],[id]]</f>
        <v>354</v>
      </c>
    </row>
    <row r="365" spans="1:9" hidden="1" x14ac:dyDescent="0.3">
      <c r="A365" s="1">
        <v>2202</v>
      </c>
      <c r="B365">
        <v>355</v>
      </c>
      <c r="C365" s="1" t="s">
        <v>738</v>
      </c>
      <c r="D365" s="1" t="s">
        <v>739</v>
      </c>
      <c r="E365" s="1" t="s">
        <v>715</v>
      </c>
      <c r="F365" s="1" t="s">
        <v>115</v>
      </c>
      <c r="G365" s="1" t="s">
        <v>716</v>
      </c>
      <c r="H365" s="1" t="s">
        <v>11012</v>
      </c>
      <c r="I365" s="1">
        <f>+Territorio[[#This Row],[id]]</f>
        <v>355</v>
      </c>
    </row>
    <row r="366" spans="1:9" hidden="1" x14ac:dyDescent="0.3">
      <c r="A366" s="1">
        <v>2203</v>
      </c>
      <c r="B366">
        <v>356</v>
      </c>
      <c r="C366" s="1" t="s">
        <v>740</v>
      </c>
      <c r="D366" s="1" t="s">
        <v>741</v>
      </c>
      <c r="E366" s="1" t="s">
        <v>715</v>
      </c>
      <c r="F366" s="1" t="s">
        <v>115</v>
      </c>
      <c r="G366" s="1" t="s">
        <v>716</v>
      </c>
      <c r="H366" s="1" t="s">
        <v>11013</v>
      </c>
      <c r="I366" s="1">
        <f>+Territorio[[#This Row],[id]]</f>
        <v>356</v>
      </c>
    </row>
    <row r="367" spans="1:9" hidden="1" x14ac:dyDescent="0.3">
      <c r="A367" s="1">
        <v>2301</v>
      </c>
      <c r="B367">
        <v>357</v>
      </c>
      <c r="C367" s="1" t="s">
        <v>742</v>
      </c>
      <c r="D367" s="1" t="s">
        <v>743</v>
      </c>
      <c r="E367" s="1" t="s">
        <v>715</v>
      </c>
      <c r="F367" s="1" t="s">
        <v>115</v>
      </c>
      <c r="G367" s="1" t="s">
        <v>716</v>
      </c>
      <c r="H367" s="1" t="s">
        <v>11014</v>
      </c>
      <c r="I367" s="1">
        <f>+Territorio[[#This Row],[id]]</f>
        <v>357</v>
      </c>
    </row>
    <row r="368" spans="1:9" hidden="1" x14ac:dyDescent="0.3">
      <c r="A368" s="1">
        <v>2302</v>
      </c>
      <c r="B368">
        <v>358</v>
      </c>
      <c r="C368" s="1" t="s">
        <v>744</v>
      </c>
      <c r="D368" s="1" t="s">
        <v>745</v>
      </c>
      <c r="E368" s="1" t="s">
        <v>715</v>
      </c>
      <c r="F368" s="1" t="s">
        <v>115</v>
      </c>
      <c r="G368" s="1" t="s">
        <v>716</v>
      </c>
      <c r="H368" s="1" t="s">
        <v>11015</v>
      </c>
      <c r="I368" s="1">
        <f>+Territorio[[#This Row],[id]]</f>
        <v>358</v>
      </c>
    </row>
    <row r="369" spans="1:9" hidden="1" x14ac:dyDescent="0.3">
      <c r="A369" s="1">
        <v>3101</v>
      </c>
      <c r="B369">
        <v>359</v>
      </c>
      <c r="C369" s="1" t="s">
        <v>746</v>
      </c>
      <c r="D369" s="1" t="s">
        <v>747</v>
      </c>
      <c r="E369" s="1" t="s">
        <v>715</v>
      </c>
      <c r="F369" s="1" t="s">
        <v>115</v>
      </c>
      <c r="G369" s="1" t="s">
        <v>716</v>
      </c>
      <c r="H369" s="1" t="s">
        <v>11016</v>
      </c>
      <c r="I369" s="1">
        <f>+Territorio[[#This Row],[id]]</f>
        <v>359</v>
      </c>
    </row>
    <row r="370" spans="1:9" hidden="1" x14ac:dyDescent="0.3">
      <c r="A370" s="1">
        <v>3102</v>
      </c>
      <c r="B370">
        <v>360</v>
      </c>
      <c r="C370" s="1" t="s">
        <v>748</v>
      </c>
      <c r="D370" s="1" t="s">
        <v>749</v>
      </c>
      <c r="E370" s="1" t="s">
        <v>715</v>
      </c>
      <c r="F370" s="1" t="s">
        <v>115</v>
      </c>
      <c r="G370" s="1" t="s">
        <v>716</v>
      </c>
      <c r="H370" s="1" t="s">
        <v>11017</v>
      </c>
      <c r="I370" s="1">
        <f>+Territorio[[#This Row],[id]]</f>
        <v>360</v>
      </c>
    </row>
    <row r="371" spans="1:9" hidden="1" x14ac:dyDescent="0.3">
      <c r="A371" s="1">
        <v>3103</v>
      </c>
      <c r="B371">
        <v>361</v>
      </c>
      <c r="C371" s="1" t="s">
        <v>750</v>
      </c>
      <c r="D371" s="1" t="s">
        <v>751</v>
      </c>
      <c r="E371" s="1" t="s">
        <v>715</v>
      </c>
      <c r="F371" s="1" t="s">
        <v>115</v>
      </c>
      <c r="G371" s="1" t="s">
        <v>716</v>
      </c>
      <c r="H371" s="1" t="s">
        <v>11018</v>
      </c>
      <c r="I371" s="1">
        <f>+Territorio[[#This Row],[id]]</f>
        <v>361</v>
      </c>
    </row>
    <row r="372" spans="1:9" hidden="1" x14ac:dyDescent="0.3">
      <c r="A372" s="1">
        <v>3201</v>
      </c>
      <c r="B372">
        <v>362</v>
      </c>
      <c r="C372" s="1" t="s">
        <v>752</v>
      </c>
      <c r="D372" s="1" t="s">
        <v>753</v>
      </c>
      <c r="E372" s="1" t="s">
        <v>715</v>
      </c>
      <c r="F372" s="1" t="s">
        <v>115</v>
      </c>
      <c r="G372" s="1" t="s">
        <v>716</v>
      </c>
      <c r="H372" s="1" t="s">
        <v>11019</v>
      </c>
      <c r="I372" s="1">
        <f>+Territorio[[#This Row],[id]]</f>
        <v>362</v>
      </c>
    </row>
    <row r="373" spans="1:9" hidden="1" x14ac:dyDescent="0.3">
      <c r="A373" s="1">
        <v>3202</v>
      </c>
      <c r="B373">
        <v>363</v>
      </c>
      <c r="C373" s="1" t="s">
        <v>754</v>
      </c>
      <c r="D373" s="1" t="s">
        <v>755</v>
      </c>
      <c r="E373" s="1" t="s">
        <v>715</v>
      </c>
      <c r="F373" s="1" t="s">
        <v>115</v>
      </c>
      <c r="G373" s="1" t="s">
        <v>716</v>
      </c>
      <c r="H373" s="1" t="s">
        <v>11020</v>
      </c>
      <c r="I373" s="1">
        <f>+Territorio[[#This Row],[id]]</f>
        <v>363</v>
      </c>
    </row>
    <row r="374" spans="1:9" hidden="1" x14ac:dyDescent="0.3">
      <c r="A374" s="1">
        <v>3301</v>
      </c>
      <c r="B374">
        <v>364</v>
      </c>
      <c r="C374" s="1" t="s">
        <v>756</v>
      </c>
      <c r="D374" s="1" t="s">
        <v>757</v>
      </c>
      <c r="E374" s="1" t="s">
        <v>715</v>
      </c>
      <c r="F374" s="1" t="s">
        <v>115</v>
      </c>
      <c r="G374" s="1" t="s">
        <v>716</v>
      </c>
      <c r="H374" s="1" t="s">
        <v>11021</v>
      </c>
      <c r="I374" s="1">
        <f>+Territorio[[#This Row],[id]]</f>
        <v>364</v>
      </c>
    </row>
    <row r="375" spans="1:9" hidden="1" x14ac:dyDescent="0.3">
      <c r="A375" s="1">
        <v>3302</v>
      </c>
      <c r="B375">
        <v>365</v>
      </c>
      <c r="C375" s="1" t="s">
        <v>758</v>
      </c>
      <c r="D375" s="1" t="s">
        <v>759</v>
      </c>
      <c r="E375" s="1" t="s">
        <v>715</v>
      </c>
      <c r="F375" s="1" t="s">
        <v>115</v>
      </c>
      <c r="G375" s="1" t="s">
        <v>716</v>
      </c>
      <c r="H375" s="1" t="s">
        <v>11022</v>
      </c>
      <c r="I375" s="1">
        <f>+Territorio[[#This Row],[id]]</f>
        <v>365</v>
      </c>
    </row>
    <row r="376" spans="1:9" hidden="1" x14ac:dyDescent="0.3">
      <c r="A376" s="1">
        <v>3303</v>
      </c>
      <c r="B376">
        <v>366</v>
      </c>
      <c r="C376" s="1" t="s">
        <v>760</v>
      </c>
      <c r="D376" s="1" t="s">
        <v>761</v>
      </c>
      <c r="E376" s="1" t="s">
        <v>715</v>
      </c>
      <c r="F376" s="1" t="s">
        <v>115</v>
      </c>
      <c r="G376" s="1" t="s">
        <v>716</v>
      </c>
      <c r="H376" s="1" t="s">
        <v>11023</v>
      </c>
      <c r="I376" s="1">
        <f>+Territorio[[#This Row],[id]]</f>
        <v>366</v>
      </c>
    </row>
    <row r="377" spans="1:9" hidden="1" x14ac:dyDescent="0.3">
      <c r="A377" s="1">
        <v>3304</v>
      </c>
      <c r="B377">
        <v>367</v>
      </c>
      <c r="C377" s="1" t="s">
        <v>762</v>
      </c>
      <c r="D377" s="1" t="s">
        <v>763</v>
      </c>
      <c r="E377" s="1" t="s">
        <v>715</v>
      </c>
      <c r="F377" s="1" t="s">
        <v>115</v>
      </c>
      <c r="G377" s="1" t="s">
        <v>716</v>
      </c>
      <c r="H377" s="1" t="s">
        <v>11024</v>
      </c>
      <c r="I377" s="1">
        <f>+Territorio[[#This Row],[id]]</f>
        <v>367</v>
      </c>
    </row>
    <row r="378" spans="1:9" hidden="1" x14ac:dyDescent="0.3">
      <c r="A378" s="1">
        <v>4101</v>
      </c>
      <c r="B378">
        <v>368</v>
      </c>
      <c r="C378" s="1" t="s">
        <v>764</v>
      </c>
      <c r="D378" s="1" t="s">
        <v>765</v>
      </c>
      <c r="E378" s="1" t="s">
        <v>715</v>
      </c>
      <c r="F378" s="1" t="s">
        <v>115</v>
      </c>
      <c r="G378" s="1" t="s">
        <v>716</v>
      </c>
      <c r="H378" s="1" t="s">
        <v>11025</v>
      </c>
      <c r="I378" s="1">
        <f>+Territorio[[#This Row],[id]]</f>
        <v>368</v>
      </c>
    </row>
    <row r="379" spans="1:9" hidden="1" x14ac:dyDescent="0.3">
      <c r="A379" s="1">
        <v>4102</v>
      </c>
      <c r="B379">
        <v>369</v>
      </c>
      <c r="C379" s="1" t="s">
        <v>527</v>
      </c>
      <c r="D379" s="1" t="s">
        <v>766</v>
      </c>
      <c r="E379" s="1" t="s">
        <v>715</v>
      </c>
      <c r="F379" s="1" t="s">
        <v>115</v>
      </c>
      <c r="G379" s="1" t="s">
        <v>716</v>
      </c>
      <c r="H379" s="1" t="s">
        <v>11026</v>
      </c>
      <c r="I379" s="1">
        <f>+Territorio[[#This Row],[id]]</f>
        <v>369</v>
      </c>
    </row>
    <row r="380" spans="1:9" hidden="1" x14ac:dyDescent="0.3">
      <c r="A380" s="1">
        <v>4103</v>
      </c>
      <c r="B380">
        <v>370</v>
      </c>
      <c r="C380" s="1" t="s">
        <v>767</v>
      </c>
      <c r="D380" s="1" t="s">
        <v>768</v>
      </c>
      <c r="E380" s="1" t="s">
        <v>715</v>
      </c>
      <c r="F380" s="1" t="s">
        <v>115</v>
      </c>
      <c r="G380" s="1" t="s">
        <v>716</v>
      </c>
      <c r="H380" s="1" t="s">
        <v>11027</v>
      </c>
      <c r="I380" s="1">
        <f>+Territorio[[#This Row],[id]]</f>
        <v>370</v>
      </c>
    </row>
    <row r="381" spans="1:9" hidden="1" x14ac:dyDescent="0.3">
      <c r="A381" s="1">
        <v>4104</v>
      </c>
      <c r="B381">
        <v>371</v>
      </c>
      <c r="C381" s="1" t="s">
        <v>769</v>
      </c>
      <c r="D381" s="1" t="s">
        <v>770</v>
      </c>
      <c r="E381" s="1" t="s">
        <v>715</v>
      </c>
      <c r="F381" s="1" t="s">
        <v>115</v>
      </c>
      <c r="G381" s="1" t="s">
        <v>716</v>
      </c>
      <c r="H381" s="1" t="s">
        <v>11028</v>
      </c>
      <c r="I381" s="1">
        <f>+Territorio[[#This Row],[id]]</f>
        <v>371</v>
      </c>
    </row>
    <row r="382" spans="1:9" hidden="1" x14ac:dyDescent="0.3">
      <c r="A382" s="1">
        <v>4105</v>
      </c>
      <c r="B382">
        <v>372</v>
      </c>
      <c r="C382" s="1" t="s">
        <v>771</v>
      </c>
      <c r="D382" s="1" t="s">
        <v>772</v>
      </c>
      <c r="E382" s="1" t="s">
        <v>715</v>
      </c>
      <c r="F382" s="1" t="s">
        <v>115</v>
      </c>
      <c r="G382" s="1" t="s">
        <v>716</v>
      </c>
      <c r="H382" s="1" t="s">
        <v>11029</v>
      </c>
      <c r="I382" s="1">
        <f>+Territorio[[#This Row],[id]]</f>
        <v>372</v>
      </c>
    </row>
    <row r="383" spans="1:9" hidden="1" x14ac:dyDescent="0.3">
      <c r="A383" s="1">
        <v>4106</v>
      </c>
      <c r="B383">
        <v>373</v>
      </c>
      <c r="C383" s="1" t="s">
        <v>773</v>
      </c>
      <c r="D383" s="1" t="s">
        <v>774</v>
      </c>
      <c r="E383" s="1" t="s">
        <v>715</v>
      </c>
      <c r="F383" s="1" t="s">
        <v>115</v>
      </c>
      <c r="G383" s="1" t="s">
        <v>716</v>
      </c>
      <c r="H383" s="1" t="s">
        <v>11030</v>
      </c>
      <c r="I383" s="1">
        <f>+Territorio[[#This Row],[id]]</f>
        <v>373</v>
      </c>
    </row>
    <row r="384" spans="1:9" hidden="1" x14ac:dyDescent="0.3">
      <c r="A384" s="1">
        <v>4201</v>
      </c>
      <c r="B384">
        <v>374</v>
      </c>
      <c r="C384" s="1" t="s">
        <v>775</v>
      </c>
      <c r="D384" s="1" t="s">
        <v>776</v>
      </c>
      <c r="E384" s="1" t="s">
        <v>715</v>
      </c>
      <c r="F384" s="1" t="s">
        <v>115</v>
      </c>
      <c r="G384" s="1" t="s">
        <v>716</v>
      </c>
      <c r="H384" s="1" t="s">
        <v>11031</v>
      </c>
      <c r="I384" s="1">
        <f>+Territorio[[#This Row],[id]]</f>
        <v>374</v>
      </c>
    </row>
    <row r="385" spans="1:9" hidden="1" x14ac:dyDescent="0.3">
      <c r="A385" s="1">
        <v>4202</v>
      </c>
      <c r="B385">
        <v>375</v>
      </c>
      <c r="C385" s="1" t="s">
        <v>777</v>
      </c>
      <c r="D385" s="1" t="s">
        <v>778</v>
      </c>
      <c r="E385" s="1" t="s">
        <v>715</v>
      </c>
      <c r="F385" s="1" t="s">
        <v>115</v>
      </c>
      <c r="G385" s="1" t="s">
        <v>716</v>
      </c>
      <c r="H385" s="1" t="s">
        <v>11032</v>
      </c>
      <c r="I385" s="1">
        <f>+Territorio[[#This Row],[id]]</f>
        <v>375</v>
      </c>
    </row>
    <row r="386" spans="1:9" hidden="1" x14ac:dyDescent="0.3">
      <c r="A386" s="1">
        <v>4203</v>
      </c>
      <c r="B386">
        <v>376</v>
      </c>
      <c r="C386" s="1" t="s">
        <v>779</v>
      </c>
      <c r="D386" s="1" t="s">
        <v>780</v>
      </c>
      <c r="E386" s="1" t="s">
        <v>715</v>
      </c>
      <c r="F386" s="1" t="s">
        <v>115</v>
      </c>
      <c r="G386" s="1" t="s">
        <v>716</v>
      </c>
      <c r="H386" s="1" t="s">
        <v>11033</v>
      </c>
      <c r="I386" s="1">
        <f>+Territorio[[#This Row],[id]]</f>
        <v>376</v>
      </c>
    </row>
    <row r="387" spans="1:9" hidden="1" x14ac:dyDescent="0.3">
      <c r="A387" s="1">
        <v>4204</v>
      </c>
      <c r="B387">
        <v>377</v>
      </c>
      <c r="C387" s="1" t="s">
        <v>781</v>
      </c>
      <c r="D387" s="1" t="s">
        <v>782</v>
      </c>
      <c r="E387" s="1" t="s">
        <v>715</v>
      </c>
      <c r="F387" s="1" t="s">
        <v>115</v>
      </c>
      <c r="G387" s="1" t="s">
        <v>716</v>
      </c>
      <c r="H387" s="1" t="s">
        <v>11034</v>
      </c>
      <c r="I387" s="1">
        <f>+Territorio[[#This Row],[id]]</f>
        <v>377</v>
      </c>
    </row>
    <row r="388" spans="1:9" hidden="1" x14ac:dyDescent="0.3">
      <c r="A388" s="1">
        <v>4301</v>
      </c>
      <c r="B388">
        <v>378</v>
      </c>
      <c r="C388" s="1" t="s">
        <v>783</v>
      </c>
      <c r="D388" s="1" t="s">
        <v>784</v>
      </c>
      <c r="E388" s="1" t="s">
        <v>715</v>
      </c>
      <c r="F388" s="1" t="s">
        <v>115</v>
      </c>
      <c r="G388" s="1" t="s">
        <v>716</v>
      </c>
      <c r="H388" s="1" t="s">
        <v>11035</v>
      </c>
      <c r="I388" s="1">
        <f>+Territorio[[#This Row],[id]]</f>
        <v>378</v>
      </c>
    </row>
    <row r="389" spans="1:9" hidden="1" x14ac:dyDescent="0.3">
      <c r="A389" s="1">
        <v>4302</v>
      </c>
      <c r="B389">
        <v>379</v>
      </c>
      <c r="C389" s="1" t="s">
        <v>785</v>
      </c>
      <c r="D389" s="1" t="s">
        <v>786</v>
      </c>
      <c r="E389" s="1" t="s">
        <v>715</v>
      </c>
      <c r="F389" s="1" t="s">
        <v>115</v>
      </c>
      <c r="G389" s="1" t="s">
        <v>716</v>
      </c>
      <c r="H389" s="1" t="s">
        <v>11036</v>
      </c>
      <c r="I389" s="1">
        <f>+Territorio[[#This Row],[id]]</f>
        <v>379</v>
      </c>
    </row>
    <row r="390" spans="1:9" hidden="1" x14ac:dyDescent="0.3">
      <c r="A390" s="1">
        <v>4303</v>
      </c>
      <c r="B390">
        <v>380</v>
      </c>
      <c r="C390" s="1" t="s">
        <v>787</v>
      </c>
      <c r="D390" s="1" t="s">
        <v>788</v>
      </c>
      <c r="E390" s="1" t="s">
        <v>715</v>
      </c>
      <c r="F390" s="1" t="s">
        <v>115</v>
      </c>
      <c r="G390" s="1" t="s">
        <v>716</v>
      </c>
      <c r="H390" s="1" t="s">
        <v>11037</v>
      </c>
      <c r="I390" s="1">
        <f>+Territorio[[#This Row],[id]]</f>
        <v>380</v>
      </c>
    </row>
    <row r="391" spans="1:9" hidden="1" x14ac:dyDescent="0.3">
      <c r="A391" s="1">
        <v>4304</v>
      </c>
      <c r="B391">
        <v>381</v>
      </c>
      <c r="C391" s="1" t="s">
        <v>789</v>
      </c>
      <c r="D391" s="1" t="s">
        <v>790</v>
      </c>
      <c r="E391" s="1" t="s">
        <v>715</v>
      </c>
      <c r="F391" s="1" t="s">
        <v>115</v>
      </c>
      <c r="G391" s="1" t="s">
        <v>716</v>
      </c>
      <c r="H391" s="1" t="s">
        <v>11038</v>
      </c>
      <c r="I391" s="1">
        <f>+Territorio[[#This Row],[id]]</f>
        <v>381</v>
      </c>
    </row>
    <row r="392" spans="1:9" hidden="1" x14ac:dyDescent="0.3">
      <c r="A392" s="1">
        <v>4305</v>
      </c>
      <c r="B392">
        <v>382</v>
      </c>
      <c r="C392" s="1" t="s">
        <v>791</v>
      </c>
      <c r="D392" s="1" t="s">
        <v>792</v>
      </c>
      <c r="E392" s="1" t="s">
        <v>715</v>
      </c>
      <c r="F392" s="1" t="s">
        <v>115</v>
      </c>
      <c r="G392" s="1" t="s">
        <v>716</v>
      </c>
      <c r="H392" s="1" t="s">
        <v>11039</v>
      </c>
      <c r="I392" s="1">
        <f>+Territorio[[#This Row],[id]]</f>
        <v>382</v>
      </c>
    </row>
    <row r="393" spans="1:9" hidden="1" x14ac:dyDescent="0.3">
      <c r="A393" s="1">
        <v>5101</v>
      </c>
      <c r="B393">
        <v>383</v>
      </c>
      <c r="C393" s="1" t="s">
        <v>542</v>
      </c>
      <c r="D393" s="1" t="s">
        <v>793</v>
      </c>
      <c r="E393" s="1" t="s">
        <v>715</v>
      </c>
      <c r="F393" s="1" t="s">
        <v>115</v>
      </c>
      <c r="G393" s="1" t="s">
        <v>716</v>
      </c>
      <c r="H393" s="1" t="s">
        <v>11040</v>
      </c>
      <c r="I393" s="1">
        <f>+Territorio[[#This Row],[id]]</f>
        <v>383</v>
      </c>
    </row>
    <row r="394" spans="1:9" hidden="1" x14ac:dyDescent="0.3">
      <c r="A394" s="1">
        <v>5102</v>
      </c>
      <c r="B394">
        <v>384</v>
      </c>
      <c r="C394" s="1" t="s">
        <v>794</v>
      </c>
      <c r="D394" s="1" t="s">
        <v>795</v>
      </c>
      <c r="E394" s="1" t="s">
        <v>715</v>
      </c>
      <c r="F394" s="1" t="s">
        <v>115</v>
      </c>
      <c r="G394" s="1" t="s">
        <v>716</v>
      </c>
      <c r="H394" s="1" t="s">
        <v>11041</v>
      </c>
      <c r="I394" s="1">
        <f>+Territorio[[#This Row],[id]]</f>
        <v>384</v>
      </c>
    </row>
    <row r="395" spans="1:9" hidden="1" x14ac:dyDescent="0.3">
      <c r="A395" s="1">
        <v>5103</v>
      </c>
      <c r="B395">
        <v>385</v>
      </c>
      <c r="C395" s="1" t="s">
        <v>796</v>
      </c>
      <c r="D395" s="1" t="s">
        <v>797</v>
      </c>
      <c r="E395" s="1" t="s">
        <v>715</v>
      </c>
      <c r="F395" s="1" t="s">
        <v>115</v>
      </c>
      <c r="G395" s="1" t="s">
        <v>716</v>
      </c>
      <c r="H395" s="1" t="s">
        <v>11042</v>
      </c>
      <c r="I395" s="1">
        <f>+Territorio[[#This Row],[id]]</f>
        <v>385</v>
      </c>
    </row>
    <row r="396" spans="1:9" hidden="1" x14ac:dyDescent="0.3">
      <c r="A396" s="1">
        <v>5104</v>
      </c>
      <c r="B396">
        <v>386</v>
      </c>
      <c r="C396" s="1" t="s">
        <v>798</v>
      </c>
      <c r="D396" s="1" t="s">
        <v>799</v>
      </c>
      <c r="E396" s="1" t="s">
        <v>715</v>
      </c>
      <c r="F396" s="1" t="s">
        <v>115</v>
      </c>
      <c r="G396" s="1" t="s">
        <v>716</v>
      </c>
      <c r="H396" s="1" t="s">
        <v>11043</v>
      </c>
      <c r="I396" s="1">
        <f>+Territorio[[#This Row],[id]]</f>
        <v>386</v>
      </c>
    </row>
    <row r="397" spans="1:9" hidden="1" x14ac:dyDescent="0.3">
      <c r="A397" s="1">
        <v>5105</v>
      </c>
      <c r="B397">
        <v>387</v>
      </c>
      <c r="C397" s="1" t="s">
        <v>800</v>
      </c>
      <c r="D397" s="1" t="s">
        <v>801</v>
      </c>
      <c r="E397" s="1" t="s">
        <v>715</v>
      </c>
      <c r="F397" s="1" t="s">
        <v>115</v>
      </c>
      <c r="G397" s="1" t="s">
        <v>716</v>
      </c>
      <c r="H397" s="1" t="s">
        <v>11044</v>
      </c>
      <c r="I397" s="1">
        <f>+Territorio[[#This Row],[id]]</f>
        <v>387</v>
      </c>
    </row>
    <row r="398" spans="1:9" hidden="1" x14ac:dyDescent="0.3">
      <c r="A398" s="1">
        <v>5107</v>
      </c>
      <c r="B398">
        <v>388</v>
      </c>
      <c r="C398" s="1" t="s">
        <v>802</v>
      </c>
      <c r="D398" s="1" t="s">
        <v>803</v>
      </c>
      <c r="E398" s="1" t="s">
        <v>715</v>
      </c>
      <c r="F398" s="1" t="s">
        <v>115</v>
      </c>
      <c r="G398" s="1" t="s">
        <v>716</v>
      </c>
      <c r="H398" s="1" t="s">
        <v>11045</v>
      </c>
      <c r="I398" s="1">
        <f>+Territorio[[#This Row],[id]]</f>
        <v>388</v>
      </c>
    </row>
    <row r="399" spans="1:9" hidden="1" x14ac:dyDescent="0.3">
      <c r="A399" s="1">
        <v>5109</v>
      </c>
      <c r="B399">
        <v>389</v>
      </c>
      <c r="C399" s="1" t="s">
        <v>804</v>
      </c>
      <c r="D399" s="1" t="s">
        <v>805</v>
      </c>
      <c r="E399" s="1" t="s">
        <v>715</v>
      </c>
      <c r="F399" s="1" t="s">
        <v>115</v>
      </c>
      <c r="G399" s="1" t="s">
        <v>716</v>
      </c>
      <c r="H399" s="1" t="s">
        <v>11046</v>
      </c>
      <c r="I399" s="1">
        <f>+Territorio[[#This Row],[id]]</f>
        <v>389</v>
      </c>
    </row>
    <row r="400" spans="1:9" hidden="1" x14ac:dyDescent="0.3">
      <c r="A400" s="1">
        <v>5201</v>
      </c>
      <c r="B400">
        <v>390</v>
      </c>
      <c r="C400" s="1" t="s">
        <v>806</v>
      </c>
      <c r="D400" s="1" t="s">
        <v>807</v>
      </c>
      <c r="E400" s="1" t="s">
        <v>715</v>
      </c>
      <c r="F400" s="1" t="s">
        <v>115</v>
      </c>
      <c r="G400" s="1" t="s">
        <v>716</v>
      </c>
      <c r="H400" s="1" t="s">
        <v>11047</v>
      </c>
      <c r="I400" s="1">
        <f>+Territorio[[#This Row],[id]]</f>
        <v>390</v>
      </c>
    </row>
    <row r="401" spans="1:9" hidden="1" x14ac:dyDescent="0.3">
      <c r="A401" s="1">
        <v>5301</v>
      </c>
      <c r="B401">
        <v>391</v>
      </c>
      <c r="C401" s="1" t="s">
        <v>808</v>
      </c>
      <c r="D401" s="1" t="s">
        <v>809</v>
      </c>
      <c r="E401" s="1" t="s">
        <v>715</v>
      </c>
      <c r="F401" s="1" t="s">
        <v>115</v>
      </c>
      <c r="G401" s="1" t="s">
        <v>716</v>
      </c>
      <c r="H401" s="1" t="s">
        <v>11048</v>
      </c>
      <c r="I401" s="1">
        <f>+Territorio[[#This Row],[id]]</f>
        <v>391</v>
      </c>
    </row>
    <row r="402" spans="1:9" hidden="1" x14ac:dyDescent="0.3">
      <c r="A402" s="1">
        <v>5302</v>
      </c>
      <c r="B402">
        <v>392</v>
      </c>
      <c r="C402" s="1" t="s">
        <v>810</v>
      </c>
      <c r="D402" s="1" t="s">
        <v>811</v>
      </c>
      <c r="E402" s="1" t="s">
        <v>715</v>
      </c>
      <c r="F402" s="1" t="s">
        <v>115</v>
      </c>
      <c r="G402" s="1" t="s">
        <v>716</v>
      </c>
      <c r="H402" s="1" t="s">
        <v>11049</v>
      </c>
      <c r="I402" s="1">
        <f>+Territorio[[#This Row],[id]]</f>
        <v>392</v>
      </c>
    </row>
    <row r="403" spans="1:9" hidden="1" x14ac:dyDescent="0.3">
      <c r="A403" s="1">
        <v>5303</v>
      </c>
      <c r="B403">
        <v>393</v>
      </c>
      <c r="C403" s="1" t="s">
        <v>812</v>
      </c>
      <c r="D403" s="1" t="s">
        <v>813</v>
      </c>
      <c r="E403" s="1" t="s">
        <v>715</v>
      </c>
      <c r="F403" s="1" t="s">
        <v>115</v>
      </c>
      <c r="G403" s="1" t="s">
        <v>716</v>
      </c>
      <c r="H403" s="1" t="s">
        <v>11050</v>
      </c>
      <c r="I403" s="1">
        <f>+Territorio[[#This Row],[id]]</f>
        <v>393</v>
      </c>
    </row>
    <row r="404" spans="1:9" hidden="1" x14ac:dyDescent="0.3">
      <c r="A404" s="1">
        <v>5304</v>
      </c>
      <c r="B404">
        <v>394</v>
      </c>
      <c r="C404" s="1" t="s">
        <v>814</v>
      </c>
      <c r="D404" s="1" t="s">
        <v>815</v>
      </c>
      <c r="E404" s="1" t="s">
        <v>715</v>
      </c>
      <c r="F404" s="1" t="s">
        <v>115</v>
      </c>
      <c r="G404" s="1" t="s">
        <v>716</v>
      </c>
      <c r="H404" s="1" t="s">
        <v>11051</v>
      </c>
      <c r="I404" s="1">
        <f>+Territorio[[#This Row],[id]]</f>
        <v>394</v>
      </c>
    </row>
    <row r="405" spans="1:9" hidden="1" x14ac:dyDescent="0.3">
      <c r="A405" s="1">
        <v>5401</v>
      </c>
      <c r="B405">
        <v>395</v>
      </c>
      <c r="C405" s="1" t="s">
        <v>816</v>
      </c>
      <c r="D405" s="1" t="s">
        <v>817</v>
      </c>
      <c r="E405" s="1" t="s">
        <v>715</v>
      </c>
      <c r="F405" s="1" t="s">
        <v>115</v>
      </c>
      <c r="G405" s="1" t="s">
        <v>716</v>
      </c>
      <c r="H405" s="1" t="s">
        <v>11052</v>
      </c>
      <c r="I405" s="1">
        <f>+Territorio[[#This Row],[id]]</f>
        <v>395</v>
      </c>
    </row>
    <row r="406" spans="1:9" hidden="1" x14ac:dyDescent="0.3">
      <c r="A406" s="1">
        <v>5402</v>
      </c>
      <c r="B406">
        <v>396</v>
      </c>
      <c r="C406" s="1" t="s">
        <v>818</v>
      </c>
      <c r="D406" s="1" t="s">
        <v>819</v>
      </c>
      <c r="E406" s="1" t="s">
        <v>715</v>
      </c>
      <c r="F406" s="1" t="s">
        <v>115</v>
      </c>
      <c r="G406" s="1" t="s">
        <v>716</v>
      </c>
      <c r="H406" s="1" t="s">
        <v>11053</v>
      </c>
      <c r="I406" s="1">
        <f>+Territorio[[#This Row],[id]]</f>
        <v>396</v>
      </c>
    </row>
    <row r="407" spans="1:9" hidden="1" x14ac:dyDescent="0.3">
      <c r="A407" s="1">
        <v>5403</v>
      </c>
      <c r="B407">
        <v>397</v>
      </c>
      <c r="C407" s="1" t="s">
        <v>820</v>
      </c>
      <c r="D407" s="1" t="s">
        <v>821</v>
      </c>
      <c r="E407" s="1" t="s">
        <v>715</v>
      </c>
      <c r="F407" s="1" t="s">
        <v>115</v>
      </c>
      <c r="G407" s="1" t="s">
        <v>716</v>
      </c>
      <c r="H407" s="1" t="s">
        <v>11054</v>
      </c>
      <c r="I407" s="1">
        <f>+Territorio[[#This Row],[id]]</f>
        <v>397</v>
      </c>
    </row>
    <row r="408" spans="1:9" hidden="1" x14ac:dyDescent="0.3">
      <c r="A408" s="1">
        <v>5404</v>
      </c>
      <c r="B408">
        <v>398</v>
      </c>
      <c r="C408" s="1" t="s">
        <v>822</v>
      </c>
      <c r="D408" s="1" t="s">
        <v>823</v>
      </c>
      <c r="E408" s="1" t="s">
        <v>715</v>
      </c>
      <c r="F408" s="1" t="s">
        <v>115</v>
      </c>
      <c r="G408" s="1" t="s">
        <v>716</v>
      </c>
      <c r="H408" s="1" t="s">
        <v>11055</v>
      </c>
      <c r="I408" s="1">
        <f>+Territorio[[#This Row],[id]]</f>
        <v>398</v>
      </c>
    </row>
    <row r="409" spans="1:9" hidden="1" x14ac:dyDescent="0.3">
      <c r="A409" s="1">
        <v>5405</v>
      </c>
      <c r="B409">
        <v>399</v>
      </c>
      <c r="C409" s="1" t="s">
        <v>824</v>
      </c>
      <c r="D409" s="1" t="s">
        <v>825</v>
      </c>
      <c r="E409" s="1" t="s">
        <v>715</v>
      </c>
      <c r="F409" s="1" t="s">
        <v>115</v>
      </c>
      <c r="G409" s="1" t="s">
        <v>716</v>
      </c>
      <c r="H409" s="1" t="s">
        <v>11056</v>
      </c>
      <c r="I409" s="1">
        <f>+Territorio[[#This Row],[id]]</f>
        <v>399</v>
      </c>
    </row>
    <row r="410" spans="1:9" hidden="1" x14ac:dyDescent="0.3">
      <c r="A410" s="1">
        <v>5501</v>
      </c>
      <c r="B410">
        <v>400</v>
      </c>
      <c r="C410" s="1" t="s">
        <v>826</v>
      </c>
      <c r="D410" s="1" t="s">
        <v>827</v>
      </c>
      <c r="E410" s="1" t="s">
        <v>715</v>
      </c>
      <c r="F410" s="1" t="s">
        <v>115</v>
      </c>
      <c r="G410" s="1" t="s">
        <v>716</v>
      </c>
      <c r="H410" s="1" t="s">
        <v>11057</v>
      </c>
      <c r="I410" s="1">
        <f>+Territorio[[#This Row],[id]]</f>
        <v>400</v>
      </c>
    </row>
    <row r="411" spans="1:9" hidden="1" x14ac:dyDescent="0.3">
      <c r="A411" s="1">
        <v>5502</v>
      </c>
      <c r="B411">
        <v>401</v>
      </c>
      <c r="C411" s="1" t="s">
        <v>828</v>
      </c>
      <c r="D411" s="1" t="s">
        <v>829</v>
      </c>
      <c r="E411" s="1" t="s">
        <v>715</v>
      </c>
      <c r="F411" s="1" t="s">
        <v>115</v>
      </c>
      <c r="G411" s="1" t="s">
        <v>716</v>
      </c>
      <c r="H411" s="1" t="s">
        <v>11058</v>
      </c>
      <c r="I411" s="1">
        <f>+Territorio[[#This Row],[id]]</f>
        <v>401</v>
      </c>
    </row>
    <row r="412" spans="1:9" hidden="1" x14ac:dyDescent="0.3">
      <c r="A412" s="1">
        <v>5503</v>
      </c>
      <c r="B412">
        <v>402</v>
      </c>
      <c r="C412" s="1" t="s">
        <v>830</v>
      </c>
      <c r="D412" s="1" t="s">
        <v>831</v>
      </c>
      <c r="E412" s="1" t="s">
        <v>715</v>
      </c>
      <c r="F412" s="1" t="s">
        <v>115</v>
      </c>
      <c r="G412" s="1" t="s">
        <v>716</v>
      </c>
      <c r="H412" s="1" t="s">
        <v>11059</v>
      </c>
      <c r="I412" s="1">
        <f>+Territorio[[#This Row],[id]]</f>
        <v>402</v>
      </c>
    </row>
    <row r="413" spans="1:9" hidden="1" x14ac:dyDescent="0.3">
      <c r="A413" s="1">
        <v>5504</v>
      </c>
      <c r="B413">
        <v>403</v>
      </c>
      <c r="C413" s="1" t="s">
        <v>832</v>
      </c>
      <c r="D413" s="1" t="s">
        <v>833</v>
      </c>
      <c r="E413" s="1" t="s">
        <v>715</v>
      </c>
      <c r="F413" s="1" t="s">
        <v>115</v>
      </c>
      <c r="G413" s="1" t="s">
        <v>716</v>
      </c>
      <c r="H413" s="1" t="s">
        <v>11060</v>
      </c>
      <c r="I413" s="1">
        <f>+Territorio[[#This Row],[id]]</f>
        <v>403</v>
      </c>
    </row>
    <row r="414" spans="1:9" hidden="1" x14ac:dyDescent="0.3">
      <c r="A414" s="1">
        <v>5506</v>
      </c>
      <c r="B414">
        <v>404</v>
      </c>
      <c r="C414" s="1" t="s">
        <v>834</v>
      </c>
      <c r="D414" s="1" t="s">
        <v>835</v>
      </c>
      <c r="E414" s="1" t="s">
        <v>715</v>
      </c>
      <c r="F414" s="1" t="s">
        <v>115</v>
      </c>
      <c r="G414" s="1" t="s">
        <v>716</v>
      </c>
      <c r="H414" s="1" t="s">
        <v>11061</v>
      </c>
      <c r="I414" s="1">
        <f>+Territorio[[#This Row],[id]]</f>
        <v>404</v>
      </c>
    </row>
    <row r="415" spans="1:9" hidden="1" x14ac:dyDescent="0.3">
      <c r="A415" s="1">
        <v>5601</v>
      </c>
      <c r="B415">
        <v>405</v>
      </c>
      <c r="C415" s="1" t="s">
        <v>836</v>
      </c>
      <c r="D415" s="1" t="s">
        <v>837</v>
      </c>
      <c r="E415" s="1" t="s">
        <v>715</v>
      </c>
      <c r="F415" s="1" t="s">
        <v>115</v>
      </c>
      <c r="G415" s="1" t="s">
        <v>716</v>
      </c>
      <c r="H415" s="1" t="s">
        <v>11062</v>
      </c>
      <c r="I415" s="1">
        <f>+Territorio[[#This Row],[id]]</f>
        <v>405</v>
      </c>
    </row>
    <row r="416" spans="1:9" hidden="1" x14ac:dyDescent="0.3">
      <c r="A416" s="1">
        <v>5602</v>
      </c>
      <c r="B416">
        <v>406</v>
      </c>
      <c r="C416" s="1" t="s">
        <v>838</v>
      </c>
      <c r="D416" s="1" t="s">
        <v>839</v>
      </c>
      <c r="E416" s="1" t="s">
        <v>715</v>
      </c>
      <c r="F416" s="1" t="s">
        <v>115</v>
      </c>
      <c r="G416" s="1" t="s">
        <v>716</v>
      </c>
      <c r="H416" s="1" t="s">
        <v>11063</v>
      </c>
      <c r="I416" s="1">
        <f>+Territorio[[#This Row],[id]]</f>
        <v>406</v>
      </c>
    </row>
    <row r="417" spans="1:9" hidden="1" x14ac:dyDescent="0.3">
      <c r="A417" s="1">
        <v>5603</v>
      </c>
      <c r="B417">
        <v>407</v>
      </c>
      <c r="C417" s="1" t="s">
        <v>840</v>
      </c>
      <c r="D417" s="1" t="s">
        <v>841</v>
      </c>
      <c r="E417" s="1" t="s">
        <v>715</v>
      </c>
      <c r="F417" s="1" t="s">
        <v>115</v>
      </c>
      <c r="G417" s="1" t="s">
        <v>716</v>
      </c>
      <c r="H417" s="1" t="s">
        <v>11064</v>
      </c>
      <c r="I417" s="1">
        <f>+Territorio[[#This Row],[id]]</f>
        <v>407</v>
      </c>
    </row>
    <row r="418" spans="1:9" hidden="1" x14ac:dyDescent="0.3">
      <c r="A418" s="1">
        <v>5604</v>
      </c>
      <c r="B418">
        <v>408</v>
      </c>
      <c r="C418" s="1" t="s">
        <v>842</v>
      </c>
      <c r="D418" s="1" t="s">
        <v>843</v>
      </c>
      <c r="E418" s="1" t="s">
        <v>715</v>
      </c>
      <c r="F418" s="1" t="s">
        <v>115</v>
      </c>
      <c r="G418" s="1" t="s">
        <v>716</v>
      </c>
      <c r="H418" s="1" t="s">
        <v>11065</v>
      </c>
      <c r="I418" s="1">
        <f>+Territorio[[#This Row],[id]]</f>
        <v>408</v>
      </c>
    </row>
    <row r="419" spans="1:9" hidden="1" x14ac:dyDescent="0.3">
      <c r="A419" s="1">
        <v>5605</v>
      </c>
      <c r="B419">
        <v>409</v>
      </c>
      <c r="C419" s="1" t="s">
        <v>844</v>
      </c>
      <c r="D419" s="1" t="s">
        <v>845</v>
      </c>
      <c r="E419" s="1" t="s">
        <v>715</v>
      </c>
      <c r="F419" s="1" t="s">
        <v>115</v>
      </c>
      <c r="G419" s="1" t="s">
        <v>716</v>
      </c>
      <c r="H419" s="1" t="s">
        <v>11066</v>
      </c>
      <c r="I419" s="1">
        <f>+Territorio[[#This Row],[id]]</f>
        <v>409</v>
      </c>
    </row>
    <row r="420" spans="1:9" hidden="1" x14ac:dyDescent="0.3">
      <c r="A420" s="1">
        <v>5606</v>
      </c>
      <c r="B420">
        <v>410</v>
      </c>
      <c r="C420" s="1" t="s">
        <v>846</v>
      </c>
      <c r="D420" s="1" t="s">
        <v>847</v>
      </c>
      <c r="E420" s="1" t="s">
        <v>715</v>
      </c>
      <c r="F420" s="1" t="s">
        <v>115</v>
      </c>
      <c r="G420" s="1" t="s">
        <v>716</v>
      </c>
      <c r="H420" s="1" t="s">
        <v>11067</v>
      </c>
      <c r="I420" s="1">
        <f>+Territorio[[#This Row],[id]]</f>
        <v>410</v>
      </c>
    </row>
    <row r="421" spans="1:9" hidden="1" x14ac:dyDescent="0.3">
      <c r="A421" s="1">
        <v>5701</v>
      </c>
      <c r="B421">
        <v>411</v>
      </c>
      <c r="C421" s="1" t="s">
        <v>848</v>
      </c>
      <c r="D421" s="1" t="s">
        <v>849</v>
      </c>
      <c r="E421" s="1" t="s">
        <v>715</v>
      </c>
      <c r="F421" s="1" t="s">
        <v>115</v>
      </c>
      <c r="G421" s="1" t="s">
        <v>716</v>
      </c>
      <c r="H421" s="1" t="s">
        <v>11068</v>
      </c>
      <c r="I421" s="1">
        <f>+Territorio[[#This Row],[id]]</f>
        <v>411</v>
      </c>
    </row>
    <row r="422" spans="1:9" hidden="1" x14ac:dyDescent="0.3">
      <c r="A422" s="1">
        <v>5702</v>
      </c>
      <c r="B422">
        <v>412</v>
      </c>
      <c r="C422" s="1" t="s">
        <v>850</v>
      </c>
      <c r="D422" s="1" t="s">
        <v>851</v>
      </c>
      <c r="E422" s="1" t="s">
        <v>715</v>
      </c>
      <c r="F422" s="1" t="s">
        <v>115</v>
      </c>
      <c r="G422" s="1" t="s">
        <v>716</v>
      </c>
      <c r="H422" s="1" t="s">
        <v>11069</v>
      </c>
      <c r="I422" s="1">
        <f>+Territorio[[#This Row],[id]]</f>
        <v>412</v>
      </c>
    </row>
    <row r="423" spans="1:9" hidden="1" x14ac:dyDescent="0.3">
      <c r="A423" s="1">
        <v>5703</v>
      </c>
      <c r="B423">
        <v>413</v>
      </c>
      <c r="C423" s="1" t="s">
        <v>852</v>
      </c>
      <c r="D423" s="1" t="s">
        <v>853</v>
      </c>
      <c r="E423" s="1" t="s">
        <v>715</v>
      </c>
      <c r="F423" s="1" t="s">
        <v>115</v>
      </c>
      <c r="G423" s="1" t="s">
        <v>716</v>
      </c>
      <c r="H423" s="1" t="s">
        <v>11070</v>
      </c>
      <c r="I423" s="1">
        <f>+Territorio[[#This Row],[id]]</f>
        <v>413</v>
      </c>
    </row>
    <row r="424" spans="1:9" hidden="1" x14ac:dyDescent="0.3">
      <c r="A424" s="1">
        <v>5704</v>
      </c>
      <c r="B424">
        <v>414</v>
      </c>
      <c r="C424" s="1" t="s">
        <v>854</v>
      </c>
      <c r="D424" s="1" t="s">
        <v>855</v>
      </c>
      <c r="E424" s="1" t="s">
        <v>715</v>
      </c>
      <c r="F424" s="1" t="s">
        <v>115</v>
      </c>
      <c r="G424" s="1" t="s">
        <v>716</v>
      </c>
      <c r="H424" s="1" t="s">
        <v>11071</v>
      </c>
      <c r="I424" s="1">
        <f>+Territorio[[#This Row],[id]]</f>
        <v>414</v>
      </c>
    </row>
    <row r="425" spans="1:9" hidden="1" x14ac:dyDescent="0.3">
      <c r="A425" s="1">
        <v>5705</v>
      </c>
      <c r="B425">
        <v>415</v>
      </c>
      <c r="C425" s="1" t="s">
        <v>856</v>
      </c>
      <c r="D425" s="1" t="s">
        <v>857</v>
      </c>
      <c r="E425" s="1" t="s">
        <v>715</v>
      </c>
      <c r="F425" s="1" t="s">
        <v>115</v>
      </c>
      <c r="G425" s="1" t="s">
        <v>716</v>
      </c>
      <c r="H425" s="1" t="s">
        <v>11072</v>
      </c>
      <c r="I425" s="1">
        <f>+Territorio[[#This Row],[id]]</f>
        <v>415</v>
      </c>
    </row>
    <row r="426" spans="1:9" hidden="1" x14ac:dyDescent="0.3">
      <c r="A426" s="1">
        <v>5706</v>
      </c>
      <c r="B426">
        <v>416</v>
      </c>
      <c r="C426" s="1" t="s">
        <v>858</v>
      </c>
      <c r="D426" s="1" t="s">
        <v>859</v>
      </c>
      <c r="E426" s="1" t="s">
        <v>715</v>
      </c>
      <c r="F426" s="1" t="s">
        <v>115</v>
      </c>
      <c r="G426" s="1" t="s">
        <v>716</v>
      </c>
      <c r="H426" s="1" t="s">
        <v>11073</v>
      </c>
      <c r="I426" s="1">
        <f>+Territorio[[#This Row],[id]]</f>
        <v>416</v>
      </c>
    </row>
    <row r="427" spans="1:9" hidden="1" x14ac:dyDescent="0.3">
      <c r="A427" s="1">
        <v>5801</v>
      </c>
      <c r="B427">
        <v>417</v>
      </c>
      <c r="C427" s="1" t="s">
        <v>860</v>
      </c>
      <c r="D427" s="1" t="s">
        <v>861</v>
      </c>
      <c r="E427" s="1" t="s">
        <v>715</v>
      </c>
      <c r="F427" s="1" t="s">
        <v>115</v>
      </c>
      <c r="G427" s="1" t="s">
        <v>716</v>
      </c>
      <c r="H427" s="1" t="s">
        <v>11074</v>
      </c>
      <c r="I427" s="1">
        <f>+Territorio[[#This Row],[id]]</f>
        <v>417</v>
      </c>
    </row>
    <row r="428" spans="1:9" hidden="1" x14ac:dyDescent="0.3">
      <c r="A428" s="1">
        <v>5802</v>
      </c>
      <c r="B428">
        <v>418</v>
      </c>
      <c r="C428" s="1" t="s">
        <v>862</v>
      </c>
      <c r="D428" s="1" t="s">
        <v>863</v>
      </c>
      <c r="E428" s="1" t="s">
        <v>715</v>
      </c>
      <c r="F428" s="1" t="s">
        <v>115</v>
      </c>
      <c r="G428" s="1" t="s">
        <v>716</v>
      </c>
      <c r="H428" s="1" t="s">
        <v>11075</v>
      </c>
      <c r="I428" s="1">
        <f>+Territorio[[#This Row],[id]]</f>
        <v>418</v>
      </c>
    </row>
    <row r="429" spans="1:9" hidden="1" x14ac:dyDescent="0.3">
      <c r="A429" s="1">
        <v>5803</v>
      </c>
      <c r="B429">
        <v>419</v>
      </c>
      <c r="C429" s="1" t="s">
        <v>864</v>
      </c>
      <c r="D429" s="1" t="s">
        <v>865</v>
      </c>
      <c r="E429" s="1" t="s">
        <v>715</v>
      </c>
      <c r="F429" s="1" t="s">
        <v>115</v>
      </c>
      <c r="G429" s="1" t="s">
        <v>716</v>
      </c>
      <c r="H429" s="1" t="s">
        <v>11076</v>
      </c>
      <c r="I429" s="1">
        <f>+Territorio[[#This Row],[id]]</f>
        <v>419</v>
      </c>
    </row>
    <row r="430" spans="1:9" hidden="1" x14ac:dyDescent="0.3">
      <c r="A430" s="1">
        <v>5804</v>
      </c>
      <c r="B430">
        <v>420</v>
      </c>
      <c r="C430" s="1" t="s">
        <v>866</v>
      </c>
      <c r="D430" s="1" t="s">
        <v>867</v>
      </c>
      <c r="E430" s="1" t="s">
        <v>715</v>
      </c>
      <c r="F430" s="1" t="s">
        <v>115</v>
      </c>
      <c r="G430" s="1" t="s">
        <v>716</v>
      </c>
      <c r="H430" s="1" t="s">
        <v>11077</v>
      </c>
      <c r="I430" s="1">
        <f>+Territorio[[#This Row],[id]]</f>
        <v>420</v>
      </c>
    </row>
    <row r="431" spans="1:9" hidden="1" x14ac:dyDescent="0.3">
      <c r="A431" s="1">
        <v>6101</v>
      </c>
      <c r="B431">
        <v>421</v>
      </c>
      <c r="C431" s="1" t="s">
        <v>868</v>
      </c>
      <c r="D431" s="1" t="s">
        <v>869</v>
      </c>
      <c r="E431" s="1" t="s">
        <v>715</v>
      </c>
      <c r="F431" s="1" t="s">
        <v>115</v>
      </c>
      <c r="G431" s="1" t="s">
        <v>716</v>
      </c>
      <c r="H431" s="1" t="s">
        <v>11078</v>
      </c>
      <c r="I431" s="1">
        <f>+Territorio[[#This Row],[id]]</f>
        <v>421</v>
      </c>
    </row>
    <row r="432" spans="1:9" hidden="1" x14ac:dyDescent="0.3">
      <c r="A432" s="1">
        <v>6102</v>
      </c>
      <c r="B432">
        <v>422</v>
      </c>
      <c r="C432" s="1" t="s">
        <v>870</v>
      </c>
      <c r="D432" s="1" t="s">
        <v>871</v>
      </c>
      <c r="E432" s="1" t="s">
        <v>715</v>
      </c>
      <c r="F432" s="1" t="s">
        <v>115</v>
      </c>
      <c r="G432" s="1" t="s">
        <v>716</v>
      </c>
      <c r="H432" s="1" t="s">
        <v>11079</v>
      </c>
      <c r="I432" s="1">
        <f>+Territorio[[#This Row],[id]]</f>
        <v>422</v>
      </c>
    </row>
    <row r="433" spans="1:9" hidden="1" x14ac:dyDescent="0.3">
      <c r="A433" s="1">
        <v>6103</v>
      </c>
      <c r="B433">
        <v>423</v>
      </c>
      <c r="C433" s="1" t="s">
        <v>872</v>
      </c>
      <c r="D433" s="1" t="s">
        <v>873</v>
      </c>
      <c r="E433" s="1" t="s">
        <v>715</v>
      </c>
      <c r="F433" s="1" t="s">
        <v>115</v>
      </c>
      <c r="G433" s="1" t="s">
        <v>716</v>
      </c>
      <c r="H433" s="1" t="s">
        <v>11080</v>
      </c>
      <c r="I433" s="1">
        <f>+Territorio[[#This Row],[id]]</f>
        <v>423</v>
      </c>
    </row>
    <row r="434" spans="1:9" hidden="1" x14ac:dyDescent="0.3">
      <c r="A434" s="1">
        <v>6104</v>
      </c>
      <c r="B434">
        <v>424</v>
      </c>
      <c r="C434" s="1" t="s">
        <v>874</v>
      </c>
      <c r="D434" s="1" t="s">
        <v>875</v>
      </c>
      <c r="E434" s="1" t="s">
        <v>715</v>
      </c>
      <c r="F434" s="1" t="s">
        <v>115</v>
      </c>
      <c r="G434" s="1" t="s">
        <v>716</v>
      </c>
      <c r="H434" s="1" t="s">
        <v>11081</v>
      </c>
      <c r="I434" s="1">
        <f>+Territorio[[#This Row],[id]]</f>
        <v>424</v>
      </c>
    </row>
    <row r="435" spans="1:9" hidden="1" x14ac:dyDescent="0.3">
      <c r="A435" s="1">
        <v>6105</v>
      </c>
      <c r="B435">
        <v>425</v>
      </c>
      <c r="C435" s="1" t="s">
        <v>876</v>
      </c>
      <c r="D435" s="1" t="s">
        <v>877</v>
      </c>
      <c r="E435" s="1" t="s">
        <v>715</v>
      </c>
      <c r="F435" s="1" t="s">
        <v>115</v>
      </c>
      <c r="G435" s="1" t="s">
        <v>716</v>
      </c>
      <c r="H435" s="1" t="s">
        <v>11082</v>
      </c>
      <c r="I435" s="1">
        <f>+Territorio[[#This Row],[id]]</f>
        <v>425</v>
      </c>
    </row>
    <row r="436" spans="1:9" hidden="1" x14ac:dyDescent="0.3">
      <c r="A436" s="1">
        <v>6106</v>
      </c>
      <c r="B436">
        <v>426</v>
      </c>
      <c r="C436" s="1" t="s">
        <v>878</v>
      </c>
      <c r="D436" s="1" t="s">
        <v>879</v>
      </c>
      <c r="E436" s="1" t="s">
        <v>715</v>
      </c>
      <c r="F436" s="1" t="s">
        <v>115</v>
      </c>
      <c r="G436" s="1" t="s">
        <v>716</v>
      </c>
      <c r="H436" s="1" t="s">
        <v>11083</v>
      </c>
      <c r="I436" s="1">
        <f>+Territorio[[#This Row],[id]]</f>
        <v>426</v>
      </c>
    </row>
    <row r="437" spans="1:9" hidden="1" x14ac:dyDescent="0.3">
      <c r="A437" s="1">
        <v>6107</v>
      </c>
      <c r="B437">
        <v>427</v>
      </c>
      <c r="C437" s="1" t="s">
        <v>880</v>
      </c>
      <c r="D437" s="1" t="s">
        <v>881</v>
      </c>
      <c r="E437" s="1" t="s">
        <v>715</v>
      </c>
      <c r="F437" s="1" t="s">
        <v>115</v>
      </c>
      <c r="G437" s="1" t="s">
        <v>716</v>
      </c>
      <c r="H437" s="1" t="s">
        <v>11084</v>
      </c>
      <c r="I437" s="1">
        <f>+Territorio[[#This Row],[id]]</f>
        <v>427</v>
      </c>
    </row>
    <row r="438" spans="1:9" hidden="1" x14ac:dyDescent="0.3">
      <c r="A438" s="1">
        <v>6108</v>
      </c>
      <c r="B438">
        <v>428</v>
      </c>
      <c r="C438" s="1" t="s">
        <v>882</v>
      </c>
      <c r="D438" s="1" t="s">
        <v>883</v>
      </c>
      <c r="E438" s="1" t="s">
        <v>715</v>
      </c>
      <c r="F438" s="1" t="s">
        <v>115</v>
      </c>
      <c r="G438" s="1" t="s">
        <v>716</v>
      </c>
      <c r="H438" s="1" t="s">
        <v>11085</v>
      </c>
      <c r="I438" s="1">
        <f>+Territorio[[#This Row],[id]]</f>
        <v>428</v>
      </c>
    </row>
    <row r="439" spans="1:9" hidden="1" x14ac:dyDescent="0.3">
      <c r="A439" s="1">
        <v>6109</v>
      </c>
      <c r="B439">
        <v>429</v>
      </c>
      <c r="C439" s="1" t="s">
        <v>884</v>
      </c>
      <c r="D439" s="1" t="s">
        <v>885</v>
      </c>
      <c r="E439" s="1" t="s">
        <v>715</v>
      </c>
      <c r="F439" s="1" t="s">
        <v>115</v>
      </c>
      <c r="G439" s="1" t="s">
        <v>716</v>
      </c>
      <c r="H439" s="1" t="s">
        <v>11086</v>
      </c>
      <c r="I439" s="1">
        <f>+Territorio[[#This Row],[id]]</f>
        <v>429</v>
      </c>
    </row>
    <row r="440" spans="1:9" hidden="1" x14ac:dyDescent="0.3">
      <c r="A440" s="1">
        <v>6110</v>
      </c>
      <c r="B440">
        <v>430</v>
      </c>
      <c r="C440" s="1" t="s">
        <v>886</v>
      </c>
      <c r="D440" s="1" t="s">
        <v>887</v>
      </c>
      <c r="E440" s="1" t="s">
        <v>715</v>
      </c>
      <c r="F440" s="1" t="s">
        <v>115</v>
      </c>
      <c r="G440" s="1" t="s">
        <v>716</v>
      </c>
      <c r="H440" s="1" t="s">
        <v>11087</v>
      </c>
      <c r="I440" s="1">
        <f>+Territorio[[#This Row],[id]]</f>
        <v>430</v>
      </c>
    </row>
    <row r="441" spans="1:9" hidden="1" x14ac:dyDescent="0.3">
      <c r="A441" s="1">
        <v>6111</v>
      </c>
      <c r="B441">
        <v>431</v>
      </c>
      <c r="C441" s="1" t="s">
        <v>888</v>
      </c>
      <c r="D441" s="1" t="s">
        <v>889</v>
      </c>
      <c r="E441" s="1" t="s">
        <v>715</v>
      </c>
      <c r="F441" s="1" t="s">
        <v>115</v>
      </c>
      <c r="G441" s="1" t="s">
        <v>716</v>
      </c>
      <c r="H441" s="1" t="s">
        <v>11088</v>
      </c>
      <c r="I441" s="1">
        <f>+Territorio[[#This Row],[id]]</f>
        <v>431</v>
      </c>
    </row>
    <row r="442" spans="1:9" hidden="1" x14ac:dyDescent="0.3">
      <c r="A442" s="1">
        <v>6112</v>
      </c>
      <c r="B442">
        <v>432</v>
      </c>
      <c r="C442" s="1" t="s">
        <v>890</v>
      </c>
      <c r="D442" s="1" t="s">
        <v>891</v>
      </c>
      <c r="E442" s="1" t="s">
        <v>715</v>
      </c>
      <c r="F442" s="1" t="s">
        <v>115</v>
      </c>
      <c r="G442" s="1" t="s">
        <v>716</v>
      </c>
      <c r="H442" s="1" t="s">
        <v>11089</v>
      </c>
      <c r="I442" s="1">
        <f>+Territorio[[#This Row],[id]]</f>
        <v>432</v>
      </c>
    </row>
    <row r="443" spans="1:9" hidden="1" x14ac:dyDescent="0.3">
      <c r="A443" s="1">
        <v>6113</v>
      </c>
      <c r="B443">
        <v>433</v>
      </c>
      <c r="C443" s="1" t="s">
        <v>892</v>
      </c>
      <c r="D443" s="1" t="s">
        <v>893</v>
      </c>
      <c r="E443" s="1" t="s">
        <v>715</v>
      </c>
      <c r="F443" s="1" t="s">
        <v>115</v>
      </c>
      <c r="G443" s="1" t="s">
        <v>716</v>
      </c>
      <c r="H443" s="1" t="s">
        <v>11090</v>
      </c>
      <c r="I443" s="1">
        <f>+Territorio[[#This Row],[id]]</f>
        <v>433</v>
      </c>
    </row>
    <row r="444" spans="1:9" hidden="1" x14ac:dyDescent="0.3">
      <c r="A444" s="1">
        <v>6114</v>
      </c>
      <c r="B444">
        <v>434</v>
      </c>
      <c r="C444" s="1" t="s">
        <v>894</v>
      </c>
      <c r="D444" s="1" t="s">
        <v>895</v>
      </c>
      <c r="E444" s="1" t="s">
        <v>715</v>
      </c>
      <c r="F444" s="1" t="s">
        <v>115</v>
      </c>
      <c r="G444" s="1" t="s">
        <v>716</v>
      </c>
      <c r="H444" s="1" t="s">
        <v>11091</v>
      </c>
      <c r="I444" s="1">
        <f>+Territorio[[#This Row],[id]]</f>
        <v>434</v>
      </c>
    </row>
    <row r="445" spans="1:9" hidden="1" x14ac:dyDescent="0.3">
      <c r="A445" s="1">
        <v>6115</v>
      </c>
      <c r="B445">
        <v>435</v>
      </c>
      <c r="C445" s="1" t="s">
        <v>896</v>
      </c>
      <c r="D445" s="1" t="s">
        <v>897</v>
      </c>
      <c r="E445" s="1" t="s">
        <v>715</v>
      </c>
      <c r="F445" s="1" t="s">
        <v>115</v>
      </c>
      <c r="G445" s="1" t="s">
        <v>716</v>
      </c>
      <c r="H445" s="1" t="s">
        <v>11092</v>
      </c>
      <c r="I445" s="1">
        <f>+Territorio[[#This Row],[id]]</f>
        <v>435</v>
      </c>
    </row>
    <row r="446" spans="1:9" hidden="1" x14ac:dyDescent="0.3">
      <c r="A446" s="1">
        <v>6116</v>
      </c>
      <c r="B446">
        <v>436</v>
      </c>
      <c r="C446" s="1" t="s">
        <v>898</v>
      </c>
      <c r="D446" s="1" t="s">
        <v>899</v>
      </c>
      <c r="E446" s="1" t="s">
        <v>715</v>
      </c>
      <c r="F446" s="1" t="s">
        <v>115</v>
      </c>
      <c r="G446" s="1" t="s">
        <v>716</v>
      </c>
      <c r="H446" s="1" t="s">
        <v>11093</v>
      </c>
      <c r="I446" s="1">
        <f>+Territorio[[#This Row],[id]]</f>
        <v>436</v>
      </c>
    </row>
    <row r="447" spans="1:9" hidden="1" x14ac:dyDescent="0.3">
      <c r="A447" s="1">
        <v>6117</v>
      </c>
      <c r="B447">
        <v>437</v>
      </c>
      <c r="C447" s="1" t="s">
        <v>699</v>
      </c>
      <c r="D447" s="1" t="s">
        <v>900</v>
      </c>
      <c r="E447" s="1" t="s">
        <v>715</v>
      </c>
      <c r="F447" s="1" t="s">
        <v>115</v>
      </c>
      <c r="G447" s="1" t="s">
        <v>716</v>
      </c>
      <c r="H447" s="1" t="s">
        <v>11094</v>
      </c>
      <c r="I447" s="1">
        <f>+Territorio[[#This Row],[id]]</f>
        <v>437</v>
      </c>
    </row>
    <row r="448" spans="1:9" hidden="1" x14ac:dyDescent="0.3">
      <c r="A448" s="1">
        <v>6201</v>
      </c>
      <c r="B448">
        <v>438</v>
      </c>
      <c r="C448" s="1" t="s">
        <v>901</v>
      </c>
      <c r="D448" s="1" t="s">
        <v>902</v>
      </c>
      <c r="E448" s="1" t="s">
        <v>715</v>
      </c>
      <c r="F448" s="1" t="s">
        <v>115</v>
      </c>
      <c r="G448" s="1" t="s">
        <v>716</v>
      </c>
      <c r="H448" s="1" t="s">
        <v>11095</v>
      </c>
      <c r="I448" s="1">
        <f>+Territorio[[#This Row],[id]]</f>
        <v>438</v>
      </c>
    </row>
    <row r="449" spans="1:9" hidden="1" x14ac:dyDescent="0.3">
      <c r="A449" s="1">
        <v>6202</v>
      </c>
      <c r="B449">
        <v>439</v>
      </c>
      <c r="C449" s="1" t="s">
        <v>903</v>
      </c>
      <c r="D449" s="1" t="s">
        <v>904</v>
      </c>
      <c r="E449" s="1" t="s">
        <v>715</v>
      </c>
      <c r="F449" s="1" t="s">
        <v>115</v>
      </c>
      <c r="G449" s="1" t="s">
        <v>716</v>
      </c>
      <c r="H449" s="1" t="s">
        <v>11096</v>
      </c>
      <c r="I449" s="1">
        <f>+Territorio[[#This Row],[id]]</f>
        <v>439</v>
      </c>
    </row>
    <row r="450" spans="1:9" hidden="1" x14ac:dyDescent="0.3">
      <c r="A450" s="1">
        <v>6203</v>
      </c>
      <c r="B450">
        <v>440</v>
      </c>
      <c r="C450" s="1" t="s">
        <v>905</v>
      </c>
      <c r="D450" s="1" t="s">
        <v>906</v>
      </c>
      <c r="E450" s="1" t="s">
        <v>715</v>
      </c>
      <c r="F450" s="1" t="s">
        <v>115</v>
      </c>
      <c r="G450" s="1" t="s">
        <v>716</v>
      </c>
      <c r="H450" s="1" t="s">
        <v>11097</v>
      </c>
      <c r="I450" s="1">
        <f>+Territorio[[#This Row],[id]]</f>
        <v>440</v>
      </c>
    </row>
    <row r="451" spans="1:9" hidden="1" x14ac:dyDescent="0.3">
      <c r="A451" s="1">
        <v>6204</v>
      </c>
      <c r="B451">
        <v>441</v>
      </c>
      <c r="C451" s="1" t="s">
        <v>907</v>
      </c>
      <c r="D451" s="1" t="s">
        <v>908</v>
      </c>
      <c r="E451" s="1" t="s">
        <v>715</v>
      </c>
      <c r="F451" s="1" t="s">
        <v>115</v>
      </c>
      <c r="G451" s="1" t="s">
        <v>716</v>
      </c>
      <c r="H451" s="1" t="s">
        <v>11098</v>
      </c>
      <c r="I451" s="1">
        <f>+Territorio[[#This Row],[id]]</f>
        <v>441</v>
      </c>
    </row>
    <row r="452" spans="1:9" hidden="1" x14ac:dyDescent="0.3">
      <c r="A452" s="1">
        <v>6205</v>
      </c>
      <c r="B452">
        <v>442</v>
      </c>
      <c r="C452" s="1" t="s">
        <v>909</v>
      </c>
      <c r="D452" s="1" t="s">
        <v>910</v>
      </c>
      <c r="E452" s="1" t="s">
        <v>715</v>
      </c>
      <c r="F452" s="1" t="s">
        <v>115</v>
      </c>
      <c r="G452" s="1" t="s">
        <v>716</v>
      </c>
      <c r="H452" s="1" t="s">
        <v>11099</v>
      </c>
      <c r="I452" s="1">
        <f>+Territorio[[#This Row],[id]]</f>
        <v>442</v>
      </c>
    </row>
    <row r="453" spans="1:9" hidden="1" x14ac:dyDescent="0.3">
      <c r="A453" s="1">
        <v>6206</v>
      </c>
      <c r="B453">
        <v>443</v>
      </c>
      <c r="C453" s="1" t="s">
        <v>911</v>
      </c>
      <c r="D453" s="1" t="s">
        <v>912</v>
      </c>
      <c r="E453" s="1" t="s">
        <v>715</v>
      </c>
      <c r="F453" s="1" t="s">
        <v>115</v>
      </c>
      <c r="G453" s="1" t="s">
        <v>716</v>
      </c>
      <c r="H453" s="1" t="s">
        <v>11100</v>
      </c>
      <c r="I453" s="1">
        <f>+Territorio[[#This Row],[id]]</f>
        <v>443</v>
      </c>
    </row>
    <row r="454" spans="1:9" hidden="1" x14ac:dyDescent="0.3">
      <c r="A454" s="1">
        <v>6301</v>
      </c>
      <c r="B454">
        <v>444</v>
      </c>
      <c r="C454" s="1" t="s">
        <v>913</v>
      </c>
      <c r="D454" s="1" t="s">
        <v>914</v>
      </c>
      <c r="E454" s="1" t="s">
        <v>715</v>
      </c>
      <c r="F454" s="1" t="s">
        <v>115</v>
      </c>
      <c r="G454" s="1" t="s">
        <v>716</v>
      </c>
      <c r="H454" s="1" t="s">
        <v>11101</v>
      </c>
      <c r="I454" s="1">
        <f>+Territorio[[#This Row],[id]]</f>
        <v>444</v>
      </c>
    </row>
    <row r="455" spans="1:9" hidden="1" x14ac:dyDescent="0.3">
      <c r="A455" s="1">
        <v>6302</v>
      </c>
      <c r="B455">
        <v>445</v>
      </c>
      <c r="C455" s="1" t="s">
        <v>915</v>
      </c>
      <c r="D455" s="1" t="s">
        <v>916</v>
      </c>
      <c r="E455" s="1" t="s">
        <v>715</v>
      </c>
      <c r="F455" s="1" t="s">
        <v>115</v>
      </c>
      <c r="G455" s="1" t="s">
        <v>716</v>
      </c>
      <c r="H455" s="1" t="s">
        <v>11102</v>
      </c>
      <c r="I455" s="1">
        <f>+Territorio[[#This Row],[id]]</f>
        <v>445</v>
      </c>
    </row>
    <row r="456" spans="1:9" hidden="1" x14ac:dyDescent="0.3">
      <c r="A456" s="1">
        <v>6303</v>
      </c>
      <c r="B456">
        <v>446</v>
      </c>
      <c r="C456" s="1" t="s">
        <v>917</v>
      </c>
      <c r="D456" s="1" t="s">
        <v>918</v>
      </c>
      <c r="E456" s="1" t="s">
        <v>715</v>
      </c>
      <c r="F456" s="1" t="s">
        <v>115</v>
      </c>
      <c r="G456" s="1" t="s">
        <v>716</v>
      </c>
      <c r="H456" s="1" t="s">
        <v>11103</v>
      </c>
      <c r="I456" s="1">
        <f>+Territorio[[#This Row],[id]]</f>
        <v>446</v>
      </c>
    </row>
    <row r="457" spans="1:9" hidden="1" x14ac:dyDescent="0.3">
      <c r="A457" s="1">
        <v>6304</v>
      </c>
      <c r="B457">
        <v>447</v>
      </c>
      <c r="C457" s="1" t="s">
        <v>919</v>
      </c>
      <c r="D457" s="1" t="s">
        <v>920</v>
      </c>
      <c r="E457" s="1" t="s">
        <v>715</v>
      </c>
      <c r="F457" s="1" t="s">
        <v>115</v>
      </c>
      <c r="G457" s="1" t="s">
        <v>716</v>
      </c>
      <c r="H457" s="1" t="s">
        <v>11104</v>
      </c>
      <c r="I457" s="1">
        <f>+Territorio[[#This Row],[id]]</f>
        <v>447</v>
      </c>
    </row>
    <row r="458" spans="1:9" hidden="1" x14ac:dyDescent="0.3">
      <c r="A458" s="1">
        <v>6305</v>
      </c>
      <c r="B458">
        <v>448</v>
      </c>
      <c r="C458" s="1" t="s">
        <v>921</v>
      </c>
      <c r="D458" s="1" t="s">
        <v>922</v>
      </c>
      <c r="E458" s="1" t="s">
        <v>715</v>
      </c>
      <c r="F458" s="1" t="s">
        <v>115</v>
      </c>
      <c r="G458" s="1" t="s">
        <v>716</v>
      </c>
      <c r="H458" s="1" t="s">
        <v>11105</v>
      </c>
      <c r="I458" s="1">
        <f>+Territorio[[#This Row],[id]]</f>
        <v>448</v>
      </c>
    </row>
    <row r="459" spans="1:9" hidden="1" x14ac:dyDescent="0.3">
      <c r="A459" s="1">
        <v>6306</v>
      </c>
      <c r="B459">
        <v>449</v>
      </c>
      <c r="C459" s="1" t="s">
        <v>923</v>
      </c>
      <c r="D459" s="1" t="s">
        <v>924</v>
      </c>
      <c r="E459" s="1" t="s">
        <v>715</v>
      </c>
      <c r="F459" s="1" t="s">
        <v>115</v>
      </c>
      <c r="G459" s="1" t="s">
        <v>716</v>
      </c>
      <c r="H459" s="1" t="s">
        <v>11106</v>
      </c>
      <c r="I459" s="1">
        <f>+Territorio[[#This Row],[id]]</f>
        <v>449</v>
      </c>
    </row>
    <row r="460" spans="1:9" hidden="1" x14ac:dyDescent="0.3">
      <c r="A460" s="1">
        <v>6307</v>
      </c>
      <c r="B460">
        <v>450</v>
      </c>
      <c r="C460" s="1" t="s">
        <v>925</v>
      </c>
      <c r="D460" s="1" t="s">
        <v>926</v>
      </c>
      <c r="E460" s="1" t="s">
        <v>715</v>
      </c>
      <c r="F460" s="1" t="s">
        <v>115</v>
      </c>
      <c r="G460" s="1" t="s">
        <v>716</v>
      </c>
      <c r="H460" s="1" t="s">
        <v>11107</v>
      </c>
      <c r="I460" s="1">
        <f>+Territorio[[#This Row],[id]]</f>
        <v>450</v>
      </c>
    </row>
    <row r="461" spans="1:9" hidden="1" x14ac:dyDescent="0.3">
      <c r="A461" s="1">
        <v>6308</v>
      </c>
      <c r="B461">
        <v>451</v>
      </c>
      <c r="C461" s="1" t="s">
        <v>927</v>
      </c>
      <c r="D461" s="1" t="s">
        <v>928</v>
      </c>
      <c r="E461" s="1" t="s">
        <v>715</v>
      </c>
      <c r="F461" s="1" t="s">
        <v>115</v>
      </c>
      <c r="G461" s="1" t="s">
        <v>716</v>
      </c>
      <c r="H461" s="1" t="s">
        <v>11108</v>
      </c>
      <c r="I461" s="1">
        <f>+Territorio[[#This Row],[id]]</f>
        <v>451</v>
      </c>
    </row>
    <row r="462" spans="1:9" hidden="1" x14ac:dyDescent="0.3">
      <c r="A462" s="1">
        <v>6309</v>
      </c>
      <c r="B462">
        <v>452</v>
      </c>
      <c r="C462" s="1" t="s">
        <v>929</v>
      </c>
      <c r="D462" s="1" t="s">
        <v>930</v>
      </c>
      <c r="E462" s="1" t="s">
        <v>715</v>
      </c>
      <c r="F462" s="1" t="s">
        <v>115</v>
      </c>
      <c r="G462" s="1" t="s">
        <v>716</v>
      </c>
      <c r="H462" s="1" t="s">
        <v>11109</v>
      </c>
      <c r="I462" s="1">
        <f>+Territorio[[#This Row],[id]]</f>
        <v>452</v>
      </c>
    </row>
    <row r="463" spans="1:9" hidden="1" x14ac:dyDescent="0.3">
      <c r="A463" s="1">
        <v>6310</v>
      </c>
      <c r="B463">
        <v>453</v>
      </c>
      <c r="C463" s="1" t="s">
        <v>931</v>
      </c>
      <c r="D463" s="1" t="s">
        <v>932</v>
      </c>
      <c r="E463" s="1" t="s">
        <v>715</v>
      </c>
      <c r="F463" s="1" t="s">
        <v>115</v>
      </c>
      <c r="G463" s="1" t="s">
        <v>716</v>
      </c>
      <c r="H463" s="1" t="s">
        <v>11110</v>
      </c>
      <c r="I463" s="1">
        <f>+Territorio[[#This Row],[id]]</f>
        <v>453</v>
      </c>
    </row>
    <row r="464" spans="1:9" hidden="1" x14ac:dyDescent="0.3">
      <c r="A464" s="1">
        <v>7101</v>
      </c>
      <c r="B464">
        <v>454</v>
      </c>
      <c r="C464" s="1" t="s">
        <v>933</v>
      </c>
      <c r="D464" s="1" t="s">
        <v>934</v>
      </c>
      <c r="E464" s="1" t="s">
        <v>715</v>
      </c>
      <c r="F464" s="1" t="s">
        <v>115</v>
      </c>
      <c r="G464" s="1" t="s">
        <v>716</v>
      </c>
      <c r="H464" s="1" t="s">
        <v>11111</v>
      </c>
      <c r="I464" s="1">
        <f>+Territorio[[#This Row],[id]]</f>
        <v>454</v>
      </c>
    </row>
    <row r="465" spans="1:9" hidden="1" x14ac:dyDescent="0.3">
      <c r="A465" s="1">
        <v>7102</v>
      </c>
      <c r="B465">
        <v>455</v>
      </c>
      <c r="C465" s="1" t="s">
        <v>935</v>
      </c>
      <c r="D465" s="1" t="s">
        <v>936</v>
      </c>
      <c r="E465" s="1" t="s">
        <v>715</v>
      </c>
      <c r="F465" s="1" t="s">
        <v>115</v>
      </c>
      <c r="G465" s="1" t="s">
        <v>716</v>
      </c>
      <c r="H465" s="1" t="s">
        <v>11112</v>
      </c>
      <c r="I465" s="1">
        <f>+Territorio[[#This Row],[id]]</f>
        <v>455</v>
      </c>
    </row>
    <row r="466" spans="1:9" hidden="1" x14ac:dyDescent="0.3">
      <c r="A466" s="1">
        <v>7103</v>
      </c>
      <c r="B466">
        <v>456</v>
      </c>
      <c r="C466" s="1" t="s">
        <v>937</v>
      </c>
      <c r="D466" s="1" t="s">
        <v>938</v>
      </c>
      <c r="E466" s="1" t="s">
        <v>715</v>
      </c>
      <c r="F466" s="1" t="s">
        <v>115</v>
      </c>
      <c r="G466" s="1" t="s">
        <v>716</v>
      </c>
      <c r="H466" s="1" t="s">
        <v>11113</v>
      </c>
      <c r="I466" s="1">
        <f>+Territorio[[#This Row],[id]]</f>
        <v>456</v>
      </c>
    </row>
    <row r="467" spans="1:9" hidden="1" x14ac:dyDescent="0.3">
      <c r="A467" s="1">
        <v>7104</v>
      </c>
      <c r="B467">
        <v>457</v>
      </c>
      <c r="C467" s="1" t="s">
        <v>939</v>
      </c>
      <c r="D467" s="1" t="s">
        <v>940</v>
      </c>
      <c r="E467" s="1" t="s">
        <v>715</v>
      </c>
      <c r="F467" s="1" t="s">
        <v>115</v>
      </c>
      <c r="G467" s="1" t="s">
        <v>716</v>
      </c>
      <c r="H467" s="1" t="s">
        <v>11114</v>
      </c>
      <c r="I467" s="1">
        <f>+Territorio[[#This Row],[id]]</f>
        <v>457</v>
      </c>
    </row>
    <row r="468" spans="1:9" hidden="1" x14ac:dyDescent="0.3">
      <c r="A468" s="1">
        <v>7105</v>
      </c>
      <c r="B468">
        <v>458</v>
      </c>
      <c r="C468" s="1" t="s">
        <v>535</v>
      </c>
      <c r="D468" s="1" t="s">
        <v>941</v>
      </c>
      <c r="E468" s="1" t="s">
        <v>715</v>
      </c>
      <c r="F468" s="1" t="s">
        <v>115</v>
      </c>
      <c r="G468" s="1" t="s">
        <v>716</v>
      </c>
      <c r="H468" s="1" t="s">
        <v>11115</v>
      </c>
      <c r="I468" s="1">
        <f>+Territorio[[#This Row],[id]]</f>
        <v>458</v>
      </c>
    </row>
    <row r="469" spans="1:9" hidden="1" x14ac:dyDescent="0.3">
      <c r="A469" s="1">
        <v>7106</v>
      </c>
      <c r="B469">
        <v>459</v>
      </c>
      <c r="C469" s="1" t="s">
        <v>942</v>
      </c>
      <c r="D469" s="1" t="s">
        <v>943</v>
      </c>
      <c r="E469" s="1" t="s">
        <v>715</v>
      </c>
      <c r="F469" s="1" t="s">
        <v>115</v>
      </c>
      <c r="G469" s="1" t="s">
        <v>716</v>
      </c>
      <c r="H469" s="1" t="s">
        <v>11116</v>
      </c>
      <c r="I469" s="1">
        <f>+Territorio[[#This Row],[id]]</f>
        <v>459</v>
      </c>
    </row>
    <row r="470" spans="1:9" hidden="1" x14ac:dyDescent="0.3">
      <c r="A470" s="1">
        <v>7107</v>
      </c>
      <c r="B470">
        <v>460</v>
      </c>
      <c r="C470" s="1" t="s">
        <v>944</v>
      </c>
      <c r="D470" s="1" t="s">
        <v>945</v>
      </c>
      <c r="E470" s="1" t="s">
        <v>715</v>
      </c>
      <c r="F470" s="1" t="s">
        <v>115</v>
      </c>
      <c r="G470" s="1" t="s">
        <v>716</v>
      </c>
      <c r="H470" s="1" t="s">
        <v>11117</v>
      </c>
      <c r="I470" s="1">
        <f>+Territorio[[#This Row],[id]]</f>
        <v>460</v>
      </c>
    </row>
    <row r="471" spans="1:9" hidden="1" x14ac:dyDescent="0.3">
      <c r="A471" s="1">
        <v>7108</v>
      </c>
      <c r="B471">
        <v>461</v>
      </c>
      <c r="C471" s="1" t="s">
        <v>946</v>
      </c>
      <c r="D471" s="1" t="s">
        <v>947</v>
      </c>
      <c r="E471" s="1" t="s">
        <v>715</v>
      </c>
      <c r="F471" s="1" t="s">
        <v>115</v>
      </c>
      <c r="G471" s="1" t="s">
        <v>716</v>
      </c>
      <c r="H471" s="1" t="s">
        <v>11118</v>
      </c>
      <c r="I471" s="1">
        <f>+Territorio[[#This Row],[id]]</f>
        <v>461</v>
      </c>
    </row>
    <row r="472" spans="1:9" hidden="1" x14ac:dyDescent="0.3">
      <c r="A472" s="1">
        <v>7109</v>
      </c>
      <c r="B472">
        <v>462</v>
      </c>
      <c r="C472" s="1" t="s">
        <v>948</v>
      </c>
      <c r="D472" s="1" t="s">
        <v>949</v>
      </c>
      <c r="E472" s="1" t="s">
        <v>715</v>
      </c>
      <c r="F472" s="1" t="s">
        <v>115</v>
      </c>
      <c r="G472" s="1" t="s">
        <v>716</v>
      </c>
      <c r="H472" s="1" t="s">
        <v>11119</v>
      </c>
      <c r="I472" s="1">
        <f>+Territorio[[#This Row],[id]]</f>
        <v>462</v>
      </c>
    </row>
    <row r="473" spans="1:9" hidden="1" x14ac:dyDescent="0.3">
      <c r="A473" s="1">
        <v>7110</v>
      </c>
      <c r="B473">
        <v>463</v>
      </c>
      <c r="C473" s="1" t="s">
        <v>950</v>
      </c>
      <c r="D473" s="1" t="s">
        <v>951</v>
      </c>
      <c r="E473" s="1" t="s">
        <v>715</v>
      </c>
      <c r="F473" s="1" t="s">
        <v>115</v>
      </c>
      <c r="G473" s="1" t="s">
        <v>716</v>
      </c>
      <c r="H473" s="1" t="s">
        <v>11120</v>
      </c>
      <c r="I473" s="1">
        <f>+Territorio[[#This Row],[id]]</f>
        <v>463</v>
      </c>
    </row>
    <row r="474" spans="1:9" hidden="1" x14ac:dyDescent="0.3">
      <c r="A474" s="1">
        <v>7201</v>
      </c>
      <c r="B474">
        <v>464</v>
      </c>
      <c r="C474" s="1" t="s">
        <v>952</v>
      </c>
      <c r="D474" s="1" t="s">
        <v>953</v>
      </c>
      <c r="E474" s="1" t="s">
        <v>715</v>
      </c>
      <c r="F474" s="1" t="s">
        <v>115</v>
      </c>
      <c r="G474" s="1" t="s">
        <v>716</v>
      </c>
      <c r="H474" s="1" t="s">
        <v>11121</v>
      </c>
      <c r="I474" s="1">
        <f>+Territorio[[#This Row],[id]]</f>
        <v>464</v>
      </c>
    </row>
    <row r="475" spans="1:9" hidden="1" x14ac:dyDescent="0.3">
      <c r="A475" s="1">
        <v>7202</v>
      </c>
      <c r="B475">
        <v>465</v>
      </c>
      <c r="C475" s="1" t="s">
        <v>954</v>
      </c>
      <c r="D475" s="1" t="s">
        <v>955</v>
      </c>
      <c r="E475" s="1" t="s">
        <v>715</v>
      </c>
      <c r="F475" s="1" t="s">
        <v>115</v>
      </c>
      <c r="G475" s="1" t="s">
        <v>716</v>
      </c>
      <c r="H475" s="1" t="s">
        <v>11122</v>
      </c>
      <c r="I475" s="1">
        <f>+Territorio[[#This Row],[id]]</f>
        <v>465</v>
      </c>
    </row>
    <row r="476" spans="1:9" hidden="1" x14ac:dyDescent="0.3">
      <c r="A476" s="1">
        <v>7203</v>
      </c>
      <c r="B476">
        <v>466</v>
      </c>
      <c r="C476" s="1" t="s">
        <v>956</v>
      </c>
      <c r="D476" s="1" t="s">
        <v>957</v>
      </c>
      <c r="E476" s="1" t="s">
        <v>715</v>
      </c>
      <c r="F476" s="1" t="s">
        <v>115</v>
      </c>
      <c r="G476" s="1" t="s">
        <v>716</v>
      </c>
      <c r="H476" s="1" t="s">
        <v>11123</v>
      </c>
      <c r="I476" s="1">
        <f>+Territorio[[#This Row],[id]]</f>
        <v>466</v>
      </c>
    </row>
    <row r="477" spans="1:9" hidden="1" x14ac:dyDescent="0.3">
      <c r="A477" s="1">
        <v>7301</v>
      </c>
      <c r="B477">
        <v>467</v>
      </c>
      <c r="C477" s="1" t="s">
        <v>958</v>
      </c>
      <c r="D477" s="1" t="s">
        <v>959</v>
      </c>
      <c r="E477" s="1" t="s">
        <v>715</v>
      </c>
      <c r="F477" s="1" t="s">
        <v>115</v>
      </c>
      <c r="G477" s="1" t="s">
        <v>716</v>
      </c>
      <c r="H477" s="1" t="s">
        <v>11124</v>
      </c>
      <c r="I477" s="1">
        <f>+Territorio[[#This Row],[id]]</f>
        <v>467</v>
      </c>
    </row>
    <row r="478" spans="1:9" hidden="1" x14ac:dyDescent="0.3">
      <c r="A478" s="1">
        <v>7302</v>
      </c>
      <c r="B478">
        <v>468</v>
      </c>
      <c r="C478" s="1" t="s">
        <v>960</v>
      </c>
      <c r="D478" s="1" t="s">
        <v>961</v>
      </c>
      <c r="E478" s="1" t="s">
        <v>715</v>
      </c>
      <c r="F478" s="1" t="s">
        <v>115</v>
      </c>
      <c r="G478" s="1" t="s">
        <v>716</v>
      </c>
      <c r="H478" s="1" t="s">
        <v>11125</v>
      </c>
      <c r="I478" s="1">
        <f>+Territorio[[#This Row],[id]]</f>
        <v>468</v>
      </c>
    </row>
    <row r="479" spans="1:9" hidden="1" x14ac:dyDescent="0.3">
      <c r="A479" s="1">
        <v>7303</v>
      </c>
      <c r="B479">
        <v>469</v>
      </c>
      <c r="C479" s="1" t="s">
        <v>962</v>
      </c>
      <c r="D479" s="1" t="s">
        <v>963</v>
      </c>
      <c r="E479" s="1" t="s">
        <v>715</v>
      </c>
      <c r="F479" s="1" t="s">
        <v>115</v>
      </c>
      <c r="G479" s="1" t="s">
        <v>716</v>
      </c>
      <c r="H479" s="1" t="s">
        <v>11126</v>
      </c>
      <c r="I479" s="1">
        <f>+Territorio[[#This Row],[id]]</f>
        <v>469</v>
      </c>
    </row>
    <row r="480" spans="1:9" hidden="1" x14ac:dyDescent="0.3">
      <c r="A480" s="1">
        <v>7304</v>
      </c>
      <c r="B480">
        <v>470</v>
      </c>
      <c r="C480" s="1" t="s">
        <v>964</v>
      </c>
      <c r="D480" s="1" t="s">
        <v>965</v>
      </c>
      <c r="E480" s="1" t="s">
        <v>715</v>
      </c>
      <c r="F480" s="1" t="s">
        <v>115</v>
      </c>
      <c r="G480" s="1" t="s">
        <v>716</v>
      </c>
      <c r="H480" s="1" t="s">
        <v>11127</v>
      </c>
      <c r="I480" s="1">
        <f>+Territorio[[#This Row],[id]]</f>
        <v>470</v>
      </c>
    </row>
    <row r="481" spans="1:9" hidden="1" x14ac:dyDescent="0.3">
      <c r="A481" s="1">
        <v>7305</v>
      </c>
      <c r="B481">
        <v>471</v>
      </c>
      <c r="C481" s="1" t="s">
        <v>966</v>
      </c>
      <c r="D481" s="1" t="s">
        <v>967</v>
      </c>
      <c r="E481" s="1" t="s">
        <v>715</v>
      </c>
      <c r="F481" s="1" t="s">
        <v>115</v>
      </c>
      <c r="G481" s="1" t="s">
        <v>716</v>
      </c>
      <c r="H481" s="1" t="s">
        <v>11128</v>
      </c>
      <c r="I481" s="1">
        <f>+Territorio[[#This Row],[id]]</f>
        <v>471</v>
      </c>
    </row>
    <row r="482" spans="1:9" hidden="1" x14ac:dyDescent="0.3">
      <c r="A482" s="1">
        <v>7306</v>
      </c>
      <c r="B482">
        <v>472</v>
      </c>
      <c r="C482" s="1" t="s">
        <v>968</v>
      </c>
      <c r="D482" s="1" t="s">
        <v>969</v>
      </c>
      <c r="E482" s="1" t="s">
        <v>715</v>
      </c>
      <c r="F482" s="1" t="s">
        <v>115</v>
      </c>
      <c r="G482" s="1" t="s">
        <v>716</v>
      </c>
      <c r="H482" s="1" t="s">
        <v>11129</v>
      </c>
      <c r="I482" s="1">
        <f>+Territorio[[#This Row],[id]]</f>
        <v>472</v>
      </c>
    </row>
    <row r="483" spans="1:9" hidden="1" x14ac:dyDescent="0.3">
      <c r="A483" s="1">
        <v>7307</v>
      </c>
      <c r="B483">
        <v>473</v>
      </c>
      <c r="C483" s="1" t="s">
        <v>970</v>
      </c>
      <c r="D483" s="1" t="s">
        <v>971</v>
      </c>
      <c r="E483" s="1" t="s">
        <v>715</v>
      </c>
      <c r="F483" s="1" t="s">
        <v>115</v>
      </c>
      <c r="G483" s="1" t="s">
        <v>716</v>
      </c>
      <c r="H483" s="1" t="s">
        <v>11130</v>
      </c>
      <c r="I483" s="1">
        <f>+Territorio[[#This Row],[id]]</f>
        <v>473</v>
      </c>
    </row>
    <row r="484" spans="1:9" hidden="1" x14ac:dyDescent="0.3">
      <c r="A484" s="1">
        <v>7308</v>
      </c>
      <c r="B484">
        <v>474</v>
      </c>
      <c r="C484" s="1" t="s">
        <v>972</v>
      </c>
      <c r="D484" s="1" t="s">
        <v>973</v>
      </c>
      <c r="E484" s="1" t="s">
        <v>715</v>
      </c>
      <c r="F484" s="1" t="s">
        <v>115</v>
      </c>
      <c r="G484" s="1" t="s">
        <v>716</v>
      </c>
      <c r="H484" s="1" t="s">
        <v>11131</v>
      </c>
      <c r="I484" s="1">
        <f>+Territorio[[#This Row],[id]]</f>
        <v>474</v>
      </c>
    </row>
    <row r="485" spans="1:9" hidden="1" x14ac:dyDescent="0.3">
      <c r="A485" s="1">
        <v>7309</v>
      </c>
      <c r="B485">
        <v>475</v>
      </c>
      <c r="C485" s="1" t="s">
        <v>974</v>
      </c>
      <c r="D485" s="1" t="s">
        <v>975</v>
      </c>
      <c r="E485" s="1" t="s">
        <v>715</v>
      </c>
      <c r="F485" s="1" t="s">
        <v>115</v>
      </c>
      <c r="G485" s="1" t="s">
        <v>716</v>
      </c>
      <c r="H485" s="1" t="s">
        <v>11132</v>
      </c>
      <c r="I485" s="1">
        <f>+Territorio[[#This Row],[id]]</f>
        <v>475</v>
      </c>
    </row>
    <row r="486" spans="1:9" hidden="1" x14ac:dyDescent="0.3">
      <c r="A486" s="1">
        <v>7401</v>
      </c>
      <c r="B486">
        <v>476</v>
      </c>
      <c r="C486" s="1" t="s">
        <v>976</v>
      </c>
      <c r="D486" s="1" t="s">
        <v>977</v>
      </c>
      <c r="E486" s="1" t="s">
        <v>715</v>
      </c>
      <c r="F486" s="1" t="s">
        <v>115</v>
      </c>
      <c r="G486" s="1" t="s">
        <v>716</v>
      </c>
      <c r="H486" s="1" t="s">
        <v>11133</v>
      </c>
      <c r="I486" s="1">
        <f>+Territorio[[#This Row],[id]]</f>
        <v>476</v>
      </c>
    </row>
    <row r="487" spans="1:9" hidden="1" x14ac:dyDescent="0.3">
      <c r="A487" s="1">
        <v>7402</v>
      </c>
      <c r="B487">
        <v>477</v>
      </c>
      <c r="C487" s="1" t="s">
        <v>978</v>
      </c>
      <c r="D487" s="1" t="s">
        <v>979</v>
      </c>
      <c r="E487" s="1" t="s">
        <v>715</v>
      </c>
      <c r="F487" s="1" t="s">
        <v>115</v>
      </c>
      <c r="G487" s="1" t="s">
        <v>716</v>
      </c>
      <c r="H487" s="1" t="s">
        <v>11134</v>
      </c>
      <c r="I487" s="1">
        <f>+Territorio[[#This Row],[id]]</f>
        <v>477</v>
      </c>
    </row>
    <row r="488" spans="1:9" hidden="1" x14ac:dyDescent="0.3">
      <c r="A488" s="1">
        <v>7403</v>
      </c>
      <c r="B488">
        <v>478</v>
      </c>
      <c r="C488" s="1" t="s">
        <v>980</v>
      </c>
      <c r="D488" s="1" t="s">
        <v>981</v>
      </c>
      <c r="E488" s="1" t="s">
        <v>715</v>
      </c>
      <c r="F488" s="1" t="s">
        <v>115</v>
      </c>
      <c r="G488" s="1" t="s">
        <v>716</v>
      </c>
      <c r="H488" s="1" t="s">
        <v>11135</v>
      </c>
      <c r="I488" s="1">
        <f>+Territorio[[#This Row],[id]]</f>
        <v>478</v>
      </c>
    </row>
    <row r="489" spans="1:9" hidden="1" x14ac:dyDescent="0.3">
      <c r="A489" s="1">
        <v>7404</v>
      </c>
      <c r="B489">
        <v>479</v>
      </c>
      <c r="C489" s="1" t="s">
        <v>982</v>
      </c>
      <c r="D489" s="1" t="s">
        <v>983</v>
      </c>
      <c r="E489" s="1" t="s">
        <v>715</v>
      </c>
      <c r="F489" s="1" t="s">
        <v>115</v>
      </c>
      <c r="G489" s="1" t="s">
        <v>716</v>
      </c>
      <c r="H489" s="1" t="s">
        <v>11136</v>
      </c>
      <c r="I489" s="1">
        <f>+Territorio[[#This Row],[id]]</f>
        <v>479</v>
      </c>
    </row>
    <row r="490" spans="1:9" hidden="1" x14ac:dyDescent="0.3">
      <c r="A490" s="1">
        <v>7405</v>
      </c>
      <c r="B490">
        <v>480</v>
      </c>
      <c r="C490" s="1" t="s">
        <v>984</v>
      </c>
      <c r="D490" s="1" t="s">
        <v>985</v>
      </c>
      <c r="E490" s="1" t="s">
        <v>715</v>
      </c>
      <c r="F490" s="1" t="s">
        <v>115</v>
      </c>
      <c r="G490" s="1" t="s">
        <v>716</v>
      </c>
      <c r="H490" s="1" t="s">
        <v>11137</v>
      </c>
      <c r="I490" s="1">
        <f>+Territorio[[#This Row],[id]]</f>
        <v>480</v>
      </c>
    </row>
    <row r="491" spans="1:9" hidden="1" x14ac:dyDescent="0.3">
      <c r="A491" s="1">
        <v>7406</v>
      </c>
      <c r="B491">
        <v>481</v>
      </c>
      <c r="C491" s="1" t="s">
        <v>986</v>
      </c>
      <c r="D491" s="1" t="s">
        <v>987</v>
      </c>
      <c r="E491" s="1" t="s">
        <v>715</v>
      </c>
      <c r="F491" s="1" t="s">
        <v>115</v>
      </c>
      <c r="G491" s="1" t="s">
        <v>716</v>
      </c>
      <c r="H491" s="1" t="s">
        <v>11138</v>
      </c>
      <c r="I491" s="1">
        <f>+Territorio[[#This Row],[id]]</f>
        <v>481</v>
      </c>
    </row>
    <row r="492" spans="1:9" hidden="1" x14ac:dyDescent="0.3">
      <c r="A492" s="1">
        <v>7407</v>
      </c>
      <c r="B492">
        <v>482</v>
      </c>
      <c r="C492" s="1" t="s">
        <v>988</v>
      </c>
      <c r="D492" s="1" t="s">
        <v>989</v>
      </c>
      <c r="E492" s="1" t="s">
        <v>715</v>
      </c>
      <c r="F492" s="1" t="s">
        <v>115</v>
      </c>
      <c r="G492" s="1" t="s">
        <v>716</v>
      </c>
      <c r="H492" s="1" t="s">
        <v>11139</v>
      </c>
      <c r="I492" s="1">
        <f>+Territorio[[#This Row],[id]]</f>
        <v>482</v>
      </c>
    </row>
    <row r="493" spans="1:9" hidden="1" x14ac:dyDescent="0.3">
      <c r="A493" s="1">
        <v>7408</v>
      </c>
      <c r="B493">
        <v>483</v>
      </c>
      <c r="C493" s="1" t="s">
        <v>990</v>
      </c>
      <c r="D493" s="1" t="s">
        <v>991</v>
      </c>
      <c r="E493" s="1" t="s">
        <v>715</v>
      </c>
      <c r="F493" s="1" t="s">
        <v>115</v>
      </c>
      <c r="G493" s="1" t="s">
        <v>716</v>
      </c>
      <c r="H493" s="1" t="s">
        <v>11140</v>
      </c>
      <c r="I493" s="1">
        <f>+Territorio[[#This Row],[id]]</f>
        <v>483</v>
      </c>
    </row>
    <row r="494" spans="1:9" hidden="1" x14ac:dyDescent="0.3">
      <c r="A494" s="1">
        <v>8101</v>
      </c>
      <c r="B494">
        <v>484</v>
      </c>
      <c r="C494" s="1" t="s">
        <v>992</v>
      </c>
      <c r="D494" s="1" t="s">
        <v>993</v>
      </c>
      <c r="E494" s="1" t="s">
        <v>715</v>
      </c>
      <c r="F494" s="1" t="s">
        <v>115</v>
      </c>
      <c r="G494" s="1" t="s">
        <v>716</v>
      </c>
      <c r="H494" s="1" t="s">
        <v>11141</v>
      </c>
      <c r="I494" s="1">
        <f>+Territorio[[#This Row],[id]]</f>
        <v>484</v>
      </c>
    </row>
    <row r="495" spans="1:9" hidden="1" x14ac:dyDescent="0.3">
      <c r="A495" s="1">
        <v>8102</v>
      </c>
      <c r="B495">
        <v>485</v>
      </c>
      <c r="C495" s="1" t="s">
        <v>994</v>
      </c>
      <c r="D495" s="1" t="s">
        <v>995</v>
      </c>
      <c r="E495" s="1" t="s">
        <v>715</v>
      </c>
      <c r="F495" s="1" t="s">
        <v>115</v>
      </c>
      <c r="G495" s="1" t="s">
        <v>716</v>
      </c>
      <c r="H495" s="1" t="s">
        <v>11142</v>
      </c>
      <c r="I495" s="1">
        <f>+Territorio[[#This Row],[id]]</f>
        <v>485</v>
      </c>
    </row>
    <row r="496" spans="1:9" hidden="1" x14ac:dyDescent="0.3">
      <c r="A496" s="1">
        <v>8103</v>
      </c>
      <c r="B496">
        <v>486</v>
      </c>
      <c r="C496" s="1" t="s">
        <v>996</v>
      </c>
      <c r="D496" s="1" t="s">
        <v>997</v>
      </c>
      <c r="E496" s="1" t="s">
        <v>715</v>
      </c>
      <c r="F496" s="1" t="s">
        <v>115</v>
      </c>
      <c r="G496" s="1" t="s">
        <v>716</v>
      </c>
      <c r="H496" s="1" t="s">
        <v>11143</v>
      </c>
      <c r="I496" s="1">
        <f>+Territorio[[#This Row],[id]]</f>
        <v>486</v>
      </c>
    </row>
    <row r="497" spans="1:9" hidden="1" x14ac:dyDescent="0.3">
      <c r="A497" s="1">
        <v>8104</v>
      </c>
      <c r="B497">
        <v>487</v>
      </c>
      <c r="C497" s="1" t="s">
        <v>998</v>
      </c>
      <c r="D497" s="1" t="s">
        <v>999</v>
      </c>
      <c r="E497" s="1" t="s">
        <v>715</v>
      </c>
      <c r="F497" s="1" t="s">
        <v>115</v>
      </c>
      <c r="G497" s="1" t="s">
        <v>716</v>
      </c>
      <c r="H497" s="1" t="s">
        <v>11144</v>
      </c>
      <c r="I497" s="1">
        <f>+Territorio[[#This Row],[id]]</f>
        <v>487</v>
      </c>
    </row>
    <row r="498" spans="1:9" hidden="1" x14ac:dyDescent="0.3">
      <c r="A498" s="1">
        <v>8105</v>
      </c>
      <c r="B498">
        <v>488</v>
      </c>
      <c r="C498" s="1" t="s">
        <v>1000</v>
      </c>
      <c r="D498" s="1" t="s">
        <v>1001</v>
      </c>
      <c r="E498" s="1" t="s">
        <v>715</v>
      </c>
      <c r="F498" s="1" t="s">
        <v>115</v>
      </c>
      <c r="G498" s="1" t="s">
        <v>716</v>
      </c>
      <c r="H498" s="1" t="s">
        <v>11145</v>
      </c>
      <c r="I498" s="1">
        <f>+Territorio[[#This Row],[id]]</f>
        <v>488</v>
      </c>
    </row>
    <row r="499" spans="1:9" hidden="1" x14ac:dyDescent="0.3">
      <c r="A499" s="1">
        <v>8106</v>
      </c>
      <c r="B499">
        <v>489</v>
      </c>
      <c r="C499" s="1" t="s">
        <v>1002</v>
      </c>
      <c r="D499" s="1" t="s">
        <v>1003</v>
      </c>
      <c r="E499" s="1" t="s">
        <v>715</v>
      </c>
      <c r="F499" s="1" t="s">
        <v>115</v>
      </c>
      <c r="G499" s="1" t="s">
        <v>716</v>
      </c>
      <c r="H499" s="1" t="s">
        <v>11146</v>
      </c>
      <c r="I499" s="1">
        <f>+Territorio[[#This Row],[id]]</f>
        <v>489</v>
      </c>
    </row>
    <row r="500" spans="1:9" hidden="1" x14ac:dyDescent="0.3">
      <c r="A500" s="1">
        <v>8107</v>
      </c>
      <c r="B500">
        <v>490</v>
      </c>
      <c r="C500" s="1" t="s">
        <v>1004</v>
      </c>
      <c r="D500" s="1" t="s">
        <v>1005</v>
      </c>
      <c r="E500" s="1" t="s">
        <v>715</v>
      </c>
      <c r="F500" s="1" t="s">
        <v>115</v>
      </c>
      <c r="G500" s="1" t="s">
        <v>716</v>
      </c>
      <c r="H500" s="1" t="s">
        <v>11147</v>
      </c>
      <c r="I500" s="1">
        <f>+Territorio[[#This Row],[id]]</f>
        <v>490</v>
      </c>
    </row>
    <row r="501" spans="1:9" hidden="1" x14ac:dyDescent="0.3">
      <c r="A501" s="1">
        <v>8108</v>
      </c>
      <c r="B501">
        <v>491</v>
      </c>
      <c r="C501" s="1" t="s">
        <v>1006</v>
      </c>
      <c r="D501" s="1" t="s">
        <v>1007</v>
      </c>
      <c r="E501" s="1" t="s">
        <v>715</v>
      </c>
      <c r="F501" s="1" t="s">
        <v>115</v>
      </c>
      <c r="G501" s="1" t="s">
        <v>716</v>
      </c>
      <c r="H501" s="1" t="s">
        <v>11148</v>
      </c>
      <c r="I501" s="1">
        <f>+Territorio[[#This Row],[id]]</f>
        <v>491</v>
      </c>
    </row>
    <row r="502" spans="1:9" hidden="1" x14ac:dyDescent="0.3">
      <c r="A502" s="1">
        <v>8109</v>
      </c>
      <c r="B502">
        <v>492</v>
      </c>
      <c r="C502" s="1" t="s">
        <v>1008</v>
      </c>
      <c r="D502" s="1" t="s">
        <v>1009</v>
      </c>
      <c r="E502" s="1" t="s">
        <v>715</v>
      </c>
      <c r="F502" s="1" t="s">
        <v>115</v>
      </c>
      <c r="G502" s="1" t="s">
        <v>716</v>
      </c>
      <c r="H502" s="1" t="s">
        <v>11149</v>
      </c>
      <c r="I502" s="1">
        <f>+Territorio[[#This Row],[id]]</f>
        <v>492</v>
      </c>
    </row>
    <row r="503" spans="1:9" hidden="1" x14ac:dyDescent="0.3">
      <c r="A503" s="1">
        <v>8110</v>
      </c>
      <c r="B503">
        <v>493</v>
      </c>
      <c r="C503" s="1" t="s">
        <v>1010</v>
      </c>
      <c r="D503" s="1" t="s">
        <v>1011</v>
      </c>
      <c r="E503" s="1" t="s">
        <v>715</v>
      </c>
      <c r="F503" s="1" t="s">
        <v>115</v>
      </c>
      <c r="G503" s="1" t="s">
        <v>716</v>
      </c>
      <c r="H503" s="1" t="s">
        <v>11150</v>
      </c>
      <c r="I503" s="1">
        <f>+Territorio[[#This Row],[id]]</f>
        <v>493</v>
      </c>
    </row>
    <row r="504" spans="1:9" hidden="1" x14ac:dyDescent="0.3">
      <c r="A504" s="1">
        <v>8111</v>
      </c>
      <c r="B504">
        <v>494</v>
      </c>
      <c r="C504" s="1" t="s">
        <v>1012</v>
      </c>
      <c r="D504" s="1" t="s">
        <v>1013</v>
      </c>
      <c r="E504" s="1" t="s">
        <v>715</v>
      </c>
      <c r="F504" s="1" t="s">
        <v>115</v>
      </c>
      <c r="G504" s="1" t="s">
        <v>716</v>
      </c>
      <c r="H504" s="1" t="s">
        <v>11151</v>
      </c>
      <c r="I504" s="1">
        <f>+Territorio[[#This Row],[id]]</f>
        <v>494</v>
      </c>
    </row>
    <row r="505" spans="1:9" hidden="1" x14ac:dyDescent="0.3">
      <c r="A505" s="1">
        <v>8112</v>
      </c>
      <c r="B505">
        <v>495</v>
      </c>
      <c r="C505" s="1" t="s">
        <v>1014</v>
      </c>
      <c r="D505" s="1" t="s">
        <v>1015</v>
      </c>
      <c r="E505" s="1" t="s">
        <v>715</v>
      </c>
      <c r="F505" s="1" t="s">
        <v>115</v>
      </c>
      <c r="G505" s="1" t="s">
        <v>716</v>
      </c>
      <c r="H505" s="1" t="s">
        <v>11152</v>
      </c>
      <c r="I505" s="1">
        <f>+Territorio[[#This Row],[id]]</f>
        <v>495</v>
      </c>
    </row>
    <row r="506" spans="1:9" hidden="1" x14ac:dyDescent="0.3">
      <c r="A506" s="1">
        <v>8201</v>
      </c>
      <c r="B506">
        <v>496</v>
      </c>
      <c r="C506" s="1" t="s">
        <v>1016</v>
      </c>
      <c r="D506" s="1" t="s">
        <v>1017</v>
      </c>
      <c r="E506" s="1" t="s">
        <v>715</v>
      </c>
      <c r="F506" s="1" t="s">
        <v>115</v>
      </c>
      <c r="G506" s="1" t="s">
        <v>716</v>
      </c>
      <c r="H506" s="1" t="s">
        <v>11153</v>
      </c>
      <c r="I506" s="1">
        <f>+Territorio[[#This Row],[id]]</f>
        <v>496</v>
      </c>
    </row>
    <row r="507" spans="1:9" hidden="1" x14ac:dyDescent="0.3">
      <c r="A507" s="1">
        <v>8202</v>
      </c>
      <c r="B507">
        <v>497</v>
      </c>
      <c r="C507" s="1" t="s">
        <v>1018</v>
      </c>
      <c r="D507" s="1" t="s">
        <v>1019</v>
      </c>
      <c r="E507" s="1" t="s">
        <v>715</v>
      </c>
      <c r="F507" s="1" t="s">
        <v>115</v>
      </c>
      <c r="G507" s="1" t="s">
        <v>716</v>
      </c>
      <c r="H507" s="1" t="s">
        <v>11154</v>
      </c>
      <c r="I507" s="1">
        <f>+Territorio[[#This Row],[id]]</f>
        <v>497</v>
      </c>
    </row>
    <row r="508" spans="1:9" hidden="1" x14ac:dyDescent="0.3">
      <c r="A508" s="1">
        <v>8203</v>
      </c>
      <c r="B508">
        <v>498</v>
      </c>
      <c r="C508" s="1" t="s">
        <v>1020</v>
      </c>
      <c r="D508" s="1" t="s">
        <v>1021</v>
      </c>
      <c r="E508" s="1" t="s">
        <v>715</v>
      </c>
      <c r="F508" s="1" t="s">
        <v>115</v>
      </c>
      <c r="G508" s="1" t="s">
        <v>716</v>
      </c>
      <c r="H508" s="1" t="s">
        <v>11155</v>
      </c>
      <c r="I508" s="1">
        <f>+Territorio[[#This Row],[id]]</f>
        <v>498</v>
      </c>
    </row>
    <row r="509" spans="1:9" hidden="1" x14ac:dyDescent="0.3">
      <c r="A509" s="1">
        <v>8204</v>
      </c>
      <c r="B509">
        <v>499</v>
      </c>
      <c r="C509" s="1" t="s">
        <v>1022</v>
      </c>
      <c r="D509" s="1" t="s">
        <v>1023</v>
      </c>
      <c r="E509" s="1" t="s">
        <v>715</v>
      </c>
      <c r="F509" s="1" t="s">
        <v>115</v>
      </c>
      <c r="G509" s="1" t="s">
        <v>716</v>
      </c>
      <c r="H509" s="1" t="s">
        <v>11156</v>
      </c>
      <c r="I509" s="1">
        <f>+Territorio[[#This Row],[id]]</f>
        <v>499</v>
      </c>
    </row>
    <row r="510" spans="1:9" hidden="1" x14ac:dyDescent="0.3">
      <c r="A510" s="1">
        <v>8205</v>
      </c>
      <c r="B510">
        <v>500</v>
      </c>
      <c r="C510" s="1" t="s">
        <v>1024</v>
      </c>
      <c r="D510" s="1" t="s">
        <v>1025</v>
      </c>
      <c r="E510" s="1" t="s">
        <v>715</v>
      </c>
      <c r="F510" s="1" t="s">
        <v>115</v>
      </c>
      <c r="G510" s="1" t="s">
        <v>716</v>
      </c>
      <c r="H510" s="1" t="s">
        <v>11157</v>
      </c>
      <c r="I510" s="1">
        <f>+Territorio[[#This Row],[id]]</f>
        <v>500</v>
      </c>
    </row>
    <row r="511" spans="1:9" hidden="1" x14ac:dyDescent="0.3">
      <c r="A511" s="1">
        <v>8206</v>
      </c>
      <c r="B511">
        <v>501</v>
      </c>
      <c r="C511" s="1" t="s">
        <v>1026</v>
      </c>
      <c r="D511" s="1" t="s">
        <v>1027</v>
      </c>
      <c r="E511" s="1" t="s">
        <v>715</v>
      </c>
      <c r="F511" s="1" t="s">
        <v>115</v>
      </c>
      <c r="G511" s="1" t="s">
        <v>716</v>
      </c>
      <c r="H511" s="1" t="s">
        <v>11158</v>
      </c>
      <c r="I511" s="1">
        <f>+Territorio[[#This Row],[id]]</f>
        <v>501</v>
      </c>
    </row>
    <row r="512" spans="1:9" hidden="1" x14ac:dyDescent="0.3">
      <c r="A512" s="1">
        <v>8207</v>
      </c>
      <c r="B512">
        <v>502</v>
      </c>
      <c r="C512" s="1" t="s">
        <v>1028</v>
      </c>
      <c r="D512" s="1" t="s">
        <v>1029</v>
      </c>
      <c r="E512" s="1" t="s">
        <v>715</v>
      </c>
      <c r="F512" s="1" t="s">
        <v>115</v>
      </c>
      <c r="G512" s="1" t="s">
        <v>716</v>
      </c>
      <c r="H512" s="1" t="s">
        <v>11159</v>
      </c>
      <c r="I512" s="1">
        <f>+Territorio[[#This Row],[id]]</f>
        <v>502</v>
      </c>
    </row>
    <row r="513" spans="1:9" hidden="1" x14ac:dyDescent="0.3">
      <c r="A513" s="1">
        <v>8301</v>
      </c>
      <c r="B513">
        <v>503</v>
      </c>
      <c r="C513" s="1" t="s">
        <v>1030</v>
      </c>
      <c r="D513" s="1" t="s">
        <v>1031</v>
      </c>
      <c r="E513" s="1" t="s">
        <v>715</v>
      </c>
      <c r="F513" s="1" t="s">
        <v>115</v>
      </c>
      <c r="G513" s="1" t="s">
        <v>716</v>
      </c>
      <c r="H513" s="1" t="s">
        <v>11160</v>
      </c>
      <c r="I513" s="1">
        <f>+Territorio[[#This Row],[id]]</f>
        <v>503</v>
      </c>
    </row>
    <row r="514" spans="1:9" hidden="1" x14ac:dyDescent="0.3">
      <c r="A514" s="1">
        <v>8302</v>
      </c>
      <c r="B514">
        <v>504</v>
      </c>
      <c r="C514" s="1" t="s">
        <v>1032</v>
      </c>
      <c r="D514" s="1" t="s">
        <v>1033</v>
      </c>
      <c r="E514" s="1" t="s">
        <v>715</v>
      </c>
      <c r="F514" s="1" t="s">
        <v>115</v>
      </c>
      <c r="G514" s="1" t="s">
        <v>716</v>
      </c>
      <c r="H514" s="1" t="s">
        <v>11161</v>
      </c>
      <c r="I514" s="1">
        <f>+Territorio[[#This Row],[id]]</f>
        <v>504</v>
      </c>
    </row>
    <row r="515" spans="1:9" hidden="1" x14ac:dyDescent="0.3">
      <c r="A515" s="1">
        <v>8303</v>
      </c>
      <c r="B515">
        <v>505</v>
      </c>
      <c r="C515" s="1" t="s">
        <v>1034</v>
      </c>
      <c r="D515" s="1" t="s">
        <v>1035</v>
      </c>
      <c r="E515" s="1" t="s">
        <v>715</v>
      </c>
      <c r="F515" s="1" t="s">
        <v>115</v>
      </c>
      <c r="G515" s="1" t="s">
        <v>716</v>
      </c>
      <c r="H515" s="1" t="s">
        <v>11162</v>
      </c>
      <c r="I515" s="1">
        <f>+Territorio[[#This Row],[id]]</f>
        <v>505</v>
      </c>
    </row>
    <row r="516" spans="1:9" hidden="1" x14ac:dyDescent="0.3">
      <c r="A516" s="1">
        <v>8304</v>
      </c>
      <c r="B516">
        <v>506</v>
      </c>
      <c r="C516" s="1" t="s">
        <v>1036</v>
      </c>
      <c r="D516" s="1" t="s">
        <v>1037</v>
      </c>
      <c r="E516" s="1" t="s">
        <v>715</v>
      </c>
      <c r="F516" s="1" t="s">
        <v>115</v>
      </c>
      <c r="G516" s="1" t="s">
        <v>716</v>
      </c>
      <c r="H516" s="1" t="s">
        <v>11163</v>
      </c>
      <c r="I516" s="1">
        <f>+Territorio[[#This Row],[id]]</f>
        <v>506</v>
      </c>
    </row>
    <row r="517" spans="1:9" hidden="1" x14ac:dyDescent="0.3">
      <c r="A517" s="1">
        <v>8305</v>
      </c>
      <c r="B517">
        <v>507</v>
      </c>
      <c r="C517" s="1" t="s">
        <v>1038</v>
      </c>
      <c r="D517" s="1" t="s">
        <v>1039</v>
      </c>
      <c r="E517" s="1" t="s">
        <v>715</v>
      </c>
      <c r="F517" s="1" t="s">
        <v>115</v>
      </c>
      <c r="G517" s="1" t="s">
        <v>716</v>
      </c>
      <c r="H517" s="1" t="s">
        <v>11164</v>
      </c>
      <c r="I517" s="1">
        <f>+Territorio[[#This Row],[id]]</f>
        <v>507</v>
      </c>
    </row>
    <row r="518" spans="1:9" hidden="1" x14ac:dyDescent="0.3">
      <c r="A518" s="1">
        <v>8306</v>
      </c>
      <c r="B518">
        <v>508</v>
      </c>
      <c r="C518" s="1" t="s">
        <v>1040</v>
      </c>
      <c r="D518" s="1" t="s">
        <v>1041</v>
      </c>
      <c r="E518" s="1" t="s">
        <v>715</v>
      </c>
      <c r="F518" s="1" t="s">
        <v>115</v>
      </c>
      <c r="G518" s="1" t="s">
        <v>716</v>
      </c>
      <c r="H518" s="1" t="s">
        <v>11165</v>
      </c>
      <c r="I518" s="1">
        <f>+Territorio[[#This Row],[id]]</f>
        <v>508</v>
      </c>
    </row>
    <row r="519" spans="1:9" hidden="1" x14ac:dyDescent="0.3">
      <c r="A519" s="1">
        <v>8307</v>
      </c>
      <c r="B519">
        <v>509</v>
      </c>
      <c r="C519" s="1" t="s">
        <v>1042</v>
      </c>
      <c r="D519" s="1" t="s">
        <v>1043</v>
      </c>
      <c r="E519" s="1" t="s">
        <v>715</v>
      </c>
      <c r="F519" s="1" t="s">
        <v>115</v>
      </c>
      <c r="G519" s="1" t="s">
        <v>716</v>
      </c>
      <c r="H519" s="1" t="s">
        <v>11166</v>
      </c>
      <c r="I519" s="1">
        <f>+Territorio[[#This Row],[id]]</f>
        <v>509</v>
      </c>
    </row>
    <row r="520" spans="1:9" hidden="1" x14ac:dyDescent="0.3">
      <c r="A520" s="1">
        <v>8308</v>
      </c>
      <c r="B520">
        <v>510</v>
      </c>
      <c r="C520" s="1" t="s">
        <v>1044</v>
      </c>
      <c r="D520" s="1" t="s">
        <v>1045</v>
      </c>
      <c r="E520" s="1" t="s">
        <v>715</v>
      </c>
      <c r="F520" s="1" t="s">
        <v>115</v>
      </c>
      <c r="G520" s="1" t="s">
        <v>716</v>
      </c>
      <c r="H520" s="1" t="s">
        <v>11167</v>
      </c>
      <c r="I520" s="1">
        <f>+Territorio[[#This Row],[id]]</f>
        <v>510</v>
      </c>
    </row>
    <row r="521" spans="1:9" hidden="1" x14ac:dyDescent="0.3">
      <c r="A521" s="1">
        <v>8309</v>
      </c>
      <c r="B521">
        <v>511</v>
      </c>
      <c r="C521" s="1" t="s">
        <v>1046</v>
      </c>
      <c r="D521" s="1" t="s">
        <v>1047</v>
      </c>
      <c r="E521" s="1" t="s">
        <v>715</v>
      </c>
      <c r="F521" s="1" t="s">
        <v>115</v>
      </c>
      <c r="G521" s="1" t="s">
        <v>716</v>
      </c>
      <c r="H521" s="1" t="s">
        <v>11168</v>
      </c>
      <c r="I521" s="1">
        <f>+Territorio[[#This Row],[id]]</f>
        <v>511</v>
      </c>
    </row>
    <row r="522" spans="1:9" hidden="1" x14ac:dyDescent="0.3">
      <c r="A522" s="1">
        <v>8310</v>
      </c>
      <c r="B522">
        <v>512</v>
      </c>
      <c r="C522" s="1" t="s">
        <v>1048</v>
      </c>
      <c r="D522" s="1" t="s">
        <v>1049</v>
      </c>
      <c r="E522" s="1" t="s">
        <v>715</v>
      </c>
      <c r="F522" s="1" t="s">
        <v>115</v>
      </c>
      <c r="G522" s="1" t="s">
        <v>716</v>
      </c>
      <c r="H522" s="1" t="s">
        <v>11169</v>
      </c>
      <c r="I522" s="1">
        <f>+Territorio[[#This Row],[id]]</f>
        <v>512</v>
      </c>
    </row>
    <row r="523" spans="1:9" hidden="1" x14ac:dyDescent="0.3">
      <c r="A523" s="1">
        <v>8311</v>
      </c>
      <c r="B523">
        <v>513</v>
      </c>
      <c r="C523" s="1" t="s">
        <v>466</v>
      </c>
      <c r="D523" s="1" t="s">
        <v>1050</v>
      </c>
      <c r="E523" s="1" t="s">
        <v>715</v>
      </c>
      <c r="F523" s="1" t="s">
        <v>115</v>
      </c>
      <c r="G523" s="1" t="s">
        <v>716</v>
      </c>
      <c r="H523" s="1" t="s">
        <v>11170</v>
      </c>
      <c r="I523" s="1">
        <f>+Territorio[[#This Row],[id]]</f>
        <v>513</v>
      </c>
    </row>
    <row r="524" spans="1:9" hidden="1" x14ac:dyDescent="0.3">
      <c r="A524" s="1">
        <v>8312</v>
      </c>
      <c r="B524">
        <v>514</v>
      </c>
      <c r="C524" s="1" t="s">
        <v>1051</v>
      </c>
      <c r="D524" s="1" t="s">
        <v>1052</v>
      </c>
      <c r="E524" s="1" t="s">
        <v>715</v>
      </c>
      <c r="F524" s="1" t="s">
        <v>115</v>
      </c>
      <c r="G524" s="1" t="s">
        <v>716</v>
      </c>
      <c r="H524" s="1" t="s">
        <v>11171</v>
      </c>
      <c r="I524" s="1">
        <f>+Territorio[[#This Row],[id]]</f>
        <v>514</v>
      </c>
    </row>
    <row r="525" spans="1:9" hidden="1" x14ac:dyDescent="0.3">
      <c r="A525" s="1">
        <v>8313</v>
      </c>
      <c r="B525">
        <v>515</v>
      </c>
      <c r="C525" s="1" t="s">
        <v>1053</v>
      </c>
      <c r="D525" s="1" t="s">
        <v>1054</v>
      </c>
      <c r="E525" s="1" t="s">
        <v>715</v>
      </c>
      <c r="F525" s="1" t="s">
        <v>115</v>
      </c>
      <c r="G525" s="1" t="s">
        <v>716</v>
      </c>
      <c r="H525" s="1" t="s">
        <v>11172</v>
      </c>
      <c r="I525" s="1">
        <f>+Territorio[[#This Row],[id]]</f>
        <v>515</v>
      </c>
    </row>
    <row r="526" spans="1:9" hidden="1" x14ac:dyDescent="0.3">
      <c r="A526" s="1">
        <v>8314</v>
      </c>
      <c r="B526">
        <v>516</v>
      </c>
      <c r="C526" s="1" t="s">
        <v>1055</v>
      </c>
      <c r="D526" s="1" t="s">
        <v>1056</v>
      </c>
      <c r="E526" s="1" t="s">
        <v>715</v>
      </c>
      <c r="F526" s="1" t="s">
        <v>115</v>
      </c>
      <c r="G526" s="1" t="s">
        <v>716</v>
      </c>
      <c r="H526" s="1" t="s">
        <v>11173</v>
      </c>
      <c r="I526" s="1">
        <f>+Territorio[[#This Row],[id]]</f>
        <v>516</v>
      </c>
    </row>
    <row r="527" spans="1:9" hidden="1" x14ac:dyDescent="0.3">
      <c r="A527" s="1">
        <v>9101</v>
      </c>
      <c r="B527">
        <v>517</v>
      </c>
      <c r="C527" s="1" t="s">
        <v>1057</v>
      </c>
      <c r="D527" s="1" t="s">
        <v>1058</v>
      </c>
      <c r="E527" s="1" t="s">
        <v>715</v>
      </c>
      <c r="F527" s="1" t="s">
        <v>115</v>
      </c>
      <c r="G527" s="1" t="s">
        <v>716</v>
      </c>
      <c r="H527" s="1" t="s">
        <v>11174</v>
      </c>
      <c r="I527" s="1">
        <f>+Territorio[[#This Row],[id]]</f>
        <v>517</v>
      </c>
    </row>
    <row r="528" spans="1:9" hidden="1" x14ac:dyDescent="0.3">
      <c r="A528" s="1">
        <v>9102</v>
      </c>
      <c r="B528">
        <v>518</v>
      </c>
      <c r="C528" s="1" t="s">
        <v>1059</v>
      </c>
      <c r="D528" s="1" t="s">
        <v>1060</v>
      </c>
      <c r="E528" s="1" t="s">
        <v>715</v>
      </c>
      <c r="F528" s="1" t="s">
        <v>115</v>
      </c>
      <c r="G528" s="1" t="s">
        <v>716</v>
      </c>
      <c r="H528" s="1" t="s">
        <v>11175</v>
      </c>
      <c r="I528" s="1">
        <f>+Territorio[[#This Row],[id]]</f>
        <v>518</v>
      </c>
    </row>
    <row r="529" spans="1:9" hidden="1" x14ac:dyDescent="0.3">
      <c r="A529" s="1">
        <v>9103</v>
      </c>
      <c r="B529">
        <v>519</v>
      </c>
      <c r="C529" s="1" t="s">
        <v>1061</v>
      </c>
      <c r="D529" s="1" t="s">
        <v>1062</v>
      </c>
      <c r="E529" s="1" t="s">
        <v>715</v>
      </c>
      <c r="F529" s="1" t="s">
        <v>115</v>
      </c>
      <c r="G529" s="1" t="s">
        <v>716</v>
      </c>
      <c r="H529" s="1" t="s">
        <v>11176</v>
      </c>
      <c r="I529" s="1">
        <f>+Territorio[[#This Row],[id]]</f>
        <v>519</v>
      </c>
    </row>
    <row r="530" spans="1:9" hidden="1" x14ac:dyDescent="0.3">
      <c r="A530" s="1">
        <v>9104</v>
      </c>
      <c r="B530">
        <v>520</v>
      </c>
      <c r="C530" s="1" t="s">
        <v>1063</v>
      </c>
      <c r="D530" s="1" t="s">
        <v>1064</v>
      </c>
      <c r="E530" s="1" t="s">
        <v>715</v>
      </c>
      <c r="F530" s="1" t="s">
        <v>115</v>
      </c>
      <c r="G530" s="1" t="s">
        <v>716</v>
      </c>
      <c r="H530" s="1" t="s">
        <v>11177</v>
      </c>
      <c r="I530" s="1">
        <f>+Territorio[[#This Row],[id]]</f>
        <v>520</v>
      </c>
    </row>
    <row r="531" spans="1:9" hidden="1" x14ac:dyDescent="0.3">
      <c r="A531" s="1">
        <v>9105</v>
      </c>
      <c r="B531">
        <v>521</v>
      </c>
      <c r="C531" s="1" t="s">
        <v>1065</v>
      </c>
      <c r="D531" s="1" t="s">
        <v>1066</v>
      </c>
      <c r="E531" s="1" t="s">
        <v>715</v>
      </c>
      <c r="F531" s="1" t="s">
        <v>115</v>
      </c>
      <c r="G531" s="1" t="s">
        <v>716</v>
      </c>
      <c r="H531" s="1" t="s">
        <v>11178</v>
      </c>
      <c r="I531" s="1">
        <f>+Territorio[[#This Row],[id]]</f>
        <v>521</v>
      </c>
    </row>
    <row r="532" spans="1:9" hidden="1" x14ac:dyDescent="0.3">
      <c r="A532" s="1">
        <v>9106</v>
      </c>
      <c r="B532">
        <v>522</v>
      </c>
      <c r="C532" s="1" t="s">
        <v>1067</v>
      </c>
      <c r="D532" s="1" t="s">
        <v>1068</v>
      </c>
      <c r="E532" s="1" t="s">
        <v>715</v>
      </c>
      <c r="F532" s="1" t="s">
        <v>115</v>
      </c>
      <c r="G532" s="1" t="s">
        <v>716</v>
      </c>
      <c r="H532" s="1" t="s">
        <v>11179</v>
      </c>
      <c r="I532" s="1">
        <f>+Territorio[[#This Row],[id]]</f>
        <v>522</v>
      </c>
    </row>
    <row r="533" spans="1:9" hidden="1" x14ac:dyDescent="0.3">
      <c r="A533" s="1">
        <v>9107</v>
      </c>
      <c r="B533">
        <v>523</v>
      </c>
      <c r="C533" s="1" t="s">
        <v>1069</v>
      </c>
      <c r="D533" s="1" t="s">
        <v>1070</v>
      </c>
      <c r="E533" s="1" t="s">
        <v>715</v>
      </c>
      <c r="F533" s="1" t="s">
        <v>115</v>
      </c>
      <c r="G533" s="1" t="s">
        <v>716</v>
      </c>
      <c r="H533" s="1" t="s">
        <v>11180</v>
      </c>
      <c r="I533" s="1">
        <f>+Territorio[[#This Row],[id]]</f>
        <v>523</v>
      </c>
    </row>
    <row r="534" spans="1:9" hidden="1" x14ac:dyDescent="0.3">
      <c r="A534" s="1">
        <v>9108</v>
      </c>
      <c r="B534">
        <v>524</v>
      </c>
      <c r="C534" s="1" t="s">
        <v>1071</v>
      </c>
      <c r="D534" s="1" t="s">
        <v>1072</v>
      </c>
      <c r="E534" s="1" t="s">
        <v>715</v>
      </c>
      <c r="F534" s="1" t="s">
        <v>115</v>
      </c>
      <c r="G534" s="1" t="s">
        <v>716</v>
      </c>
      <c r="H534" s="1" t="s">
        <v>11181</v>
      </c>
      <c r="I534" s="1">
        <f>+Territorio[[#This Row],[id]]</f>
        <v>524</v>
      </c>
    </row>
    <row r="535" spans="1:9" hidden="1" x14ac:dyDescent="0.3">
      <c r="A535" s="1">
        <v>9109</v>
      </c>
      <c r="B535">
        <v>525</v>
      </c>
      <c r="C535" s="1" t="s">
        <v>1073</v>
      </c>
      <c r="D535" s="1" t="s">
        <v>1074</v>
      </c>
      <c r="E535" s="1" t="s">
        <v>715</v>
      </c>
      <c r="F535" s="1" t="s">
        <v>115</v>
      </c>
      <c r="G535" s="1" t="s">
        <v>716</v>
      </c>
      <c r="H535" s="1" t="s">
        <v>11182</v>
      </c>
      <c r="I535" s="1">
        <f>+Territorio[[#This Row],[id]]</f>
        <v>525</v>
      </c>
    </row>
    <row r="536" spans="1:9" hidden="1" x14ac:dyDescent="0.3">
      <c r="A536" s="1">
        <v>9110</v>
      </c>
      <c r="B536">
        <v>526</v>
      </c>
      <c r="C536" s="1" t="s">
        <v>1075</v>
      </c>
      <c r="D536" s="1" t="s">
        <v>1076</v>
      </c>
      <c r="E536" s="1" t="s">
        <v>715</v>
      </c>
      <c r="F536" s="1" t="s">
        <v>115</v>
      </c>
      <c r="G536" s="1" t="s">
        <v>716</v>
      </c>
      <c r="H536" s="1" t="s">
        <v>11183</v>
      </c>
      <c r="I536" s="1">
        <f>+Territorio[[#This Row],[id]]</f>
        <v>526</v>
      </c>
    </row>
    <row r="537" spans="1:9" hidden="1" x14ac:dyDescent="0.3">
      <c r="A537" s="1">
        <v>9111</v>
      </c>
      <c r="B537">
        <v>527</v>
      </c>
      <c r="C537" s="1" t="s">
        <v>1077</v>
      </c>
      <c r="D537" s="1" t="s">
        <v>1078</v>
      </c>
      <c r="E537" s="1" t="s">
        <v>715</v>
      </c>
      <c r="F537" s="1" t="s">
        <v>115</v>
      </c>
      <c r="G537" s="1" t="s">
        <v>716</v>
      </c>
      <c r="H537" s="1" t="s">
        <v>11184</v>
      </c>
      <c r="I537" s="1">
        <f>+Territorio[[#This Row],[id]]</f>
        <v>527</v>
      </c>
    </row>
    <row r="538" spans="1:9" hidden="1" x14ac:dyDescent="0.3">
      <c r="A538" s="1">
        <v>9112</v>
      </c>
      <c r="B538">
        <v>528</v>
      </c>
      <c r="C538" s="1" t="s">
        <v>1079</v>
      </c>
      <c r="D538" s="1" t="s">
        <v>1080</v>
      </c>
      <c r="E538" s="1" t="s">
        <v>715</v>
      </c>
      <c r="F538" s="1" t="s">
        <v>115</v>
      </c>
      <c r="G538" s="1" t="s">
        <v>716</v>
      </c>
      <c r="H538" s="1" t="s">
        <v>11185</v>
      </c>
      <c r="I538" s="1">
        <f>+Territorio[[#This Row],[id]]</f>
        <v>528</v>
      </c>
    </row>
    <row r="539" spans="1:9" hidden="1" x14ac:dyDescent="0.3">
      <c r="A539" s="1">
        <v>9113</v>
      </c>
      <c r="B539">
        <v>529</v>
      </c>
      <c r="C539" s="1" t="s">
        <v>1081</v>
      </c>
      <c r="D539" s="1" t="s">
        <v>1082</v>
      </c>
      <c r="E539" s="1" t="s">
        <v>715</v>
      </c>
      <c r="F539" s="1" t="s">
        <v>115</v>
      </c>
      <c r="G539" s="1" t="s">
        <v>716</v>
      </c>
      <c r="H539" s="1" t="s">
        <v>11186</v>
      </c>
      <c r="I539" s="1">
        <f>+Territorio[[#This Row],[id]]</f>
        <v>529</v>
      </c>
    </row>
    <row r="540" spans="1:9" hidden="1" x14ac:dyDescent="0.3">
      <c r="A540" s="1">
        <v>9114</v>
      </c>
      <c r="B540">
        <v>530</v>
      </c>
      <c r="C540" s="1" t="s">
        <v>1083</v>
      </c>
      <c r="D540" s="1" t="s">
        <v>1084</v>
      </c>
      <c r="E540" s="1" t="s">
        <v>715</v>
      </c>
      <c r="F540" s="1" t="s">
        <v>115</v>
      </c>
      <c r="G540" s="1" t="s">
        <v>716</v>
      </c>
      <c r="H540" s="1" t="s">
        <v>11187</v>
      </c>
      <c r="I540" s="1">
        <f>+Territorio[[#This Row],[id]]</f>
        <v>530</v>
      </c>
    </row>
    <row r="541" spans="1:9" hidden="1" x14ac:dyDescent="0.3">
      <c r="A541" s="1">
        <v>9115</v>
      </c>
      <c r="B541">
        <v>531</v>
      </c>
      <c r="C541" s="1" t="s">
        <v>1085</v>
      </c>
      <c r="D541" s="1" t="s">
        <v>1086</v>
      </c>
      <c r="E541" s="1" t="s">
        <v>715</v>
      </c>
      <c r="F541" s="1" t="s">
        <v>115</v>
      </c>
      <c r="G541" s="1" t="s">
        <v>716</v>
      </c>
      <c r="H541" s="1" t="s">
        <v>11188</v>
      </c>
      <c r="I541" s="1">
        <f>+Territorio[[#This Row],[id]]</f>
        <v>531</v>
      </c>
    </row>
    <row r="542" spans="1:9" hidden="1" x14ac:dyDescent="0.3">
      <c r="A542" s="1">
        <v>9116</v>
      </c>
      <c r="B542">
        <v>532</v>
      </c>
      <c r="C542" s="1" t="s">
        <v>1087</v>
      </c>
      <c r="D542" s="1" t="s">
        <v>1088</v>
      </c>
      <c r="E542" s="1" t="s">
        <v>715</v>
      </c>
      <c r="F542" s="1" t="s">
        <v>115</v>
      </c>
      <c r="G542" s="1" t="s">
        <v>716</v>
      </c>
      <c r="H542" s="1" t="s">
        <v>11189</v>
      </c>
      <c r="I542" s="1">
        <f>+Territorio[[#This Row],[id]]</f>
        <v>532</v>
      </c>
    </row>
    <row r="543" spans="1:9" hidden="1" x14ac:dyDescent="0.3">
      <c r="A543" s="1">
        <v>9117</v>
      </c>
      <c r="B543">
        <v>533</v>
      </c>
      <c r="C543" s="1" t="s">
        <v>1089</v>
      </c>
      <c r="D543" s="1" t="s">
        <v>1090</v>
      </c>
      <c r="E543" s="1" t="s">
        <v>715</v>
      </c>
      <c r="F543" s="1" t="s">
        <v>115</v>
      </c>
      <c r="G543" s="1" t="s">
        <v>716</v>
      </c>
      <c r="H543" s="1" t="s">
        <v>11190</v>
      </c>
      <c r="I543" s="1">
        <f>+Territorio[[#This Row],[id]]</f>
        <v>533</v>
      </c>
    </row>
    <row r="544" spans="1:9" hidden="1" x14ac:dyDescent="0.3">
      <c r="A544" s="1">
        <v>9118</v>
      </c>
      <c r="B544">
        <v>534</v>
      </c>
      <c r="C544" s="1" t="s">
        <v>1091</v>
      </c>
      <c r="D544" s="1" t="s">
        <v>1092</v>
      </c>
      <c r="E544" s="1" t="s">
        <v>715</v>
      </c>
      <c r="F544" s="1" t="s">
        <v>115</v>
      </c>
      <c r="G544" s="1" t="s">
        <v>716</v>
      </c>
      <c r="H544" s="1" t="s">
        <v>11191</v>
      </c>
      <c r="I544" s="1">
        <f>+Territorio[[#This Row],[id]]</f>
        <v>534</v>
      </c>
    </row>
    <row r="545" spans="1:9" hidden="1" x14ac:dyDescent="0.3">
      <c r="A545" s="1">
        <v>9119</v>
      </c>
      <c r="B545">
        <v>535</v>
      </c>
      <c r="C545" s="1" t="s">
        <v>1093</v>
      </c>
      <c r="D545" s="1" t="s">
        <v>1094</v>
      </c>
      <c r="E545" s="1" t="s">
        <v>715</v>
      </c>
      <c r="F545" s="1" t="s">
        <v>115</v>
      </c>
      <c r="G545" s="1" t="s">
        <v>716</v>
      </c>
      <c r="H545" s="1" t="s">
        <v>11192</v>
      </c>
      <c r="I545" s="1">
        <f>+Territorio[[#This Row],[id]]</f>
        <v>535</v>
      </c>
    </row>
    <row r="546" spans="1:9" hidden="1" x14ac:dyDescent="0.3">
      <c r="A546" s="1">
        <v>9120</v>
      </c>
      <c r="B546">
        <v>536</v>
      </c>
      <c r="C546" s="1" t="s">
        <v>1095</v>
      </c>
      <c r="D546" s="1" t="s">
        <v>1096</v>
      </c>
      <c r="E546" s="1" t="s">
        <v>715</v>
      </c>
      <c r="F546" s="1" t="s">
        <v>115</v>
      </c>
      <c r="G546" s="1" t="s">
        <v>716</v>
      </c>
      <c r="H546" s="1" t="s">
        <v>11193</v>
      </c>
      <c r="I546" s="1">
        <f>+Territorio[[#This Row],[id]]</f>
        <v>536</v>
      </c>
    </row>
    <row r="547" spans="1:9" hidden="1" x14ac:dyDescent="0.3">
      <c r="A547" s="1">
        <v>9121</v>
      </c>
      <c r="B547">
        <v>537</v>
      </c>
      <c r="C547" s="1" t="s">
        <v>1097</v>
      </c>
      <c r="D547" s="1" t="s">
        <v>1098</v>
      </c>
      <c r="E547" s="1" t="s">
        <v>715</v>
      </c>
      <c r="F547" s="1" t="s">
        <v>115</v>
      </c>
      <c r="G547" s="1" t="s">
        <v>716</v>
      </c>
      <c r="H547" s="1" t="s">
        <v>11194</v>
      </c>
      <c r="I547" s="1">
        <f>+Territorio[[#This Row],[id]]</f>
        <v>537</v>
      </c>
    </row>
    <row r="548" spans="1:9" hidden="1" x14ac:dyDescent="0.3">
      <c r="A548" s="1">
        <v>9201</v>
      </c>
      <c r="B548">
        <v>538</v>
      </c>
      <c r="C548" s="1" t="s">
        <v>1099</v>
      </c>
      <c r="D548" s="1" t="s">
        <v>1100</v>
      </c>
      <c r="E548" s="1" t="s">
        <v>715</v>
      </c>
      <c r="F548" s="1" t="s">
        <v>115</v>
      </c>
      <c r="G548" s="1" t="s">
        <v>716</v>
      </c>
      <c r="H548" s="1" t="s">
        <v>11195</v>
      </c>
      <c r="I548" s="1">
        <f>+Territorio[[#This Row],[id]]</f>
        <v>538</v>
      </c>
    </row>
    <row r="549" spans="1:9" hidden="1" x14ac:dyDescent="0.3">
      <c r="A549" s="1">
        <v>9202</v>
      </c>
      <c r="B549">
        <v>539</v>
      </c>
      <c r="C549" s="1" t="s">
        <v>1101</v>
      </c>
      <c r="D549" s="1" t="s">
        <v>1102</v>
      </c>
      <c r="E549" s="1" t="s">
        <v>715</v>
      </c>
      <c r="F549" s="1" t="s">
        <v>115</v>
      </c>
      <c r="G549" s="1" t="s">
        <v>716</v>
      </c>
      <c r="H549" s="1" t="s">
        <v>11196</v>
      </c>
      <c r="I549" s="1">
        <f>+Territorio[[#This Row],[id]]</f>
        <v>539</v>
      </c>
    </row>
    <row r="550" spans="1:9" hidden="1" x14ac:dyDescent="0.3">
      <c r="A550" s="1">
        <v>9203</v>
      </c>
      <c r="B550">
        <v>540</v>
      </c>
      <c r="C550" s="1" t="s">
        <v>1103</v>
      </c>
      <c r="D550" s="1" t="s">
        <v>1104</v>
      </c>
      <c r="E550" s="1" t="s">
        <v>715</v>
      </c>
      <c r="F550" s="1" t="s">
        <v>115</v>
      </c>
      <c r="G550" s="1" t="s">
        <v>716</v>
      </c>
      <c r="H550" s="1" t="s">
        <v>11197</v>
      </c>
      <c r="I550" s="1">
        <f>+Territorio[[#This Row],[id]]</f>
        <v>540</v>
      </c>
    </row>
    <row r="551" spans="1:9" hidden="1" x14ac:dyDescent="0.3">
      <c r="A551" s="1">
        <v>9204</v>
      </c>
      <c r="B551">
        <v>541</v>
      </c>
      <c r="C551" s="1" t="s">
        <v>1105</v>
      </c>
      <c r="D551" s="1" t="s">
        <v>1106</v>
      </c>
      <c r="E551" s="1" t="s">
        <v>715</v>
      </c>
      <c r="F551" s="1" t="s">
        <v>115</v>
      </c>
      <c r="G551" s="1" t="s">
        <v>716</v>
      </c>
      <c r="H551" s="1" t="s">
        <v>11198</v>
      </c>
      <c r="I551" s="1">
        <f>+Territorio[[#This Row],[id]]</f>
        <v>541</v>
      </c>
    </row>
    <row r="552" spans="1:9" hidden="1" x14ac:dyDescent="0.3">
      <c r="A552" s="1">
        <v>9205</v>
      </c>
      <c r="B552">
        <v>542</v>
      </c>
      <c r="C552" s="1" t="s">
        <v>1107</v>
      </c>
      <c r="D552" s="1" t="s">
        <v>1108</v>
      </c>
      <c r="E552" s="1" t="s">
        <v>715</v>
      </c>
      <c r="F552" s="1" t="s">
        <v>115</v>
      </c>
      <c r="G552" s="1" t="s">
        <v>716</v>
      </c>
      <c r="H552" s="1" t="s">
        <v>11199</v>
      </c>
      <c r="I552" s="1">
        <f>+Territorio[[#This Row],[id]]</f>
        <v>542</v>
      </c>
    </row>
    <row r="553" spans="1:9" hidden="1" x14ac:dyDescent="0.3">
      <c r="A553" s="1">
        <v>9206</v>
      </c>
      <c r="B553">
        <v>543</v>
      </c>
      <c r="C553" s="1" t="s">
        <v>1109</v>
      </c>
      <c r="D553" s="1" t="s">
        <v>1110</v>
      </c>
      <c r="E553" s="1" t="s">
        <v>715</v>
      </c>
      <c r="F553" s="1" t="s">
        <v>115</v>
      </c>
      <c r="G553" s="1" t="s">
        <v>716</v>
      </c>
      <c r="H553" s="1" t="s">
        <v>11200</v>
      </c>
      <c r="I553" s="1">
        <f>+Territorio[[#This Row],[id]]</f>
        <v>543</v>
      </c>
    </row>
    <row r="554" spans="1:9" hidden="1" x14ac:dyDescent="0.3">
      <c r="A554" s="1">
        <v>9207</v>
      </c>
      <c r="B554">
        <v>544</v>
      </c>
      <c r="C554" s="1" t="s">
        <v>1111</v>
      </c>
      <c r="D554" s="1" t="s">
        <v>1112</v>
      </c>
      <c r="E554" s="1" t="s">
        <v>715</v>
      </c>
      <c r="F554" s="1" t="s">
        <v>115</v>
      </c>
      <c r="G554" s="1" t="s">
        <v>716</v>
      </c>
      <c r="H554" s="1" t="s">
        <v>11201</v>
      </c>
      <c r="I554" s="1">
        <f>+Territorio[[#This Row],[id]]</f>
        <v>544</v>
      </c>
    </row>
    <row r="555" spans="1:9" hidden="1" x14ac:dyDescent="0.3">
      <c r="A555" s="1">
        <v>9208</v>
      </c>
      <c r="B555">
        <v>545</v>
      </c>
      <c r="C555" s="1" t="s">
        <v>1113</v>
      </c>
      <c r="D555" s="1" t="s">
        <v>1114</v>
      </c>
      <c r="E555" s="1" t="s">
        <v>715</v>
      </c>
      <c r="F555" s="1" t="s">
        <v>115</v>
      </c>
      <c r="G555" s="1" t="s">
        <v>716</v>
      </c>
      <c r="H555" s="1" t="s">
        <v>11202</v>
      </c>
      <c r="I555" s="1">
        <f>+Territorio[[#This Row],[id]]</f>
        <v>545</v>
      </c>
    </row>
    <row r="556" spans="1:9" hidden="1" x14ac:dyDescent="0.3">
      <c r="A556" s="1">
        <v>9209</v>
      </c>
      <c r="B556">
        <v>546</v>
      </c>
      <c r="C556" s="1" t="s">
        <v>1115</v>
      </c>
      <c r="D556" s="1" t="s">
        <v>1116</v>
      </c>
      <c r="E556" s="1" t="s">
        <v>715</v>
      </c>
      <c r="F556" s="1" t="s">
        <v>115</v>
      </c>
      <c r="G556" s="1" t="s">
        <v>716</v>
      </c>
      <c r="H556" s="1" t="s">
        <v>11203</v>
      </c>
      <c r="I556" s="1">
        <f>+Territorio[[#This Row],[id]]</f>
        <v>546</v>
      </c>
    </row>
    <row r="557" spans="1:9" hidden="1" x14ac:dyDescent="0.3">
      <c r="A557" s="1">
        <v>9210</v>
      </c>
      <c r="B557">
        <v>547</v>
      </c>
      <c r="C557" s="1" t="s">
        <v>1117</v>
      </c>
      <c r="D557" s="1" t="s">
        <v>1118</v>
      </c>
      <c r="E557" s="1" t="s">
        <v>715</v>
      </c>
      <c r="F557" s="1" t="s">
        <v>115</v>
      </c>
      <c r="G557" s="1" t="s">
        <v>716</v>
      </c>
      <c r="H557" s="1" t="s">
        <v>11204</v>
      </c>
      <c r="I557" s="1">
        <f>+Territorio[[#This Row],[id]]</f>
        <v>547</v>
      </c>
    </row>
    <row r="558" spans="1:9" hidden="1" x14ac:dyDescent="0.3">
      <c r="A558" s="1">
        <v>9211</v>
      </c>
      <c r="B558">
        <v>548</v>
      </c>
      <c r="C558" s="1" t="s">
        <v>1119</v>
      </c>
      <c r="D558" s="1" t="s">
        <v>1120</v>
      </c>
      <c r="E558" s="1" t="s">
        <v>715</v>
      </c>
      <c r="F558" s="1" t="s">
        <v>115</v>
      </c>
      <c r="G558" s="1" t="s">
        <v>716</v>
      </c>
      <c r="H558" s="1" t="s">
        <v>11205</v>
      </c>
      <c r="I558" s="1">
        <f>+Territorio[[#This Row],[id]]</f>
        <v>548</v>
      </c>
    </row>
    <row r="559" spans="1:9" hidden="1" x14ac:dyDescent="0.3">
      <c r="A559" s="1">
        <v>10101</v>
      </c>
      <c r="B559">
        <v>549</v>
      </c>
      <c r="C559" s="1" t="s">
        <v>1121</v>
      </c>
      <c r="D559" s="1" t="s">
        <v>1122</v>
      </c>
      <c r="E559" s="1" t="s">
        <v>715</v>
      </c>
      <c r="F559" s="1" t="s">
        <v>115</v>
      </c>
      <c r="G559" s="1" t="s">
        <v>716</v>
      </c>
      <c r="H559" s="1" t="s">
        <v>11206</v>
      </c>
      <c r="I559" s="1">
        <f>+Territorio[[#This Row],[id]]</f>
        <v>549</v>
      </c>
    </row>
    <row r="560" spans="1:9" hidden="1" x14ac:dyDescent="0.3">
      <c r="A560" s="1">
        <v>10102</v>
      </c>
      <c r="B560">
        <v>550</v>
      </c>
      <c r="C560" s="1" t="s">
        <v>1123</v>
      </c>
      <c r="D560" s="1" t="s">
        <v>1124</v>
      </c>
      <c r="E560" s="1" t="s">
        <v>715</v>
      </c>
      <c r="F560" s="1" t="s">
        <v>115</v>
      </c>
      <c r="G560" s="1" t="s">
        <v>716</v>
      </c>
      <c r="H560" s="1" t="s">
        <v>11207</v>
      </c>
      <c r="I560" s="1">
        <f>+Territorio[[#This Row],[id]]</f>
        <v>550</v>
      </c>
    </row>
    <row r="561" spans="1:9" hidden="1" x14ac:dyDescent="0.3">
      <c r="A561" s="1">
        <v>10103</v>
      </c>
      <c r="B561">
        <v>551</v>
      </c>
      <c r="C561" s="1" t="s">
        <v>1125</v>
      </c>
      <c r="D561" s="1" t="s">
        <v>1126</v>
      </c>
      <c r="E561" s="1" t="s">
        <v>715</v>
      </c>
      <c r="F561" s="1" t="s">
        <v>115</v>
      </c>
      <c r="G561" s="1" t="s">
        <v>716</v>
      </c>
      <c r="H561" s="1" t="s">
        <v>11208</v>
      </c>
      <c r="I561" s="1">
        <f>+Territorio[[#This Row],[id]]</f>
        <v>551</v>
      </c>
    </row>
    <row r="562" spans="1:9" hidden="1" x14ac:dyDescent="0.3">
      <c r="A562" s="1">
        <v>10104</v>
      </c>
      <c r="B562">
        <v>552</v>
      </c>
      <c r="C562" s="1" t="s">
        <v>1127</v>
      </c>
      <c r="D562" s="1" t="s">
        <v>1128</v>
      </c>
      <c r="E562" s="1" t="s">
        <v>715</v>
      </c>
      <c r="F562" s="1" t="s">
        <v>115</v>
      </c>
      <c r="G562" s="1" t="s">
        <v>716</v>
      </c>
      <c r="H562" s="1" t="s">
        <v>11209</v>
      </c>
      <c r="I562" s="1">
        <f>+Territorio[[#This Row],[id]]</f>
        <v>552</v>
      </c>
    </row>
    <row r="563" spans="1:9" hidden="1" x14ac:dyDescent="0.3">
      <c r="A563" s="1">
        <v>10105</v>
      </c>
      <c r="B563">
        <v>553</v>
      </c>
      <c r="C563" s="1" t="s">
        <v>1129</v>
      </c>
      <c r="D563" s="1" t="s">
        <v>1130</v>
      </c>
      <c r="E563" s="1" t="s">
        <v>715</v>
      </c>
      <c r="F563" s="1" t="s">
        <v>115</v>
      </c>
      <c r="G563" s="1" t="s">
        <v>716</v>
      </c>
      <c r="H563" s="1" t="s">
        <v>11210</v>
      </c>
      <c r="I563" s="1">
        <f>+Territorio[[#This Row],[id]]</f>
        <v>553</v>
      </c>
    </row>
    <row r="564" spans="1:9" hidden="1" x14ac:dyDescent="0.3">
      <c r="A564" s="1">
        <v>10106</v>
      </c>
      <c r="B564">
        <v>554</v>
      </c>
      <c r="C564" s="1" t="s">
        <v>1131</v>
      </c>
      <c r="D564" s="1" t="s">
        <v>1132</v>
      </c>
      <c r="E564" s="1" t="s">
        <v>715</v>
      </c>
      <c r="F564" s="1" t="s">
        <v>115</v>
      </c>
      <c r="G564" s="1" t="s">
        <v>716</v>
      </c>
      <c r="H564" s="1" t="s">
        <v>11211</v>
      </c>
      <c r="I564" s="1">
        <f>+Territorio[[#This Row],[id]]</f>
        <v>554</v>
      </c>
    </row>
    <row r="565" spans="1:9" hidden="1" x14ac:dyDescent="0.3">
      <c r="A565" s="1">
        <v>10107</v>
      </c>
      <c r="B565">
        <v>555</v>
      </c>
      <c r="C565" s="1" t="s">
        <v>1133</v>
      </c>
      <c r="D565" s="1" t="s">
        <v>1134</v>
      </c>
      <c r="E565" s="1" t="s">
        <v>715</v>
      </c>
      <c r="F565" s="1" t="s">
        <v>115</v>
      </c>
      <c r="G565" s="1" t="s">
        <v>716</v>
      </c>
      <c r="H565" s="1" t="s">
        <v>11212</v>
      </c>
      <c r="I565" s="1">
        <f>+Territorio[[#This Row],[id]]</f>
        <v>555</v>
      </c>
    </row>
    <row r="566" spans="1:9" hidden="1" x14ac:dyDescent="0.3">
      <c r="A566" s="1">
        <v>10108</v>
      </c>
      <c r="B566">
        <v>556</v>
      </c>
      <c r="C566" s="1" t="s">
        <v>1135</v>
      </c>
      <c r="D566" s="1" t="s">
        <v>1136</v>
      </c>
      <c r="E566" s="1" t="s">
        <v>715</v>
      </c>
      <c r="F566" s="1" t="s">
        <v>115</v>
      </c>
      <c r="G566" s="1" t="s">
        <v>716</v>
      </c>
      <c r="H566" s="1" t="s">
        <v>11213</v>
      </c>
      <c r="I566" s="1">
        <f>+Territorio[[#This Row],[id]]</f>
        <v>556</v>
      </c>
    </row>
    <row r="567" spans="1:9" hidden="1" x14ac:dyDescent="0.3">
      <c r="A567" s="1">
        <v>10109</v>
      </c>
      <c r="B567">
        <v>557</v>
      </c>
      <c r="C567" s="1" t="s">
        <v>1137</v>
      </c>
      <c r="D567" s="1" t="s">
        <v>1138</v>
      </c>
      <c r="E567" s="1" t="s">
        <v>715</v>
      </c>
      <c r="F567" s="1" t="s">
        <v>115</v>
      </c>
      <c r="G567" s="1" t="s">
        <v>716</v>
      </c>
      <c r="H567" s="1" t="s">
        <v>11214</v>
      </c>
      <c r="I567" s="1">
        <f>+Territorio[[#This Row],[id]]</f>
        <v>557</v>
      </c>
    </row>
    <row r="568" spans="1:9" hidden="1" x14ac:dyDescent="0.3">
      <c r="A568" s="1">
        <v>10201</v>
      </c>
      <c r="B568">
        <v>558</v>
      </c>
      <c r="C568" s="1" t="s">
        <v>1139</v>
      </c>
      <c r="D568" s="1" t="s">
        <v>1140</v>
      </c>
      <c r="E568" s="1" t="s">
        <v>715</v>
      </c>
      <c r="F568" s="1" t="s">
        <v>115</v>
      </c>
      <c r="G568" s="1" t="s">
        <v>716</v>
      </c>
      <c r="H568" s="1" t="s">
        <v>11215</v>
      </c>
      <c r="I568" s="1">
        <f>+Territorio[[#This Row],[id]]</f>
        <v>558</v>
      </c>
    </row>
    <row r="569" spans="1:9" hidden="1" x14ac:dyDescent="0.3">
      <c r="A569" s="1">
        <v>10202</v>
      </c>
      <c r="B569">
        <v>559</v>
      </c>
      <c r="C569" s="1" t="s">
        <v>1141</v>
      </c>
      <c r="D569" s="1" t="s">
        <v>1142</v>
      </c>
      <c r="E569" s="1" t="s">
        <v>715</v>
      </c>
      <c r="F569" s="1" t="s">
        <v>115</v>
      </c>
      <c r="G569" s="1" t="s">
        <v>716</v>
      </c>
      <c r="H569" s="1" t="s">
        <v>11216</v>
      </c>
      <c r="I569" s="1">
        <f>+Territorio[[#This Row],[id]]</f>
        <v>559</v>
      </c>
    </row>
    <row r="570" spans="1:9" hidden="1" x14ac:dyDescent="0.3">
      <c r="A570" s="1">
        <v>10203</v>
      </c>
      <c r="B570">
        <v>560</v>
      </c>
      <c r="C570" s="1" t="s">
        <v>1143</v>
      </c>
      <c r="D570" s="1" t="s">
        <v>1144</v>
      </c>
      <c r="E570" s="1" t="s">
        <v>715</v>
      </c>
      <c r="F570" s="1" t="s">
        <v>115</v>
      </c>
      <c r="G570" s="1" t="s">
        <v>716</v>
      </c>
      <c r="H570" s="1" t="s">
        <v>11217</v>
      </c>
      <c r="I570" s="1">
        <f>+Territorio[[#This Row],[id]]</f>
        <v>560</v>
      </c>
    </row>
    <row r="571" spans="1:9" hidden="1" x14ac:dyDescent="0.3">
      <c r="A571" s="1">
        <v>10204</v>
      </c>
      <c r="B571">
        <v>561</v>
      </c>
      <c r="C571" s="1" t="s">
        <v>1145</v>
      </c>
      <c r="D571" s="1" t="s">
        <v>1146</v>
      </c>
      <c r="E571" s="1" t="s">
        <v>715</v>
      </c>
      <c r="F571" s="1" t="s">
        <v>115</v>
      </c>
      <c r="G571" s="1" t="s">
        <v>716</v>
      </c>
      <c r="H571" s="1" t="s">
        <v>11218</v>
      </c>
      <c r="I571" s="1">
        <f>+Territorio[[#This Row],[id]]</f>
        <v>561</v>
      </c>
    </row>
    <row r="572" spans="1:9" hidden="1" x14ac:dyDescent="0.3">
      <c r="A572" s="1">
        <v>10205</v>
      </c>
      <c r="B572">
        <v>562</v>
      </c>
      <c r="C572" s="1" t="s">
        <v>1147</v>
      </c>
      <c r="D572" s="1" t="s">
        <v>1148</v>
      </c>
      <c r="E572" s="1" t="s">
        <v>715</v>
      </c>
      <c r="F572" s="1" t="s">
        <v>115</v>
      </c>
      <c r="G572" s="1" t="s">
        <v>716</v>
      </c>
      <c r="H572" s="1" t="s">
        <v>11219</v>
      </c>
      <c r="I572" s="1">
        <f>+Territorio[[#This Row],[id]]</f>
        <v>562</v>
      </c>
    </row>
    <row r="573" spans="1:9" hidden="1" x14ac:dyDescent="0.3">
      <c r="A573" s="1">
        <v>10206</v>
      </c>
      <c r="B573">
        <v>563</v>
      </c>
      <c r="C573" s="1" t="s">
        <v>1149</v>
      </c>
      <c r="D573" s="1" t="s">
        <v>1150</v>
      </c>
      <c r="E573" s="1" t="s">
        <v>715</v>
      </c>
      <c r="F573" s="1" t="s">
        <v>115</v>
      </c>
      <c r="G573" s="1" t="s">
        <v>716</v>
      </c>
      <c r="H573" s="1" t="s">
        <v>11220</v>
      </c>
      <c r="I573" s="1">
        <f>+Territorio[[#This Row],[id]]</f>
        <v>563</v>
      </c>
    </row>
    <row r="574" spans="1:9" hidden="1" x14ac:dyDescent="0.3">
      <c r="A574" s="1">
        <v>10207</v>
      </c>
      <c r="B574">
        <v>564</v>
      </c>
      <c r="C574" s="1" t="s">
        <v>1151</v>
      </c>
      <c r="D574" s="1" t="s">
        <v>1152</v>
      </c>
      <c r="E574" s="1" t="s">
        <v>715</v>
      </c>
      <c r="F574" s="1" t="s">
        <v>115</v>
      </c>
      <c r="G574" s="1" t="s">
        <v>716</v>
      </c>
      <c r="H574" s="1" t="s">
        <v>11221</v>
      </c>
      <c r="I574" s="1">
        <f>+Territorio[[#This Row],[id]]</f>
        <v>564</v>
      </c>
    </row>
    <row r="575" spans="1:9" hidden="1" x14ac:dyDescent="0.3">
      <c r="A575" s="1">
        <v>10208</v>
      </c>
      <c r="B575">
        <v>565</v>
      </c>
      <c r="C575" s="1" t="s">
        <v>1153</v>
      </c>
      <c r="D575" s="1" t="s">
        <v>1154</v>
      </c>
      <c r="E575" s="1" t="s">
        <v>715</v>
      </c>
      <c r="F575" s="1" t="s">
        <v>115</v>
      </c>
      <c r="G575" s="1" t="s">
        <v>716</v>
      </c>
      <c r="H575" s="1" t="s">
        <v>11222</v>
      </c>
      <c r="I575" s="1">
        <f>+Territorio[[#This Row],[id]]</f>
        <v>565</v>
      </c>
    </row>
    <row r="576" spans="1:9" hidden="1" x14ac:dyDescent="0.3">
      <c r="A576" s="1">
        <v>10209</v>
      </c>
      <c r="B576">
        <v>566</v>
      </c>
      <c r="C576" s="1" t="s">
        <v>1155</v>
      </c>
      <c r="D576" s="1" t="s">
        <v>1156</v>
      </c>
      <c r="E576" s="1" t="s">
        <v>715</v>
      </c>
      <c r="F576" s="1" t="s">
        <v>115</v>
      </c>
      <c r="G576" s="1" t="s">
        <v>716</v>
      </c>
      <c r="H576" s="1" t="s">
        <v>11223</v>
      </c>
      <c r="I576" s="1">
        <f>+Territorio[[#This Row],[id]]</f>
        <v>566</v>
      </c>
    </row>
    <row r="577" spans="1:9" hidden="1" x14ac:dyDescent="0.3">
      <c r="A577" s="1">
        <v>10210</v>
      </c>
      <c r="B577">
        <v>567</v>
      </c>
      <c r="C577" s="1" t="s">
        <v>1157</v>
      </c>
      <c r="D577" s="1" t="s">
        <v>1158</v>
      </c>
      <c r="E577" s="1" t="s">
        <v>715</v>
      </c>
      <c r="F577" s="1" t="s">
        <v>115</v>
      </c>
      <c r="G577" s="1" t="s">
        <v>716</v>
      </c>
      <c r="H577" s="1" t="s">
        <v>11224</v>
      </c>
      <c r="I577" s="1">
        <f>+Territorio[[#This Row],[id]]</f>
        <v>567</v>
      </c>
    </row>
    <row r="578" spans="1:9" hidden="1" x14ac:dyDescent="0.3">
      <c r="A578" s="1">
        <v>10301</v>
      </c>
      <c r="B578">
        <v>568</v>
      </c>
      <c r="C578" s="1" t="s">
        <v>1159</v>
      </c>
      <c r="D578" s="1" t="s">
        <v>1160</v>
      </c>
      <c r="E578" s="1" t="s">
        <v>715</v>
      </c>
      <c r="F578" s="1" t="s">
        <v>115</v>
      </c>
      <c r="G578" s="1" t="s">
        <v>716</v>
      </c>
      <c r="H578" s="1" t="s">
        <v>11225</v>
      </c>
      <c r="I578" s="1">
        <f>+Territorio[[#This Row],[id]]</f>
        <v>568</v>
      </c>
    </row>
    <row r="579" spans="1:9" hidden="1" x14ac:dyDescent="0.3">
      <c r="A579" s="1">
        <v>10302</v>
      </c>
      <c r="B579">
        <v>569</v>
      </c>
      <c r="C579" s="1" t="s">
        <v>1161</v>
      </c>
      <c r="D579" s="1" t="s">
        <v>1162</v>
      </c>
      <c r="E579" s="1" t="s">
        <v>715</v>
      </c>
      <c r="F579" s="1" t="s">
        <v>115</v>
      </c>
      <c r="G579" s="1" t="s">
        <v>716</v>
      </c>
      <c r="H579" s="1" t="s">
        <v>11226</v>
      </c>
      <c r="I579" s="1">
        <f>+Territorio[[#This Row],[id]]</f>
        <v>569</v>
      </c>
    </row>
    <row r="580" spans="1:9" hidden="1" x14ac:dyDescent="0.3">
      <c r="A580" s="1">
        <v>10303</v>
      </c>
      <c r="B580">
        <v>570</v>
      </c>
      <c r="C580" s="1" t="s">
        <v>1163</v>
      </c>
      <c r="D580" s="1" t="s">
        <v>1164</v>
      </c>
      <c r="E580" s="1" t="s">
        <v>715</v>
      </c>
      <c r="F580" s="1" t="s">
        <v>115</v>
      </c>
      <c r="G580" s="1" t="s">
        <v>716</v>
      </c>
      <c r="H580" s="1" t="s">
        <v>11227</v>
      </c>
      <c r="I580" s="1">
        <f>+Territorio[[#This Row],[id]]</f>
        <v>570</v>
      </c>
    </row>
    <row r="581" spans="1:9" hidden="1" x14ac:dyDescent="0.3">
      <c r="A581" s="1">
        <v>10304</v>
      </c>
      <c r="B581">
        <v>571</v>
      </c>
      <c r="C581" s="1" t="s">
        <v>1165</v>
      </c>
      <c r="D581" s="1" t="s">
        <v>1166</v>
      </c>
      <c r="E581" s="1" t="s">
        <v>715</v>
      </c>
      <c r="F581" s="1" t="s">
        <v>115</v>
      </c>
      <c r="G581" s="1" t="s">
        <v>716</v>
      </c>
      <c r="H581" s="1" t="s">
        <v>11228</v>
      </c>
      <c r="I581" s="1">
        <f>+Territorio[[#This Row],[id]]</f>
        <v>571</v>
      </c>
    </row>
    <row r="582" spans="1:9" hidden="1" x14ac:dyDescent="0.3">
      <c r="A582" s="1">
        <v>10305</v>
      </c>
      <c r="B582">
        <v>572</v>
      </c>
      <c r="C582" s="1" t="s">
        <v>1167</v>
      </c>
      <c r="D582" s="1" t="s">
        <v>1168</v>
      </c>
      <c r="E582" s="1" t="s">
        <v>715</v>
      </c>
      <c r="F582" s="1" t="s">
        <v>115</v>
      </c>
      <c r="G582" s="1" t="s">
        <v>716</v>
      </c>
      <c r="H582" s="1" t="s">
        <v>11229</v>
      </c>
      <c r="I582" s="1">
        <f>+Territorio[[#This Row],[id]]</f>
        <v>572</v>
      </c>
    </row>
    <row r="583" spans="1:9" hidden="1" x14ac:dyDescent="0.3">
      <c r="A583" s="1">
        <v>10306</v>
      </c>
      <c r="B583">
        <v>573</v>
      </c>
      <c r="C583" s="1" t="s">
        <v>1169</v>
      </c>
      <c r="D583" s="1" t="s">
        <v>1170</v>
      </c>
      <c r="E583" s="1" t="s">
        <v>715</v>
      </c>
      <c r="F583" s="1" t="s">
        <v>115</v>
      </c>
      <c r="G583" s="1" t="s">
        <v>716</v>
      </c>
      <c r="H583" s="1" t="s">
        <v>11230</v>
      </c>
      <c r="I583" s="1">
        <f>+Territorio[[#This Row],[id]]</f>
        <v>573</v>
      </c>
    </row>
    <row r="584" spans="1:9" hidden="1" x14ac:dyDescent="0.3">
      <c r="A584" s="1">
        <v>10307</v>
      </c>
      <c r="B584">
        <v>574</v>
      </c>
      <c r="C584" s="1" t="s">
        <v>1171</v>
      </c>
      <c r="D584" s="1" t="s">
        <v>1172</v>
      </c>
      <c r="E584" s="1" t="s">
        <v>715</v>
      </c>
      <c r="F584" s="1" t="s">
        <v>115</v>
      </c>
      <c r="G584" s="1" t="s">
        <v>716</v>
      </c>
      <c r="H584" s="1" t="s">
        <v>11231</v>
      </c>
      <c r="I584" s="1">
        <f>+Territorio[[#This Row],[id]]</f>
        <v>574</v>
      </c>
    </row>
    <row r="585" spans="1:9" hidden="1" x14ac:dyDescent="0.3">
      <c r="A585" s="1">
        <v>10401</v>
      </c>
      <c r="B585">
        <v>575</v>
      </c>
      <c r="C585" s="1" t="s">
        <v>1173</v>
      </c>
      <c r="D585" s="1" t="s">
        <v>1174</v>
      </c>
      <c r="E585" s="1" t="s">
        <v>715</v>
      </c>
      <c r="F585" s="1" t="s">
        <v>115</v>
      </c>
      <c r="G585" s="1" t="s">
        <v>716</v>
      </c>
      <c r="H585" s="1" t="s">
        <v>11232</v>
      </c>
      <c r="I585" s="1">
        <f>+Territorio[[#This Row],[id]]</f>
        <v>575</v>
      </c>
    </row>
    <row r="586" spans="1:9" hidden="1" x14ac:dyDescent="0.3">
      <c r="A586" s="1">
        <v>10402</v>
      </c>
      <c r="B586">
        <v>576</v>
      </c>
      <c r="C586" s="1" t="s">
        <v>1175</v>
      </c>
      <c r="D586" s="1" t="s">
        <v>1176</v>
      </c>
      <c r="E586" s="1" t="s">
        <v>715</v>
      </c>
      <c r="F586" s="1" t="s">
        <v>115</v>
      </c>
      <c r="G586" s="1" t="s">
        <v>716</v>
      </c>
      <c r="H586" s="1" t="s">
        <v>11233</v>
      </c>
      <c r="I586" s="1">
        <f>+Territorio[[#This Row],[id]]</f>
        <v>576</v>
      </c>
    </row>
    <row r="587" spans="1:9" hidden="1" x14ac:dyDescent="0.3">
      <c r="A587" s="1">
        <v>10403</v>
      </c>
      <c r="B587">
        <v>577</v>
      </c>
      <c r="C587" s="1" t="s">
        <v>1177</v>
      </c>
      <c r="D587" s="1" t="s">
        <v>1178</v>
      </c>
      <c r="E587" s="1" t="s">
        <v>715</v>
      </c>
      <c r="F587" s="1" t="s">
        <v>115</v>
      </c>
      <c r="G587" s="1" t="s">
        <v>716</v>
      </c>
      <c r="H587" s="1" t="s">
        <v>11234</v>
      </c>
      <c r="I587" s="1">
        <f>+Territorio[[#This Row],[id]]</f>
        <v>577</v>
      </c>
    </row>
    <row r="588" spans="1:9" hidden="1" x14ac:dyDescent="0.3">
      <c r="A588" s="1">
        <v>10404</v>
      </c>
      <c r="B588">
        <v>578</v>
      </c>
      <c r="C588" s="1" t="s">
        <v>1179</v>
      </c>
      <c r="D588" s="1" t="s">
        <v>1180</v>
      </c>
      <c r="E588" s="1" t="s">
        <v>715</v>
      </c>
      <c r="F588" s="1" t="s">
        <v>115</v>
      </c>
      <c r="G588" s="1" t="s">
        <v>716</v>
      </c>
      <c r="H588" s="1" t="s">
        <v>11235</v>
      </c>
      <c r="I588" s="1">
        <f>+Territorio[[#This Row],[id]]</f>
        <v>578</v>
      </c>
    </row>
    <row r="589" spans="1:9" hidden="1" x14ac:dyDescent="0.3">
      <c r="A589" s="1">
        <v>11101</v>
      </c>
      <c r="B589">
        <v>579</v>
      </c>
      <c r="C589" s="1" t="s">
        <v>1181</v>
      </c>
      <c r="D589" s="1" t="s">
        <v>1182</v>
      </c>
      <c r="E589" s="1" t="s">
        <v>715</v>
      </c>
      <c r="F589" s="1" t="s">
        <v>115</v>
      </c>
      <c r="G589" s="1" t="s">
        <v>716</v>
      </c>
      <c r="H589" s="1" t="s">
        <v>11236</v>
      </c>
      <c r="I589" s="1">
        <f>+Territorio[[#This Row],[id]]</f>
        <v>579</v>
      </c>
    </row>
    <row r="590" spans="1:9" hidden="1" x14ac:dyDescent="0.3">
      <c r="A590" s="1">
        <v>11102</v>
      </c>
      <c r="B590">
        <v>580</v>
      </c>
      <c r="C590" s="1" t="s">
        <v>1183</v>
      </c>
      <c r="D590" s="1" t="s">
        <v>1184</v>
      </c>
      <c r="E590" s="1" t="s">
        <v>715</v>
      </c>
      <c r="F590" s="1" t="s">
        <v>115</v>
      </c>
      <c r="G590" s="1" t="s">
        <v>716</v>
      </c>
      <c r="H590" s="1" t="s">
        <v>11237</v>
      </c>
      <c r="I590" s="1">
        <f>+Territorio[[#This Row],[id]]</f>
        <v>580</v>
      </c>
    </row>
    <row r="591" spans="1:9" hidden="1" x14ac:dyDescent="0.3">
      <c r="A591" s="1">
        <v>11201</v>
      </c>
      <c r="B591">
        <v>581</v>
      </c>
      <c r="C591" s="1" t="s">
        <v>1185</v>
      </c>
      <c r="D591" s="1" t="s">
        <v>1186</v>
      </c>
      <c r="E591" s="1" t="s">
        <v>715</v>
      </c>
      <c r="F591" s="1" t="s">
        <v>115</v>
      </c>
      <c r="G591" s="1" t="s">
        <v>716</v>
      </c>
      <c r="H591" s="1" t="s">
        <v>11238</v>
      </c>
      <c r="I591" s="1">
        <f>+Territorio[[#This Row],[id]]</f>
        <v>581</v>
      </c>
    </row>
    <row r="592" spans="1:9" hidden="1" x14ac:dyDescent="0.3">
      <c r="A592" s="1">
        <v>11202</v>
      </c>
      <c r="B592">
        <v>582</v>
      </c>
      <c r="C592" s="1" t="s">
        <v>1187</v>
      </c>
      <c r="D592" s="1" t="s">
        <v>1188</v>
      </c>
      <c r="E592" s="1" t="s">
        <v>715</v>
      </c>
      <c r="F592" s="1" t="s">
        <v>115</v>
      </c>
      <c r="G592" s="1" t="s">
        <v>716</v>
      </c>
      <c r="H592" s="1" t="s">
        <v>11239</v>
      </c>
      <c r="I592" s="1">
        <f>+Territorio[[#This Row],[id]]</f>
        <v>582</v>
      </c>
    </row>
    <row r="593" spans="1:9" hidden="1" x14ac:dyDescent="0.3">
      <c r="A593" s="1">
        <v>11203</v>
      </c>
      <c r="B593">
        <v>583</v>
      </c>
      <c r="C593" s="1" t="s">
        <v>1189</v>
      </c>
      <c r="D593" s="1" t="s">
        <v>1190</v>
      </c>
      <c r="E593" s="1" t="s">
        <v>715</v>
      </c>
      <c r="F593" s="1" t="s">
        <v>115</v>
      </c>
      <c r="G593" s="1" t="s">
        <v>716</v>
      </c>
      <c r="H593" s="1" t="s">
        <v>11240</v>
      </c>
      <c r="I593" s="1">
        <f>+Territorio[[#This Row],[id]]</f>
        <v>583</v>
      </c>
    </row>
    <row r="594" spans="1:9" hidden="1" x14ac:dyDescent="0.3">
      <c r="A594" s="1">
        <v>11301</v>
      </c>
      <c r="B594">
        <v>584</v>
      </c>
      <c r="C594" s="1" t="s">
        <v>1191</v>
      </c>
      <c r="D594" s="1" t="s">
        <v>1192</v>
      </c>
      <c r="E594" s="1" t="s">
        <v>715</v>
      </c>
      <c r="F594" s="1" t="s">
        <v>115</v>
      </c>
      <c r="G594" s="1" t="s">
        <v>716</v>
      </c>
      <c r="H594" s="1" t="s">
        <v>11241</v>
      </c>
      <c r="I594" s="1">
        <f>+Territorio[[#This Row],[id]]</f>
        <v>584</v>
      </c>
    </row>
    <row r="595" spans="1:9" hidden="1" x14ac:dyDescent="0.3">
      <c r="A595" s="1">
        <v>11302</v>
      </c>
      <c r="B595">
        <v>585</v>
      </c>
      <c r="C595" s="1" t="s">
        <v>1193</v>
      </c>
      <c r="D595" s="1" t="s">
        <v>1194</v>
      </c>
      <c r="E595" s="1" t="s">
        <v>715</v>
      </c>
      <c r="F595" s="1" t="s">
        <v>115</v>
      </c>
      <c r="G595" s="1" t="s">
        <v>716</v>
      </c>
      <c r="H595" s="1" t="s">
        <v>11242</v>
      </c>
      <c r="I595" s="1">
        <f>+Territorio[[#This Row],[id]]</f>
        <v>585</v>
      </c>
    </row>
    <row r="596" spans="1:9" hidden="1" x14ac:dyDescent="0.3">
      <c r="A596" s="1">
        <v>11303</v>
      </c>
      <c r="B596">
        <v>586</v>
      </c>
      <c r="C596" s="1" t="s">
        <v>1195</v>
      </c>
      <c r="D596" s="1" t="s">
        <v>1196</v>
      </c>
      <c r="E596" s="1" t="s">
        <v>715</v>
      </c>
      <c r="F596" s="1" t="s">
        <v>115</v>
      </c>
      <c r="G596" s="1" t="s">
        <v>716</v>
      </c>
      <c r="H596" s="1" t="s">
        <v>11243</v>
      </c>
      <c r="I596" s="1">
        <f>+Territorio[[#This Row],[id]]</f>
        <v>586</v>
      </c>
    </row>
    <row r="597" spans="1:9" hidden="1" x14ac:dyDescent="0.3">
      <c r="A597" s="1">
        <v>11401</v>
      </c>
      <c r="B597">
        <v>587</v>
      </c>
      <c r="C597" s="1" t="s">
        <v>1197</v>
      </c>
      <c r="D597" s="1" t="s">
        <v>1198</v>
      </c>
      <c r="E597" s="1" t="s">
        <v>715</v>
      </c>
      <c r="F597" s="1" t="s">
        <v>115</v>
      </c>
      <c r="G597" s="1" t="s">
        <v>716</v>
      </c>
      <c r="H597" s="1" t="s">
        <v>11244</v>
      </c>
      <c r="I597" s="1">
        <f>+Territorio[[#This Row],[id]]</f>
        <v>587</v>
      </c>
    </row>
    <row r="598" spans="1:9" hidden="1" x14ac:dyDescent="0.3">
      <c r="A598" s="1">
        <v>11402</v>
      </c>
      <c r="B598">
        <v>588</v>
      </c>
      <c r="C598" s="1" t="s">
        <v>1199</v>
      </c>
      <c r="D598" s="1" t="s">
        <v>1200</v>
      </c>
      <c r="E598" s="1" t="s">
        <v>715</v>
      </c>
      <c r="F598" s="1" t="s">
        <v>115</v>
      </c>
      <c r="G598" s="1" t="s">
        <v>716</v>
      </c>
      <c r="H598" s="1" t="s">
        <v>11245</v>
      </c>
      <c r="I598" s="1">
        <f>+Territorio[[#This Row],[id]]</f>
        <v>588</v>
      </c>
    </row>
    <row r="599" spans="1:9" hidden="1" x14ac:dyDescent="0.3">
      <c r="A599" s="1">
        <v>12101</v>
      </c>
      <c r="B599">
        <v>589</v>
      </c>
      <c r="C599" s="1" t="s">
        <v>1201</v>
      </c>
      <c r="D599" s="1" t="s">
        <v>1202</v>
      </c>
      <c r="E599" s="1" t="s">
        <v>715</v>
      </c>
      <c r="F599" s="1" t="s">
        <v>115</v>
      </c>
      <c r="G599" s="1" t="s">
        <v>716</v>
      </c>
      <c r="H599" s="1" t="s">
        <v>11246</v>
      </c>
      <c r="I599" s="1">
        <f>+Territorio[[#This Row],[id]]</f>
        <v>589</v>
      </c>
    </row>
    <row r="600" spans="1:9" hidden="1" x14ac:dyDescent="0.3">
      <c r="A600" s="1">
        <v>12102</v>
      </c>
      <c r="B600">
        <v>590</v>
      </c>
      <c r="C600" s="1" t="s">
        <v>1203</v>
      </c>
      <c r="D600" s="1" t="s">
        <v>1204</v>
      </c>
      <c r="E600" s="1" t="s">
        <v>715</v>
      </c>
      <c r="F600" s="1" t="s">
        <v>115</v>
      </c>
      <c r="G600" s="1" t="s">
        <v>716</v>
      </c>
      <c r="H600" s="1" t="s">
        <v>11247</v>
      </c>
      <c r="I600" s="1">
        <f>+Territorio[[#This Row],[id]]</f>
        <v>590</v>
      </c>
    </row>
    <row r="601" spans="1:9" hidden="1" x14ac:dyDescent="0.3">
      <c r="A601" s="1">
        <v>12103</v>
      </c>
      <c r="B601">
        <v>591</v>
      </c>
      <c r="C601" s="1" t="s">
        <v>1205</v>
      </c>
      <c r="D601" s="1" t="s">
        <v>1206</v>
      </c>
      <c r="E601" s="1" t="s">
        <v>715</v>
      </c>
      <c r="F601" s="1" t="s">
        <v>115</v>
      </c>
      <c r="G601" s="1" t="s">
        <v>716</v>
      </c>
      <c r="H601" s="1" t="s">
        <v>11248</v>
      </c>
      <c r="I601" s="1">
        <f>+Territorio[[#This Row],[id]]</f>
        <v>591</v>
      </c>
    </row>
    <row r="602" spans="1:9" hidden="1" x14ac:dyDescent="0.3">
      <c r="A602" s="1">
        <v>12104</v>
      </c>
      <c r="B602">
        <v>592</v>
      </c>
      <c r="C602" s="1" t="s">
        <v>1207</v>
      </c>
      <c r="D602" s="1" t="s">
        <v>1208</v>
      </c>
      <c r="E602" s="1" t="s">
        <v>715</v>
      </c>
      <c r="F602" s="1" t="s">
        <v>115</v>
      </c>
      <c r="G602" s="1" t="s">
        <v>716</v>
      </c>
      <c r="H602" s="1" t="s">
        <v>11249</v>
      </c>
      <c r="I602" s="1">
        <f>+Territorio[[#This Row],[id]]</f>
        <v>592</v>
      </c>
    </row>
    <row r="603" spans="1:9" hidden="1" x14ac:dyDescent="0.3">
      <c r="A603" s="1">
        <v>12201</v>
      </c>
      <c r="B603">
        <v>593</v>
      </c>
      <c r="C603" s="1" t="s">
        <v>1209</v>
      </c>
      <c r="D603" s="1" t="s">
        <v>1210</v>
      </c>
      <c r="E603" s="1" t="s">
        <v>715</v>
      </c>
      <c r="F603" s="1" t="s">
        <v>115</v>
      </c>
      <c r="G603" s="1" t="s">
        <v>716</v>
      </c>
      <c r="H603" s="1" t="s">
        <v>11250</v>
      </c>
      <c r="I603" s="1">
        <f>+Territorio[[#This Row],[id]]</f>
        <v>593</v>
      </c>
    </row>
    <row r="604" spans="1:9" hidden="1" x14ac:dyDescent="0.3">
      <c r="A604" s="1">
        <v>12201</v>
      </c>
      <c r="B604">
        <v>594</v>
      </c>
      <c r="C604" s="1" t="s">
        <v>1211</v>
      </c>
      <c r="D604" s="1" t="s">
        <v>1210</v>
      </c>
      <c r="E604" s="1" t="s">
        <v>715</v>
      </c>
      <c r="F604" s="1" t="s">
        <v>115</v>
      </c>
      <c r="G604" s="1" t="s">
        <v>716</v>
      </c>
      <c r="H604" s="1" t="s">
        <v>11251</v>
      </c>
      <c r="I604" s="1">
        <f>+Territorio[[#This Row],[id]]</f>
        <v>594</v>
      </c>
    </row>
    <row r="605" spans="1:9" hidden="1" x14ac:dyDescent="0.3">
      <c r="A605" s="1">
        <v>12301</v>
      </c>
      <c r="B605">
        <v>595</v>
      </c>
      <c r="C605" s="1" t="s">
        <v>1212</v>
      </c>
      <c r="D605" s="1" t="s">
        <v>1213</v>
      </c>
      <c r="E605" s="1" t="s">
        <v>715</v>
      </c>
      <c r="F605" s="1" t="s">
        <v>115</v>
      </c>
      <c r="G605" s="1" t="s">
        <v>716</v>
      </c>
      <c r="H605" s="1" t="s">
        <v>11252</v>
      </c>
      <c r="I605" s="1">
        <f>+Territorio[[#This Row],[id]]</f>
        <v>595</v>
      </c>
    </row>
    <row r="606" spans="1:9" hidden="1" x14ac:dyDescent="0.3">
      <c r="A606" s="1">
        <v>12302</v>
      </c>
      <c r="B606">
        <v>596</v>
      </c>
      <c r="C606" s="1" t="s">
        <v>1214</v>
      </c>
      <c r="D606" s="1" t="s">
        <v>1215</v>
      </c>
      <c r="E606" s="1" t="s">
        <v>715</v>
      </c>
      <c r="F606" s="1" t="s">
        <v>115</v>
      </c>
      <c r="G606" s="1" t="s">
        <v>716</v>
      </c>
      <c r="H606" s="1" t="s">
        <v>11253</v>
      </c>
      <c r="I606" s="1">
        <f>+Territorio[[#This Row],[id]]</f>
        <v>596</v>
      </c>
    </row>
    <row r="607" spans="1:9" hidden="1" x14ac:dyDescent="0.3">
      <c r="A607" s="1">
        <v>12303</v>
      </c>
      <c r="B607">
        <v>597</v>
      </c>
      <c r="C607" s="1" t="s">
        <v>1216</v>
      </c>
      <c r="D607" s="1" t="s">
        <v>1217</v>
      </c>
      <c r="E607" s="1" t="s">
        <v>715</v>
      </c>
      <c r="F607" s="1" t="s">
        <v>115</v>
      </c>
      <c r="G607" s="1" t="s">
        <v>716</v>
      </c>
      <c r="H607" s="1" t="s">
        <v>11254</v>
      </c>
      <c r="I607" s="1">
        <f>+Territorio[[#This Row],[id]]</f>
        <v>597</v>
      </c>
    </row>
    <row r="608" spans="1:9" hidden="1" x14ac:dyDescent="0.3">
      <c r="A608" s="1">
        <v>12401</v>
      </c>
      <c r="B608">
        <v>598</v>
      </c>
      <c r="C608" s="1" t="s">
        <v>1218</v>
      </c>
      <c r="D608" s="1" t="s">
        <v>1219</v>
      </c>
      <c r="E608" s="1" t="s">
        <v>715</v>
      </c>
      <c r="F608" s="1" t="s">
        <v>115</v>
      </c>
      <c r="G608" s="1" t="s">
        <v>716</v>
      </c>
      <c r="H608" s="1" t="s">
        <v>11255</v>
      </c>
      <c r="I608" s="1">
        <f>+Territorio[[#This Row],[id]]</f>
        <v>598</v>
      </c>
    </row>
    <row r="609" spans="1:9" hidden="1" x14ac:dyDescent="0.3">
      <c r="A609" s="1">
        <v>12402</v>
      </c>
      <c r="B609">
        <v>599</v>
      </c>
      <c r="C609" s="1" t="s">
        <v>1220</v>
      </c>
      <c r="D609" s="1" t="s">
        <v>1221</v>
      </c>
      <c r="E609" s="1" t="s">
        <v>715</v>
      </c>
      <c r="F609" s="1" t="s">
        <v>115</v>
      </c>
      <c r="G609" s="1" t="s">
        <v>716</v>
      </c>
      <c r="H609" s="1" t="s">
        <v>11256</v>
      </c>
      <c r="I609" s="1">
        <f>+Territorio[[#This Row],[id]]</f>
        <v>599</v>
      </c>
    </row>
    <row r="610" spans="1:9" hidden="1" x14ac:dyDescent="0.3">
      <c r="A610" s="1">
        <v>13101</v>
      </c>
      <c r="B610">
        <v>600</v>
      </c>
      <c r="C610" s="1" t="s">
        <v>605</v>
      </c>
      <c r="D610" s="1" t="s">
        <v>1222</v>
      </c>
      <c r="E610" s="1" t="s">
        <v>715</v>
      </c>
      <c r="F610" s="1" t="s">
        <v>115</v>
      </c>
      <c r="G610" s="1" t="s">
        <v>716</v>
      </c>
      <c r="H610" s="1" t="s">
        <v>11257</v>
      </c>
      <c r="I610" s="1">
        <f>+Territorio[[#This Row],[id]]</f>
        <v>600</v>
      </c>
    </row>
    <row r="611" spans="1:9" hidden="1" x14ac:dyDescent="0.3">
      <c r="A611" s="1">
        <v>13102</v>
      </c>
      <c r="B611">
        <v>601</v>
      </c>
      <c r="C611" s="1" t="s">
        <v>1223</v>
      </c>
      <c r="D611" s="1" t="s">
        <v>1224</v>
      </c>
      <c r="E611" s="1" t="s">
        <v>715</v>
      </c>
      <c r="F611" s="1" t="s">
        <v>115</v>
      </c>
      <c r="G611" s="1" t="s">
        <v>716</v>
      </c>
      <c r="H611" s="1" t="s">
        <v>11258</v>
      </c>
      <c r="I611" s="1">
        <f>+Territorio[[#This Row],[id]]</f>
        <v>601</v>
      </c>
    </row>
    <row r="612" spans="1:9" hidden="1" x14ac:dyDescent="0.3">
      <c r="A612" s="1">
        <v>13103</v>
      </c>
      <c r="B612">
        <v>602</v>
      </c>
      <c r="C612" s="1" t="s">
        <v>1225</v>
      </c>
      <c r="D612" s="1" t="s">
        <v>1226</v>
      </c>
      <c r="E612" s="1" t="s">
        <v>715</v>
      </c>
      <c r="F612" s="1" t="s">
        <v>115</v>
      </c>
      <c r="G612" s="1" t="s">
        <v>716</v>
      </c>
      <c r="H612" s="1" t="s">
        <v>11259</v>
      </c>
      <c r="I612" s="1">
        <f>+Territorio[[#This Row],[id]]</f>
        <v>602</v>
      </c>
    </row>
    <row r="613" spans="1:9" hidden="1" x14ac:dyDescent="0.3">
      <c r="A613" s="1">
        <v>13104</v>
      </c>
      <c r="B613">
        <v>603</v>
      </c>
      <c r="C613" s="1" t="s">
        <v>1227</v>
      </c>
      <c r="D613" s="1" t="s">
        <v>1228</v>
      </c>
      <c r="E613" s="1" t="s">
        <v>715</v>
      </c>
      <c r="F613" s="1" t="s">
        <v>115</v>
      </c>
      <c r="G613" s="1" t="s">
        <v>716</v>
      </c>
      <c r="H613" s="1" t="s">
        <v>11260</v>
      </c>
      <c r="I613" s="1">
        <f>+Territorio[[#This Row],[id]]</f>
        <v>603</v>
      </c>
    </row>
    <row r="614" spans="1:9" hidden="1" x14ac:dyDescent="0.3">
      <c r="A614" s="1">
        <v>13105</v>
      </c>
      <c r="B614">
        <v>604</v>
      </c>
      <c r="C614" s="1" t="s">
        <v>1229</v>
      </c>
      <c r="D614" s="1" t="s">
        <v>1230</v>
      </c>
      <c r="E614" s="1" t="s">
        <v>715</v>
      </c>
      <c r="F614" s="1" t="s">
        <v>115</v>
      </c>
      <c r="G614" s="1" t="s">
        <v>716</v>
      </c>
      <c r="H614" s="1" t="s">
        <v>11261</v>
      </c>
      <c r="I614" s="1">
        <f>+Territorio[[#This Row],[id]]</f>
        <v>604</v>
      </c>
    </row>
    <row r="615" spans="1:9" hidden="1" x14ac:dyDescent="0.3">
      <c r="A615" s="1">
        <v>13106</v>
      </c>
      <c r="B615">
        <v>605</v>
      </c>
      <c r="C615" s="1" t="s">
        <v>1231</v>
      </c>
      <c r="D615" s="1" t="s">
        <v>1232</v>
      </c>
      <c r="E615" s="1" t="s">
        <v>715</v>
      </c>
      <c r="F615" s="1" t="s">
        <v>115</v>
      </c>
      <c r="G615" s="1" t="s">
        <v>716</v>
      </c>
      <c r="H615" s="1" t="s">
        <v>11262</v>
      </c>
      <c r="I615" s="1">
        <f>+Territorio[[#This Row],[id]]</f>
        <v>605</v>
      </c>
    </row>
    <row r="616" spans="1:9" hidden="1" x14ac:dyDescent="0.3">
      <c r="A616" s="1">
        <v>13107</v>
      </c>
      <c r="B616">
        <v>606</v>
      </c>
      <c r="C616" s="1" t="s">
        <v>1233</v>
      </c>
      <c r="D616" s="1" t="s">
        <v>1234</v>
      </c>
      <c r="E616" s="1" t="s">
        <v>715</v>
      </c>
      <c r="F616" s="1" t="s">
        <v>115</v>
      </c>
      <c r="G616" s="1" t="s">
        <v>716</v>
      </c>
      <c r="H616" s="1" t="s">
        <v>11263</v>
      </c>
      <c r="I616" s="1">
        <f>+Territorio[[#This Row],[id]]</f>
        <v>606</v>
      </c>
    </row>
    <row r="617" spans="1:9" hidden="1" x14ac:dyDescent="0.3">
      <c r="A617" s="1">
        <v>13108</v>
      </c>
      <c r="B617">
        <v>607</v>
      </c>
      <c r="C617" s="1" t="s">
        <v>575</v>
      </c>
      <c r="D617" s="1" t="s">
        <v>1235</v>
      </c>
      <c r="E617" s="1" t="s">
        <v>715</v>
      </c>
      <c r="F617" s="1" t="s">
        <v>115</v>
      </c>
      <c r="G617" s="1" t="s">
        <v>716</v>
      </c>
      <c r="H617" s="1" t="s">
        <v>11264</v>
      </c>
      <c r="I617" s="1">
        <f>+Territorio[[#This Row],[id]]</f>
        <v>607</v>
      </c>
    </row>
    <row r="618" spans="1:9" hidden="1" x14ac:dyDescent="0.3">
      <c r="A618" s="1">
        <v>13109</v>
      </c>
      <c r="B618">
        <v>608</v>
      </c>
      <c r="C618" s="1" t="s">
        <v>1236</v>
      </c>
      <c r="D618" s="1" t="s">
        <v>1237</v>
      </c>
      <c r="E618" s="1" t="s">
        <v>715</v>
      </c>
      <c r="F618" s="1" t="s">
        <v>115</v>
      </c>
      <c r="G618" s="1" t="s">
        <v>716</v>
      </c>
      <c r="H618" s="1" t="s">
        <v>11265</v>
      </c>
      <c r="I618" s="1">
        <f>+Territorio[[#This Row],[id]]</f>
        <v>608</v>
      </c>
    </row>
    <row r="619" spans="1:9" hidden="1" x14ac:dyDescent="0.3">
      <c r="A619" s="1">
        <v>13110</v>
      </c>
      <c r="B619">
        <v>609</v>
      </c>
      <c r="C619" s="1" t="s">
        <v>1238</v>
      </c>
      <c r="D619" s="1" t="s">
        <v>1239</v>
      </c>
      <c r="E619" s="1" t="s">
        <v>715</v>
      </c>
      <c r="F619" s="1" t="s">
        <v>115</v>
      </c>
      <c r="G619" s="1" t="s">
        <v>716</v>
      </c>
      <c r="H619" s="1" t="s">
        <v>11266</v>
      </c>
      <c r="I619" s="1">
        <f>+Territorio[[#This Row],[id]]</f>
        <v>609</v>
      </c>
    </row>
    <row r="620" spans="1:9" hidden="1" x14ac:dyDescent="0.3">
      <c r="A620" s="1">
        <v>13111</v>
      </c>
      <c r="B620">
        <v>610</v>
      </c>
      <c r="C620" s="1" t="s">
        <v>1240</v>
      </c>
      <c r="D620" s="1" t="s">
        <v>1241</v>
      </c>
      <c r="E620" s="1" t="s">
        <v>715</v>
      </c>
      <c r="F620" s="1" t="s">
        <v>115</v>
      </c>
      <c r="G620" s="1" t="s">
        <v>716</v>
      </c>
      <c r="H620" s="1" t="s">
        <v>11267</v>
      </c>
      <c r="I620" s="1">
        <f>+Territorio[[#This Row],[id]]</f>
        <v>610</v>
      </c>
    </row>
    <row r="621" spans="1:9" hidden="1" x14ac:dyDescent="0.3">
      <c r="A621" s="1">
        <v>13112</v>
      </c>
      <c r="B621">
        <v>611</v>
      </c>
      <c r="C621" s="1" t="s">
        <v>1242</v>
      </c>
      <c r="D621" s="1" t="s">
        <v>1243</v>
      </c>
      <c r="E621" s="1" t="s">
        <v>715</v>
      </c>
      <c r="F621" s="1" t="s">
        <v>115</v>
      </c>
      <c r="G621" s="1" t="s">
        <v>716</v>
      </c>
      <c r="H621" s="1" t="s">
        <v>11268</v>
      </c>
      <c r="I621" s="1">
        <f>+Territorio[[#This Row],[id]]</f>
        <v>611</v>
      </c>
    </row>
    <row r="622" spans="1:9" hidden="1" x14ac:dyDescent="0.3">
      <c r="A622" s="1">
        <v>13113</v>
      </c>
      <c r="B622">
        <v>612</v>
      </c>
      <c r="C622" s="1" t="s">
        <v>1244</v>
      </c>
      <c r="D622" s="1" t="s">
        <v>1245</v>
      </c>
      <c r="E622" s="1" t="s">
        <v>715</v>
      </c>
      <c r="F622" s="1" t="s">
        <v>115</v>
      </c>
      <c r="G622" s="1" t="s">
        <v>716</v>
      </c>
      <c r="H622" s="1" t="s">
        <v>11269</v>
      </c>
      <c r="I622" s="1">
        <f>+Territorio[[#This Row],[id]]</f>
        <v>612</v>
      </c>
    </row>
    <row r="623" spans="1:9" hidden="1" x14ac:dyDescent="0.3">
      <c r="A623" s="1">
        <v>13114</v>
      </c>
      <c r="B623">
        <v>613</v>
      </c>
      <c r="C623" s="1" t="s">
        <v>1246</v>
      </c>
      <c r="D623" s="1" t="s">
        <v>1247</v>
      </c>
      <c r="E623" s="1" t="s">
        <v>715</v>
      </c>
      <c r="F623" s="1" t="s">
        <v>115</v>
      </c>
      <c r="G623" s="1" t="s">
        <v>716</v>
      </c>
      <c r="H623" s="1" t="s">
        <v>11270</v>
      </c>
      <c r="I623" s="1">
        <f>+Territorio[[#This Row],[id]]</f>
        <v>613</v>
      </c>
    </row>
    <row r="624" spans="1:9" hidden="1" x14ac:dyDescent="0.3">
      <c r="A624" s="1">
        <v>13115</v>
      </c>
      <c r="B624">
        <v>614</v>
      </c>
      <c r="C624" s="1" t="s">
        <v>1248</v>
      </c>
      <c r="D624" s="1" t="s">
        <v>1249</v>
      </c>
      <c r="E624" s="1" t="s">
        <v>715</v>
      </c>
      <c r="F624" s="1" t="s">
        <v>115</v>
      </c>
      <c r="G624" s="1" t="s">
        <v>716</v>
      </c>
      <c r="H624" s="1" t="s">
        <v>11271</v>
      </c>
      <c r="I624" s="1">
        <f>+Territorio[[#This Row],[id]]</f>
        <v>614</v>
      </c>
    </row>
    <row r="625" spans="1:9" hidden="1" x14ac:dyDescent="0.3">
      <c r="A625" s="1">
        <v>13116</v>
      </c>
      <c r="B625">
        <v>615</v>
      </c>
      <c r="C625" s="1" t="s">
        <v>1250</v>
      </c>
      <c r="D625" s="1" t="s">
        <v>1251</v>
      </c>
      <c r="E625" s="1" t="s">
        <v>715</v>
      </c>
      <c r="F625" s="1" t="s">
        <v>115</v>
      </c>
      <c r="G625" s="1" t="s">
        <v>716</v>
      </c>
      <c r="H625" s="1" t="s">
        <v>11272</v>
      </c>
      <c r="I625" s="1">
        <f>+Territorio[[#This Row],[id]]</f>
        <v>615</v>
      </c>
    </row>
    <row r="626" spans="1:9" hidden="1" x14ac:dyDescent="0.3">
      <c r="A626" s="1">
        <v>13117</v>
      </c>
      <c r="B626">
        <v>616</v>
      </c>
      <c r="C626" s="1" t="s">
        <v>1252</v>
      </c>
      <c r="D626" s="1" t="s">
        <v>1253</v>
      </c>
      <c r="E626" s="1" t="s">
        <v>715</v>
      </c>
      <c r="F626" s="1" t="s">
        <v>115</v>
      </c>
      <c r="G626" s="1" t="s">
        <v>716</v>
      </c>
      <c r="H626" s="1" t="s">
        <v>11273</v>
      </c>
      <c r="I626" s="1">
        <f>+Territorio[[#This Row],[id]]</f>
        <v>616</v>
      </c>
    </row>
    <row r="627" spans="1:9" hidden="1" x14ac:dyDescent="0.3">
      <c r="A627" s="1">
        <v>13118</v>
      </c>
      <c r="B627">
        <v>617</v>
      </c>
      <c r="C627" s="1" t="s">
        <v>1254</v>
      </c>
      <c r="D627" s="1" t="s">
        <v>1255</v>
      </c>
      <c r="E627" s="1" t="s">
        <v>715</v>
      </c>
      <c r="F627" s="1" t="s">
        <v>115</v>
      </c>
      <c r="G627" s="1" t="s">
        <v>716</v>
      </c>
      <c r="H627" s="1" t="s">
        <v>11274</v>
      </c>
      <c r="I627" s="1">
        <f>+Territorio[[#This Row],[id]]</f>
        <v>617</v>
      </c>
    </row>
    <row r="628" spans="1:9" hidden="1" x14ac:dyDescent="0.3">
      <c r="A628" s="1">
        <v>13119</v>
      </c>
      <c r="B628">
        <v>618</v>
      </c>
      <c r="C628" s="1" t="s">
        <v>1256</v>
      </c>
      <c r="D628" s="1" t="s">
        <v>1257</v>
      </c>
      <c r="E628" s="1" t="s">
        <v>715</v>
      </c>
      <c r="F628" s="1" t="s">
        <v>115</v>
      </c>
      <c r="G628" s="1" t="s">
        <v>716</v>
      </c>
      <c r="H628" s="1" t="s">
        <v>11275</v>
      </c>
      <c r="I628" s="1">
        <f>+Territorio[[#This Row],[id]]</f>
        <v>618</v>
      </c>
    </row>
    <row r="629" spans="1:9" hidden="1" x14ac:dyDescent="0.3">
      <c r="A629" s="1">
        <v>13120</v>
      </c>
      <c r="B629">
        <v>619</v>
      </c>
      <c r="C629" s="1" t="s">
        <v>1258</v>
      </c>
      <c r="D629" s="1" t="s">
        <v>1259</v>
      </c>
      <c r="E629" s="1" t="s">
        <v>715</v>
      </c>
      <c r="F629" s="1" t="s">
        <v>115</v>
      </c>
      <c r="G629" s="1" t="s">
        <v>716</v>
      </c>
      <c r="H629" s="1" t="s">
        <v>11276</v>
      </c>
      <c r="I629" s="1">
        <f>+Territorio[[#This Row],[id]]</f>
        <v>619</v>
      </c>
    </row>
    <row r="630" spans="1:9" hidden="1" x14ac:dyDescent="0.3">
      <c r="A630" s="1">
        <v>13121</v>
      </c>
      <c r="B630">
        <v>620</v>
      </c>
      <c r="C630" s="1" t="s">
        <v>1260</v>
      </c>
      <c r="D630" s="1" t="s">
        <v>1261</v>
      </c>
      <c r="E630" s="1" t="s">
        <v>715</v>
      </c>
      <c r="F630" s="1" t="s">
        <v>115</v>
      </c>
      <c r="G630" s="1" t="s">
        <v>716</v>
      </c>
      <c r="H630" s="1" t="s">
        <v>11277</v>
      </c>
      <c r="I630" s="1">
        <f>+Territorio[[#This Row],[id]]</f>
        <v>620</v>
      </c>
    </row>
    <row r="631" spans="1:9" hidden="1" x14ac:dyDescent="0.3">
      <c r="A631" s="1">
        <v>13122</v>
      </c>
      <c r="B631">
        <v>621</v>
      </c>
      <c r="C631" s="1" t="s">
        <v>1262</v>
      </c>
      <c r="D631" s="1" t="s">
        <v>1263</v>
      </c>
      <c r="E631" s="1" t="s">
        <v>715</v>
      </c>
      <c r="F631" s="1" t="s">
        <v>115</v>
      </c>
      <c r="G631" s="1" t="s">
        <v>716</v>
      </c>
      <c r="H631" s="1" t="s">
        <v>11278</v>
      </c>
      <c r="I631" s="1">
        <f>+Territorio[[#This Row],[id]]</f>
        <v>621</v>
      </c>
    </row>
    <row r="632" spans="1:9" hidden="1" x14ac:dyDescent="0.3">
      <c r="A632" s="1">
        <v>13123</v>
      </c>
      <c r="B632">
        <v>622</v>
      </c>
      <c r="C632" s="1" t="s">
        <v>1264</v>
      </c>
      <c r="D632" s="1" t="s">
        <v>1265</v>
      </c>
      <c r="E632" s="1" t="s">
        <v>715</v>
      </c>
      <c r="F632" s="1" t="s">
        <v>115</v>
      </c>
      <c r="G632" s="1" t="s">
        <v>716</v>
      </c>
      <c r="H632" s="1" t="s">
        <v>11279</v>
      </c>
      <c r="I632" s="1">
        <f>+Territorio[[#This Row],[id]]</f>
        <v>622</v>
      </c>
    </row>
    <row r="633" spans="1:9" hidden="1" x14ac:dyDescent="0.3">
      <c r="A633" s="1">
        <v>13124</v>
      </c>
      <c r="B633">
        <v>623</v>
      </c>
      <c r="C633" s="1" t="s">
        <v>1266</v>
      </c>
      <c r="D633" s="1" t="s">
        <v>1267</v>
      </c>
      <c r="E633" s="1" t="s">
        <v>715</v>
      </c>
      <c r="F633" s="1" t="s">
        <v>115</v>
      </c>
      <c r="G633" s="1" t="s">
        <v>716</v>
      </c>
      <c r="H633" s="1" t="s">
        <v>11280</v>
      </c>
      <c r="I633" s="1">
        <f>+Territorio[[#This Row],[id]]</f>
        <v>623</v>
      </c>
    </row>
    <row r="634" spans="1:9" hidden="1" x14ac:dyDescent="0.3">
      <c r="A634" s="1">
        <v>13125</v>
      </c>
      <c r="B634">
        <v>624</v>
      </c>
      <c r="C634" s="1" t="s">
        <v>1268</v>
      </c>
      <c r="D634" s="1" t="s">
        <v>1269</v>
      </c>
      <c r="E634" s="1" t="s">
        <v>715</v>
      </c>
      <c r="F634" s="1" t="s">
        <v>115</v>
      </c>
      <c r="G634" s="1" t="s">
        <v>716</v>
      </c>
      <c r="H634" s="1" t="s">
        <v>11281</v>
      </c>
      <c r="I634" s="1">
        <f>+Territorio[[#This Row],[id]]</f>
        <v>624</v>
      </c>
    </row>
    <row r="635" spans="1:9" hidden="1" x14ac:dyDescent="0.3">
      <c r="A635" s="1">
        <v>13126</v>
      </c>
      <c r="B635">
        <v>625</v>
      </c>
      <c r="C635" s="1" t="s">
        <v>1270</v>
      </c>
      <c r="D635" s="1" t="s">
        <v>1271</v>
      </c>
      <c r="E635" s="1" t="s">
        <v>715</v>
      </c>
      <c r="F635" s="1" t="s">
        <v>115</v>
      </c>
      <c r="G635" s="1" t="s">
        <v>716</v>
      </c>
      <c r="H635" s="1" t="s">
        <v>11282</v>
      </c>
      <c r="I635" s="1">
        <f>+Territorio[[#This Row],[id]]</f>
        <v>625</v>
      </c>
    </row>
    <row r="636" spans="1:9" hidden="1" x14ac:dyDescent="0.3">
      <c r="A636" s="1">
        <v>13127</v>
      </c>
      <c r="B636">
        <v>626</v>
      </c>
      <c r="C636" s="1" t="s">
        <v>1272</v>
      </c>
      <c r="D636" s="1" t="s">
        <v>1273</v>
      </c>
      <c r="E636" s="1" t="s">
        <v>715</v>
      </c>
      <c r="F636" s="1" t="s">
        <v>115</v>
      </c>
      <c r="G636" s="1" t="s">
        <v>716</v>
      </c>
      <c r="H636" s="1" t="s">
        <v>11283</v>
      </c>
      <c r="I636" s="1">
        <f>+Territorio[[#This Row],[id]]</f>
        <v>626</v>
      </c>
    </row>
    <row r="637" spans="1:9" hidden="1" x14ac:dyDescent="0.3">
      <c r="A637" s="1">
        <v>13128</v>
      </c>
      <c r="B637">
        <v>627</v>
      </c>
      <c r="C637" s="1" t="s">
        <v>1274</v>
      </c>
      <c r="D637" s="1" t="s">
        <v>1275</v>
      </c>
      <c r="E637" s="1" t="s">
        <v>715</v>
      </c>
      <c r="F637" s="1" t="s">
        <v>115</v>
      </c>
      <c r="G637" s="1" t="s">
        <v>716</v>
      </c>
      <c r="H637" s="1" t="s">
        <v>11284</v>
      </c>
      <c r="I637" s="1">
        <f>+Territorio[[#This Row],[id]]</f>
        <v>627</v>
      </c>
    </row>
    <row r="638" spans="1:9" hidden="1" x14ac:dyDescent="0.3">
      <c r="A638" s="1">
        <v>13129</v>
      </c>
      <c r="B638">
        <v>628</v>
      </c>
      <c r="C638" s="1" t="s">
        <v>1276</v>
      </c>
      <c r="D638" s="1" t="s">
        <v>1277</v>
      </c>
      <c r="E638" s="1" t="s">
        <v>715</v>
      </c>
      <c r="F638" s="1" t="s">
        <v>115</v>
      </c>
      <c r="G638" s="1" t="s">
        <v>716</v>
      </c>
      <c r="H638" s="1" t="s">
        <v>11285</v>
      </c>
      <c r="I638" s="1">
        <f>+Territorio[[#This Row],[id]]</f>
        <v>628</v>
      </c>
    </row>
    <row r="639" spans="1:9" hidden="1" x14ac:dyDescent="0.3">
      <c r="A639" s="1">
        <v>13130</v>
      </c>
      <c r="B639">
        <v>629</v>
      </c>
      <c r="C639" s="1" t="s">
        <v>695</v>
      </c>
      <c r="D639" s="1" t="s">
        <v>1278</v>
      </c>
      <c r="E639" s="1" t="s">
        <v>715</v>
      </c>
      <c r="F639" s="1" t="s">
        <v>115</v>
      </c>
      <c r="G639" s="1" t="s">
        <v>716</v>
      </c>
      <c r="H639" s="1" t="s">
        <v>11286</v>
      </c>
      <c r="I639" s="1">
        <f>+Territorio[[#This Row],[id]]</f>
        <v>629</v>
      </c>
    </row>
    <row r="640" spans="1:9" hidden="1" x14ac:dyDescent="0.3">
      <c r="A640" s="1">
        <v>13131</v>
      </c>
      <c r="B640">
        <v>630</v>
      </c>
      <c r="C640" s="1" t="s">
        <v>1279</v>
      </c>
      <c r="D640" s="1" t="s">
        <v>1280</v>
      </c>
      <c r="E640" s="1" t="s">
        <v>715</v>
      </c>
      <c r="F640" s="1" t="s">
        <v>115</v>
      </c>
      <c r="G640" s="1" t="s">
        <v>716</v>
      </c>
      <c r="H640" s="1" t="s">
        <v>11287</v>
      </c>
      <c r="I640" s="1">
        <f>+Territorio[[#This Row],[id]]</f>
        <v>630</v>
      </c>
    </row>
    <row r="641" spans="1:9" hidden="1" x14ac:dyDescent="0.3">
      <c r="A641" s="1">
        <v>13132</v>
      </c>
      <c r="B641">
        <v>631</v>
      </c>
      <c r="C641" s="1" t="s">
        <v>1281</v>
      </c>
      <c r="D641" s="1" t="s">
        <v>1282</v>
      </c>
      <c r="E641" s="1" t="s">
        <v>715</v>
      </c>
      <c r="F641" s="1" t="s">
        <v>115</v>
      </c>
      <c r="G641" s="1" t="s">
        <v>716</v>
      </c>
      <c r="H641" s="1" t="s">
        <v>11288</v>
      </c>
      <c r="I641" s="1">
        <f>+Territorio[[#This Row],[id]]</f>
        <v>631</v>
      </c>
    </row>
    <row r="642" spans="1:9" hidden="1" x14ac:dyDescent="0.3">
      <c r="A642" s="1">
        <v>13201</v>
      </c>
      <c r="B642">
        <v>632</v>
      </c>
      <c r="C642" s="1" t="s">
        <v>1283</v>
      </c>
      <c r="D642" s="1" t="s">
        <v>1284</v>
      </c>
      <c r="E642" s="1" t="s">
        <v>715</v>
      </c>
      <c r="F642" s="1" t="s">
        <v>115</v>
      </c>
      <c r="G642" s="1" t="s">
        <v>716</v>
      </c>
      <c r="H642" s="1" t="s">
        <v>11289</v>
      </c>
      <c r="I642" s="1">
        <f>+Territorio[[#This Row],[id]]</f>
        <v>632</v>
      </c>
    </row>
    <row r="643" spans="1:9" hidden="1" x14ac:dyDescent="0.3">
      <c r="A643" s="1">
        <v>13202</v>
      </c>
      <c r="B643">
        <v>633</v>
      </c>
      <c r="C643" s="1" t="s">
        <v>1285</v>
      </c>
      <c r="D643" s="1" t="s">
        <v>1286</v>
      </c>
      <c r="E643" s="1" t="s">
        <v>715</v>
      </c>
      <c r="F643" s="1" t="s">
        <v>115</v>
      </c>
      <c r="G643" s="1" t="s">
        <v>716</v>
      </c>
      <c r="H643" s="1" t="s">
        <v>11290</v>
      </c>
      <c r="I643" s="1">
        <f>+Territorio[[#This Row],[id]]</f>
        <v>633</v>
      </c>
    </row>
    <row r="644" spans="1:9" hidden="1" x14ac:dyDescent="0.3">
      <c r="A644" s="1">
        <v>13203</v>
      </c>
      <c r="B644">
        <v>634</v>
      </c>
      <c r="C644" s="1" t="s">
        <v>1287</v>
      </c>
      <c r="D644" s="1" t="s">
        <v>1288</v>
      </c>
      <c r="E644" s="1" t="s">
        <v>715</v>
      </c>
      <c r="F644" s="1" t="s">
        <v>115</v>
      </c>
      <c r="G644" s="1" t="s">
        <v>716</v>
      </c>
      <c r="H644" s="1" t="s">
        <v>11291</v>
      </c>
      <c r="I644" s="1">
        <f>+Territorio[[#This Row],[id]]</f>
        <v>634</v>
      </c>
    </row>
    <row r="645" spans="1:9" hidden="1" x14ac:dyDescent="0.3">
      <c r="A645" s="1">
        <v>13301</v>
      </c>
      <c r="B645">
        <v>635</v>
      </c>
      <c r="C645" s="1" t="s">
        <v>1289</v>
      </c>
      <c r="D645" s="1" t="s">
        <v>1290</v>
      </c>
      <c r="E645" s="1" t="s">
        <v>715</v>
      </c>
      <c r="F645" s="1" t="s">
        <v>115</v>
      </c>
      <c r="G645" s="1" t="s">
        <v>716</v>
      </c>
      <c r="H645" s="1" t="s">
        <v>11292</v>
      </c>
      <c r="I645" s="1">
        <f>+Territorio[[#This Row],[id]]</f>
        <v>635</v>
      </c>
    </row>
    <row r="646" spans="1:9" hidden="1" x14ac:dyDescent="0.3">
      <c r="A646" s="1">
        <v>13302</v>
      </c>
      <c r="B646">
        <v>636</v>
      </c>
      <c r="C646" s="1" t="s">
        <v>1291</v>
      </c>
      <c r="D646" s="1" t="s">
        <v>1292</v>
      </c>
      <c r="E646" s="1" t="s">
        <v>715</v>
      </c>
      <c r="F646" s="1" t="s">
        <v>115</v>
      </c>
      <c r="G646" s="1" t="s">
        <v>716</v>
      </c>
      <c r="H646" s="1" t="s">
        <v>11293</v>
      </c>
      <c r="I646" s="1">
        <f>+Territorio[[#This Row],[id]]</f>
        <v>636</v>
      </c>
    </row>
    <row r="647" spans="1:9" hidden="1" x14ac:dyDescent="0.3">
      <c r="A647" s="1">
        <v>13303</v>
      </c>
      <c r="B647">
        <v>637</v>
      </c>
      <c r="C647" s="1" t="s">
        <v>1293</v>
      </c>
      <c r="D647" s="1" t="s">
        <v>1294</v>
      </c>
      <c r="E647" s="1" t="s">
        <v>715</v>
      </c>
      <c r="F647" s="1" t="s">
        <v>115</v>
      </c>
      <c r="G647" s="1" t="s">
        <v>716</v>
      </c>
      <c r="H647" s="1" t="s">
        <v>11294</v>
      </c>
      <c r="I647" s="1">
        <f>+Territorio[[#This Row],[id]]</f>
        <v>637</v>
      </c>
    </row>
    <row r="648" spans="1:9" hidden="1" x14ac:dyDescent="0.3">
      <c r="A648" s="1">
        <v>13401</v>
      </c>
      <c r="B648">
        <v>638</v>
      </c>
      <c r="C648" s="1" t="s">
        <v>1295</v>
      </c>
      <c r="D648" s="1" t="s">
        <v>1296</v>
      </c>
      <c r="E648" s="1" t="s">
        <v>715</v>
      </c>
      <c r="F648" s="1" t="s">
        <v>115</v>
      </c>
      <c r="G648" s="1" t="s">
        <v>716</v>
      </c>
      <c r="H648" s="1" t="s">
        <v>11295</v>
      </c>
      <c r="I648" s="1">
        <f>+Territorio[[#This Row],[id]]</f>
        <v>638</v>
      </c>
    </row>
    <row r="649" spans="1:9" hidden="1" x14ac:dyDescent="0.3">
      <c r="A649" s="1">
        <v>13402</v>
      </c>
      <c r="B649">
        <v>639</v>
      </c>
      <c r="C649" s="1" t="s">
        <v>1297</v>
      </c>
      <c r="D649" s="1" t="s">
        <v>1298</v>
      </c>
      <c r="E649" s="1" t="s">
        <v>715</v>
      </c>
      <c r="F649" s="1" t="s">
        <v>115</v>
      </c>
      <c r="G649" s="1" t="s">
        <v>716</v>
      </c>
      <c r="H649" s="1" t="s">
        <v>11296</v>
      </c>
      <c r="I649" s="1">
        <f>+Territorio[[#This Row],[id]]</f>
        <v>639</v>
      </c>
    </row>
    <row r="650" spans="1:9" hidden="1" x14ac:dyDescent="0.3">
      <c r="A650" s="1">
        <v>13403</v>
      </c>
      <c r="B650">
        <v>640</v>
      </c>
      <c r="C650" s="1" t="s">
        <v>1299</v>
      </c>
      <c r="D650" s="1" t="s">
        <v>1300</v>
      </c>
      <c r="E650" s="1" t="s">
        <v>715</v>
      </c>
      <c r="F650" s="1" t="s">
        <v>115</v>
      </c>
      <c r="G650" s="1" t="s">
        <v>716</v>
      </c>
      <c r="H650" s="1" t="s">
        <v>11297</v>
      </c>
      <c r="I650" s="1">
        <f>+Territorio[[#This Row],[id]]</f>
        <v>640</v>
      </c>
    </row>
    <row r="651" spans="1:9" hidden="1" x14ac:dyDescent="0.3">
      <c r="A651" s="1">
        <v>13404</v>
      </c>
      <c r="B651">
        <v>641</v>
      </c>
      <c r="C651" s="1" t="s">
        <v>1301</v>
      </c>
      <c r="D651" s="1" t="s">
        <v>1302</v>
      </c>
      <c r="E651" s="1" t="s">
        <v>715</v>
      </c>
      <c r="F651" s="1" t="s">
        <v>115</v>
      </c>
      <c r="G651" s="1" t="s">
        <v>716</v>
      </c>
      <c r="H651" s="1" t="s">
        <v>11298</v>
      </c>
      <c r="I651" s="1">
        <f>+Territorio[[#This Row],[id]]</f>
        <v>641</v>
      </c>
    </row>
    <row r="652" spans="1:9" hidden="1" x14ac:dyDescent="0.3">
      <c r="A652" s="1">
        <v>13501</v>
      </c>
      <c r="B652">
        <v>642</v>
      </c>
      <c r="C652" s="1" t="s">
        <v>1303</v>
      </c>
      <c r="D652" s="1" t="s">
        <v>1304</v>
      </c>
      <c r="E652" s="1" t="s">
        <v>715</v>
      </c>
      <c r="F652" s="1" t="s">
        <v>115</v>
      </c>
      <c r="G652" s="1" t="s">
        <v>716</v>
      </c>
      <c r="H652" s="1" t="s">
        <v>11299</v>
      </c>
      <c r="I652" s="1">
        <f>+Territorio[[#This Row],[id]]</f>
        <v>642</v>
      </c>
    </row>
    <row r="653" spans="1:9" hidden="1" x14ac:dyDescent="0.3">
      <c r="A653" s="1">
        <v>13502</v>
      </c>
      <c r="B653">
        <v>643</v>
      </c>
      <c r="C653" s="1" t="s">
        <v>1305</v>
      </c>
      <c r="D653" s="1" t="s">
        <v>1306</v>
      </c>
      <c r="E653" s="1" t="s">
        <v>715</v>
      </c>
      <c r="F653" s="1" t="s">
        <v>115</v>
      </c>
      <c r="G653" s="1" t="s">
        <v>716</v>
      </c>
      <c r="H653" s="1" t="s">
        <v>11300</v>
      </c>
      <c r="I653" s="1">
        <f>+Territorio[[#This Row],[id]]</f>
        <v>643</v>
      </c>
    </row>
    <row r="654" spans="1:9" hidden="1" x14ac:dyDescent="0.3">
      <c r="A654" s="1">
        <v>13503</v>
      </c>
      <c r="B654">
        <v>644</v>
      </c>
      <c r="C654" s="1" t="s">
        <v>1307</v>
      </c>
      <c r="D654" s="1" t="s">
        <v>1308</v>
      </c>
      <c r="E654" s="1" t="s">
        <v>715</v>
      </c>
      <c r="F654" s="1" t="s">
        <v>115</v>
      </c>
      <c r="G654" s="1" t="s">
        <v>716</v>
      </c>
      <c r="H654" s="1" t="s">
        <v>11301</v>
      </c>
      <c r="I654" s="1">
        <f>+Territorio[[#This Row],[id]]</f>
        <v>644</v>
      </c>
    </row>
    <row r="655" spans="1:9" hidden="1" x14ac:dyDescent="0.3">
      <c r="A655" s="1">
        <v>13504</v>
      </c>
      <c r="B655">
        <v>645</v>
      </c>
      <c r="C655" s="1" t="s">
        <v>1309</v>
      </c>
      <c r="D655" s="1" t="s">
        <v>1310</v>
      </c>
      <c r="E655" s="1" t="s">
        <v>715</v>
      </c>
      <c r="F655" s="1" t="s">
        <v>115</v>
      </c>
      <c r="G655" s="1" t="s">
        <v>716</v>
      </c>
      <c r="H655" s="1" t="s">
        <v>11302</v>
      </c>
      <c r="I655" s="1">
        <f>+Territorio[[#This Row],[id]]</f>
        <v>645</v>
      </c>
    </row>
    <row r="656" spans="1:9" hidden="1" x14ac:dyDescent="0.3">
      <c r="A656" s="1">
        <v>13505</v>
      </c>
      <c r="B656">
        <v>646</v>
      </c>
      <c r="C656" s="1" t="s">
        <v>1311</v>
      </c>
      <c r="D656" s="1" t="s">
        <v>1312</v>
      </c>
      <c r="E656" s="1" t="s">
        <v>715</v>
      </c>
      <c r="F656" s="1" t="s">
        <v>115</v>
      </c>
      <c r="G656" s="1" t="s">
        <v>716</v>
      </c>
      <c r="H656" s="1" t="s">
        <v>11303</v>
      </c>
      <c r="I656" s="1">
        <f>+Territorio[[#This Row],[id]]</f>
        <v>646</v>
      </c>
    </row>
    <row r="657" spans="1:9" hidden="1" x14ac:dyDescent="0.3">
      <c r="A657" s="1">
        <v>13601</v>
      </c>
      <c r="B657">
        <v>647</v>
      </c>
      <c r="C657" s="1" t="s">
        <v>1313</v>
      </c>
      <c r="D657" s="1" t="s">
        <v>1314</v>
      </c>
      <c r="E657" s="1" t="s">
        <v>715</v>
      </c>
      <c r="F657" s="1" t="s">
        <v>115</v>
      </c>
      <c r="G657" s="1" t="s">
        <v>716</v>
      </c>
      <c r="H657" s="1" t="s">
        <v>11304</v>
      </c>
      <c r="I657" s="1">
        <f>+Territorio[[#This Row],[id]]</f>
        <v>647</v>
      </c>
    </row>
    <row r="658" spans="1:9" hidden="1" x14ac:dyDescent="0.3">
      <c r="A658" s="1">
        <v>13602</v>
      </c>
      <c r="B658">
        <v>648</v>
      </c>
      <c r="C658" s="1" t="s">
        <v>1315</v>
      </c>
      <c r="D658" s="1" t="s">
        <v>1316</v>
      </c>
      <c r="E658" s="1" t="s">
        <v>715</v>
      </c>
      <c r="F658" s="1" t="s">
        <v>115</v>
      </c>
      <c r="G658" s="1" t="s">
        <v>716</v>
      </c>
      <c r="H658" s="1" t="s">
        <v>11305</v>
      </c>
      <c r="I658" s="1">
        <f>+Territorio[[#This Row],[id]]</f>
        <v>648</v>
      </c>
    </row>
    <row r="659" spans="1:9" hidden="1" x14ac:dyDescent="0.3">
      <c r="A659" s="1">
        <v>13603</v>
      </c>
      <c r="B659">
        <v>649</v>
      </c>
      <c r="C659" s="1" t="s">
        <v>1317</v>
      </c>
      <c r="D659" s="1" t="s">
        <v>1318</v>
      </c>
      <c r="E659" s="1" t="s">
        <v>715</v>
      </c>
      <c r="F659" s="1" t="s">
        <v>115</v>
      </c>
      <c r="G659" s="1" t="s">
        <v>716</v>
      </c>
      <c r="H659" s="1" t="s">
        <v>11306</v>
      </c>
      <c r="I659" s="1">
        <f>+Territorio[[#This Row],[id]]</f>
        <v>649</v>
      </c>
    </row>
    <row r="660" spans="1:9" hidden="1" x14ac:dyDescent="0.3">
      <c r="A660" s="1">
        <v>13604</v>
      </c>
      <c r="B660">
        <v>650</v>
      </c>
      <c r="C660" s="1" t="s">
        <v>1319</v>
      </c>
      <c r="D660" s="1" t="s">
        <v>1320</v>
      </c>
      <c r="E660" s="1" t="s">
        <v>715</v>
      </c>
      <c r="F660" s="1" t="s">
        <v>115</v>
      </c>
      <c r="G660" s="1" t="s">
        <v>716</v>
      </c>
      <c r="H660" s="1" t="s">
        <v>11307</v>
      </c>
      <c r="I660" s="1">
        <f>+Territorio[[#This Row],[id]]</f>
        <v>650</v>
      </c>
    </row>
    <row r="661" spans="1:9" hidden="1" x14ac:dyDescent="0.3">
      <c r="A661" s="1">
        <v>13605</v>
      </c>
      <c r="B661">
        <v>651</v>
      </c>
      <c r="C661" s="1" t="s">
        <v>1321</v>
      </c>
      <c r="D661" s="1" t="s">
        <v>1322</v>
      </c>
      <c r="E661" s="1" t="s">
        <v>715</v>
      </c>
      <c r="F661" s="1" t="s">
        <v>115</v>
      </c>
      <c r="G661" s="1" t="s">
        <v>716</v>
      </c>
      <c r="H661" s="1" t="s">
        <v>11308</v>
      </c>
      <c r="I661" s="1">
        <f>+Territorio[[#This Row],[id]]</f>
        <v>651</v>
      </c>
    </row>
    <row r="662" spans="1:9" hidden="1" x14ac:dyDescent="0.3">
      <c r="A662" s="1">
        <v>14101</v>
      </c>
      <c r="B662">
        <v>652</v>
      </c>
      <c r="C662" s="1" t="s">
        <v>1323</v>
      </c>
      <c r="D662" s="1" t="s">
        <v>1324</v>
      </c>
      <c r="E662" s="1" t="s">
        <v>715</v>
      </c>
      <c r="F662" s="1" t="s">
        <v>115</v>
      </c>
      <c r="G662" s="1" t="s">
        <v>716</v>
      </c>
      <c r="H662" s="1" t="s">
        <v>11309</v>
      </c>
      <c r="I662" s="1">
        <f>+Territorio[[#This Row],[id]]</f>
        <v>652</v>
      </c>
    </row>
    <row r="663" spans="1:9" hidden="1" x14ac:dyDescent="0.3">
      <c r="A663" s="1">
        <v>14102</v>
      </c>
      <c r="B663">
        <v>653</v>
      </c>
      <c r="C663" s="1" t="s">
        <v>1325</v>
      </c>
      <c r="D663" s="1" t="s">
        <v>1326</v>
      </c>
      <c r="E663" s="1" t="s">
        <v>715</v>
      </c>
      <c r="F663" s="1" t="s">
        <v>115</v>
      </c>
      <c r="G663" s="1" t="s">
        <v>716</v>
      </c>
      <c r="H663" s="1" t="s">
        <v>11310</v>
      </c>
      <c r="I663" s="1">
        <f>+Territorio[[#This Row],[id]]</f>
        <v>653</v>
      </c>
    </row>
    <row r="664" spans="1:9" hidden="1" x14ac:dyDescent="0.3">
      <c r="A664" s="1">
        <v>14103</v>
      </c>
      <c r="B664">
        <v>654</v>
      </c>
      <c r="C664" s="1" t="s">
        <v>1327</v>
      </c>
      <c r="D664" s="1" t="s">
        <v>1328</v>
      </c>
      <c r="E664" s="1" t="s">
        <v>715</v>
      </c>
      <c r="F664" s="1" t="s">
        <v>115</v>
      </c>
      <c r="G664" s="1" t="s">
        <v>716</v>
      </c>
      <c r="H664" s="1" t="s">
        <v>11311</v>
      </c>
      <c r="I664" s="1">
        <f>+Territorio[[#This Row],[id]]</f>
        <v>654</v>
      </c>
    </row>
    <row r="665" spans="1:9" hidden="1" x14ac:dyDescent="0.3">
      <c r="A665" s="1">
        <v>14104</v>
      </c>
      <c r="B665">
        <v>655</v>
      </c>
      <c r="C665" s="1" t="s">
        <v>530</v>
      </c>
      <c r="D665" s="1" t="s">
        <v>1329</v>
      </c>
      <c r="E665" s="1" t="s">
        <v>715</v>
      </c>
      <c r="F665" s="1" t="s">
        <v>115</v>
      </c>
      <c r="G665" s="1" t="s">
        <v>716</v>
      </c>
      <c r="H665" s="1" t="s">
        <v>11312</v>
      </c>
      <c r="I665" s="1">
        <f>+Territorio[[#This Row],[id]]</f>
        <v>655</v>
      </c>
    </row>
    <row r="666" spans="1:9" hidden="1" x14ac:dyDescent="0.3">
      <c r="A666" s="1">
        <v>14105</v>
      </c>
      <c r="B666">
        <v>656</v>
      </c>
      <c r="C666" s="1" t="s">
        <v>1330</v>
      </c>
      <c r="D666" s="1" t="s">
        <v>1331</v>
      </c>
      <c r="E666" s="1" t="s">
        <v>715</v>
      </c>
      <c r="F666" s="1" t="s">
        <v>115</v>
      </c>
      <c r="G666" s="1" t="s">
        <v>716</v>
      </c>
      <c r="H666" s="1" t="s">
        <v>11313</v>
      </c>
      <c r="I666" s="1">
        <f>+Territorio[[#This Row],[id]]</f>
        <v>656</v>
      </c>
    </row>
    <row r="667" spans="1:9" hidden="1" x14ac:dyDescent="0.3">
      <c r="A667" s="1">
        <v>14106</v>
      </c>
      <c r="B667">
        <v>657</v>
      </c>
      <c r="C667" s="1" t="s">
        <v>1332</v>
      </c>
      <c r="D667" s="1" t="s">
        <v>1333</v>
      </c>
      <c r="E667" s="1" t="s">
        <v>715</v>
      </c>
      <c r="F667" s="1" t="s">
        <v>115</v>
      </c>
      <c r="G667" s="1" t="s">
        <v>716</v>
      </c>
      <c r="H667" s="1" t="s">
        <v>11314</v>
      </c>
      <c r="I667" s="1">
        <f>+Territorio[[#This Row],[id]]</f>
        <v>657</v>
      </c>
    </row>
    <row r="668" spans="1:9" hidden="1" x14ac:dyDescent="0.3">
      <c r="A668" s="1">
        <v>14107</v>
      </c>
      <c r="B668">
        <v>658</v>
      </c>
      <c r="C668" s="1" t="s">
        <v>1334</v>
      </c>
      <c r="D668" s="1" t="s">
        <v>1335</v>
      </c>
      <c r="E668" s="1" t="s">
        <v>715</v>
      </c>
      <c r="F668" s="1" t="s">
        <v>115</v>
      </c>
      <c r="G668" s="1" t="s">
        <v>716</v>
      </c>
      <c r="H668" s="1" t="s">
        <v>11315</v>
      </c>
      <c r="I668" s="1">
        <f>+Territorio[[#This Row],[id]]</f>
        <v>658</v>
      </c>
    </row>
    <row r="669" spans="1:9" hidden="1" x14ac:dyDescent="0.3">
      <c r="A669" s="1">
        <v>14108</v>
      </c>
      <c r="B669">
        <v>659</v>
      </c>
      <c r="C669" s="1" t="s">
        <v>1336</v>
      </c>
      <c r="D669" s="1" t="s">
        <v>1337</v>
      </c>
      <c r="E669" s="1" t="s">
        <v>715</v>
      </c>
      <c r="F669" s="1" t="s">
        <v>115</v>
      </c>
      <c r="G669" s="1" t="s">
        <v>716</v>
      </c>
      <c r="H669" s="1" t="s">
        <v>11316</v>
      </c>
      <c r="I669" s="1">
        <f>+Territorio[[#This Row],[id]]</f>
        <v>659</v>
      </c>
    </row>
    <row r="670" spans="1:9" hidden="1" x14ac:dyDescent="0.3">
      <c r="A670" s="1">
        <v>14201</v>
      </c>
      <c r="B670">
        <v>660</v>
      </c>
      <c r="C670" s="1" t="s">
        <v>691</v>
      </c>
      <c r="D670" s="1" t="s">
        <v>1338</v>
      </c>
      <c r="E670" s="1" t="s">
        <v>715</v>
      </c>
      <c r="F670" s="1" t="s">
        <v>115</v>
      </c>
      <c r="G670" s="1" t="s">
        <v>716</v>
      </c>
      <c r="H670" s="1" t="s">
        <v>11317</v>
      </c>
      <c r="I670" s="1">
        <f>+Territorio[[#This Row],[id]]</f>
        <v>660</v>
      </c>
    </row>
    <row r="671" spans="1:9" hidden="1" x14ac:dyDescent="0.3">
      <c r="A671" s="1">
        <v>14202</v>
      </c>
      <c r="B671">
        <v>661</v>
      </c>
      <c r="C671" s="1" t="s">
        <v>1339</v>
      </c>
      <c r="D671" s="1" t="s">
        <v>1340</v>
      </c>
      <c r="E671" s="1" t="s">
        <v>715</v>
      </c>
      <c r="F671" s="1" t="s">
        <v>115</v>
      </c>
      <c r="G671" s="1" t="s">
        <v>716</v>
      </c>
      <c r="H671" s="1" t="s">
        <v>11318</v>
      </c>
      <c r="I671" s="1">
        <f>+Territorio[[#This Row],[id]]</f>
        <v>661</v>
      </c>
    </row>
    <row r="672" spans="1:9" hidden="1" x14ac:dyDescent="0.3">
      <c r="A672" s="1">
        <v>14203</v>
      </c>
      <c r="B672">
        <v>662</v>
      </c>
      <c r="C672" s="1" t="s">
        <v>1341</v>
      </c>
      <c r="D672" s="1" t="s">
        <v>1342</v>
      </c>
      <c r="E672" s="1" t="s">
        <v>715</v>
      </c>
      <c r="F672" s="1" t="s">
        <v>115</v>
      </c>
      <c r="G672" s="1" t="s">
        <v>716</v>
      </c>
      <c r="H672" s="1" t="s">
        <v>11319</v>
      </c>
      <c r="I672" s="1">
        <f>+Territorio[[#This Row],[id]]</f>
        <v>662</v>
      </c>
    </row>
    <row r="673" spans="1:9" hidden="1" x14ac:dyDescent="0.3">
      <c r="A673" s="1">
        <v>14204</v>
      </c>
      <c r="B673">
        <v>663</v>
      </c>
      <c r="C673" s="1" t="s">
        <v>1343</v>
      </c>
      <c r="D673" s="1" t="s">
        <v>1344</v>
      </c>
      <c r="E673" s="1" t="s">
        <v>715</v>
      </c>
      <c r="F673" s="1" t="s">
        <v>115</v>
      </c>
      <c r="G673" s="1" t="s">
        <v>716</v>
      </c>
      <c r="H673" s="1" t="s">
        <v>11320</v>
      </c>
      <c r="I673" s="1">
        <f>+Territorio[[#This Row],[id]]</f>
        <v>663</v>
      </c>
    </row>
    <row r="674" spans="1:9" hidden="1" x14ac:dyDescent="0.3">
      <c r="A674" s="1">
        <v>15101</v>
      </c>
      <c r="B674">
        <v>664</v>
      </c>
      <c r="C674" s="1" t="s">
        <v>1345</v>
      </c>
      <c r="D674" s="1" t="s">
        <v>1346</v>
      </c>
      <c r="E674" s="1" t="s">
        <v>715</v>
      </c>
      <c r="F674" s="1" t="s">
        <v>115</v>
      </c>
      <c r="G674" s="1" t="s">
        <v>716</v>
      </c>
      <c r="H674" s="1" t="s">
        <v>11321</v>
      </c>
      <c r="I674" s="1">
        <f>+Territorio[[#This Row],[id]]</f>
        <v>664</v>
      </c>
    </row>
    <row r="675" spans="1:9" hidden="1" x14ac:dyDescent="0.3">
      <c r="A675" s="1">
        <v>15102</v>
      </c>
      <c r="B675">
        <v>665</v>
      </c>
      <c r="C675" s="1" t="s">
        <v>1347</v>
      </c>
      <c r="D675" s="1" t="s">
        <v>1348</v>
      </c>
      <c r="E675" s="1" t="s">
        <v>715</v>
      </c>
      <c r="F675" s="1" t="s">
        <v>115</v>
      </c>
      <c r="G675" s="1" t="s">
        <v>716</v>
      </c>
      <c r="H675" s="1" t="s">
        <v>11322</v>
      </c>
      <c r="I675" s="1">
        <f>+Territorio[[#This Row],[id]]</f>
        <v>665</v>
      </c>
    </row>
    <row r="676" spans="1:9" hidden="1" x14ac:dyDescent="0.3">
      <c r="A676" s="1">
        <v>15201</v>
      </c>
      <c r="B676">
        <v>666</v>
      </c>
      <c r="C676" s="1" t="s">
        <v>1349</v>
      </c>
      <c r="D676" s="1" t="s">
        <v>1350</v>
      </c>
      <c r="E676" s="1" t="s">
        <v>715</v>
      </c>
      <c r="F676" s="1" t="s">
        <v>115</v>
      </c>
      <c r="G676" s="1" t="s">
        <v>716</v>
      </c>
      <c r="H676" s="1" t="s">
        <v>11323</v>
      </c>
      <c r="I676" s="1">
        <f>+Territorio[[#This Row],[id]]</f>
        <v>666</v>
      </c>
    </row>
    <row r="677" spans="1:9" hidden="1" x14ac:dyDescent="0.3">
      <c r="A677" s="1">
        <v>15202</v>
      </c>
      <c r="B677">
        <v>667</v>
      </c>
      <c r="C677" s="1" t="s">
        <v>1351</v>
      </c>
      <c r="D677" s="1" t="s">
        <v>1352</v>
      </c>
      <c r="E677" s="1" t="s">
        <v>715</v>
      </c>
      <c r="F677" s="1" t="s">
        <v>115</v>
      </c>
      <c r="G677" s="1" t="s">
        <v>716</v>
      </c>
      <c r="H677" s="1" t="s">
        <v>11324</v>
      </c>
      <c r="I677" s="1">
        <f>+Territorio[[#This Row],[id]]</f>
        <v>667</v>
      </c>
    </row>
    <row r="678" spans="1:9" hidden="1" x14ac:dyDescent="0.3">
      <c r="A678" s="1">
        <v>16101</v>
      </c>
      <c r="B678">
        <v>668</v>
      </c>
      <c r="C678" s="1" t="s">
        <v>1353</v>
      </c>
      <c r="D678" s="1" t="s">
        <v>1354</v>
      </c>
      <c r="E678" s="1" t="s">
        <v>715</v>
      </c>
      <c r="F678" s="1" t="s">
        <v>115</v>
      </c>
      <c r="G678" s="1" t="s">
        <v>716</v>
      </c>
      <c r="H678" s="1" t="s">
        <v>11325</v>
      </c>
      <c r="I678" s="1">
        <f>+Territorio[[#This Row],[id]]</f>
        <v>668</v>
      </c>
    </row>
    <row r="679" spans="1:9" hidden="1" x14ac:dyDescent="0.3">
      <c r="A679" s="1">
        <v>16102</v>
      </c>
      <c r="B679">
        <v>669</v>
      </c>
      <c r="C679" s="1" t="s">
        <v>1355</v>
      </c>
      <c r="D679" s="1" t="s">
        <v>1356</v>
      </c>
      <c r="E679" s="1" t="s">
        <v>715</v>
      </c>
      <c r="F679" s="1" t="s">
        <v>115</v>
      </c>
      <c r="G679" s="1" t="s">
        <v>716</v>
      </c>
      <c r="H679" s="1" t="s">
        <v>11326</v>
      </c>
      <c r="I679" s="1">
        <f>+Territorio[[#This Row],[id]]</f>
        <v>669</v>
      </c>
    </row>
    <row r="680" spans="1:9" hidden="1" x14ac:dyDescent="0.3">
      <c r="A680" s="1">
        <v>16103</v>
      </c>
      <c r="B680">
        <v>670</v>
      </c>
      <c r="C680" s="1" t="s">
        <v>1357</v>
      </c>
      <c r="D680" s="1" t="s">
        <v>1358</v>
      </c>
      <c r="E680" s="1" t="s">
        <v>715</v>
      </c>
      <c r="F680" s="1" t="s">
        <v>115</v>
      </c>
      <c r="G680" s="1" t="s">
        <v>716</v>
      </c>
      <c r="H680" s="1" t="s">
        <v>11327</v>
      </c>
      <c r="I680" s="1">
        <f>+Territorio[[#This Row],[id]]</f>
        <v>670</v>
      </c>
    </row>
    <row r="681" spans="1:9" hidden="1" x14ac:dyDescent="0.3">
      <c r="A681" s="1">
        <v>16104</v>
      </c>
      <c r="B681">
        <v>671</v>
      </c>
      <c r="C681" s="1" t="s">
        <v>1359</v>
      </c>
      <c r="D681" s="1" t="s">
        <v>1360</v>
      </c>
      <c r="E681" s="1" t="s">
        <v>715</v>
      </c>
      <c r="F681" s="1" t="s">
        <v>115</v>
      </c>
      <c r="G681" s="1" t="s">
        <v>716</v>
      </c>
      <c r="H681" s="1" t="s">
        <v>11328</v>
      </c>
      <c r="I681" s="1">
        <f>+Territorio[[#This Row],[id]]</f>
        <v>671</v>
      </c>
    </row>
    <row r="682" spans="1:9" hidden="1" x14ac:dyDescent="0.3">
      <c r="A682" s="1">
        <v>16105</v>
      </c>
      <c r="B682">
        <v>672</v>
      </c>
      <c r="C682" s="1" t="s">
        <v>1361</v>
      </c>
      <c r="D682" s="1" t="s">
        <v>1362</v>
      </c>
      <c r="E682" s="1" t="s">
        <v>715</v>
      </c>
      <c r="F682" s="1" t="s">
        <v>115</v>
      </c>
      <c r="G682" s="1" t="s">
        <v>716</v>
      </c>
      <c r="H682" s="1" t="s">
        <v>11329</v>
      </c>
      <c r="I682" s="1">
        <f>+Territorio[[#This Row],[id]]</f>
        <v>672</v>
      </c>
    </row>
    <row r="683" spans="1:9" hidden="1" x14ac:dyDescent="0.3">
      <c r="A683" s="1">
        <v>16106</v>
      </c>
      <c r="B683">
        <v>673</v>
      </c>
      <c r="C683" s="1" t="s">
        <v>1363</v>
      </c>
      <c r="D683" s="1" t="s">
        <v>1364</v>
      </c>
      <c r="E683" s="1" t="s">
        <v>715</v>
      </c>
      <c r="F683" s="1" t="s">
        <v>115</v>
      </c>
      <c r="G683" s="1" t="s">
        <v>716</v>
      </c>
      <c r="H683" s="1" t="s">
        <v>11330</v>
      </c>
      <c r="I683" s="1">
        <f>+Territorio[[#This Row],[id]]</f>
        <v>673</v>
      </c>
    </row>
    <row r="684" spans="1:9" hidden="1" x14ac:dyDescent="0.3">
      <c r="A684" s="1">
        <v>16107</v>
      </c>
      <c r="B684">
        <v>674</v>
      </c>
      <c r="C684" s="1" t="s">
        <v>1365</v>
      </c>
      <c r="D684" s="1" t="s">
        <v>1366</v>
      </c>
      <c r="E684" s="1" t="s">
        <v>715</v>
      </c>
      <c r="F684" s="1" t="s">
        <v>115</v>
      </c>
      <c r="G684" s="1" t="s">
        <v>716</v>
      </c>
      <c r="H684" s="1" t="s">
        <v>11331</v>
      </c>
      <c r="I684" s="1">
        <f>+Territorio[[#This Row],[id]]</f>
        <v>674</v>
      </c>
    </row>
    <row r="685" spans="1:9" hidden="1" x14ac:dyDescent="0.3">
      <c r="A685" s="1">
        <v>16108</v>
      </c>
      <c r="B685">
        <v>675</v>
      </c>
      <c r="C685" s="1" t="s">
        <v>1367</v>
      </c>
      <c r="D685" s="1" t="s">
        <v>1368</v>
      </c>
      <c r="E685" s="1" t="s">
        <v>715</v>
      </c>
      <c r="F685" s="1" t="s">
        <v>115</v>
      </c>
      <c r="G685" s="1" t="s">
        <v>716</v>
      </c>
      <c r="H685" s="1" t="s">
        <v>11332</v>
      </c>
      <c r="I685" s="1">
        <f>+Territorio[[#This Row],[id]]</f>
        <v>675</v>
      </c>
    </row>
    <row r="686" spans="1:9" hidden="1" x14ac:dyDescent="0.3">
      <c r="A686" s="1">
        <v>16109</v>
      </c>
      <c r="B686">
        <v>676</v>
      </c>
      <c r="C686" s="1" t="s">
        <v>1369</v>
      </c>
      <c r="D686" s="1" t="s">
        <v>1370</v>
      </c>
      <c r="E686" s="1" t="s">
        <v>715</v>
      </c>
      <c r="F686" s="1" t="s">
        <v>115</v>
      </c>
      <c r="G686" s="1" t="s">
        <v>716</v>
      </c>
      <c r="H686" s="1" t="s">
        <v>11333</v>
      </c>
      <c r="I686" s="1">
        <f>+Territorio[[#This Row],[id]]</f>
        <v>676</v>
      </c>
    </row>
    <row r="687" spans="1:9" hidden="1" x14ac:dyDescent="0.3">
      <c r="A687" s="1">
        <v>16201</v>
      </c>
      <c r="B687">
        <v>677</v>
      </c>
      <c r="C687" s="1" t="s">
        <v>1371</v>
      </c>
      <c r="D687" s="1" t="s">
        <v>1372</v>
      </c>
      <c r="E687" s="1" t="s">
        <v>715</v>
      </c>
      <c r="F687" s="1" t="s">
        <v>115</v>
      </c>
      <c r="G687" s="1" t="s">
        <v>716</v>
      </c>
      <c r="H687" s="1" t="s">
        <v>11334</v>
      </c>
      <c r="I687" s="1">
        <f>+Territorio[[#This Row],[id]]</f>
        <v>677</v>
      </c>
    </row>
    <row r="688" spans="1:9" hidden="1" x14ac:dyDescent="0.3">
      <c r="A688" s="1">
        <v>16202</v>
      </c>
      <c r="B688">
        <v>678</v>
      </c>
      <c r="C688" s="1" t="s">
        <v>1373</v>
      </c>
      <c r="D688" s="1" t="s">
        <v>1374</v>
      </c>
      <c r="E688" s="1" t="s">
        <v>715</v>
      </c>
      <c r="F688" s="1" t="s">
        <v>115</v>
      </c>
      <c r="G688" s="1" t="s">
        <v>716</v>
      </c>
      <c r="H688" s="1" t="s">
        <v>11335</v>
      </c>
      <c r="I688" s="1">
        <f>+Territorio[[#This Row],[id]]</f>
        <v>678</v>
      </c>
    </row>
    <row r="689" spans="1:9" hidden="1" x14ac:dyDescent="0.3">
      <c r="A689" s="1">
        <v>16203</v>
      </c>
      <c r="B689">
        <v>679</v>
      </c>
      <c r="C689" s="1" t="s">
        <v>1375</v>
      </c>
      <c r="D689" s="1" t="s">
        <v>1376</v>
      </c>
      <c r="E689" s="1" t="s">
        <v>715</v>
      </c>
      <c r="F689" s="1" t="s">
        <v>115</v>
      </c>
      <c r="G689" s="1" t="s">
        <v>716</v>
      </c>
      <c r="H689" s="1" t="s">
        <v>11336</v>
      </c>
      <c r="I689" s="1">
        <f>+Territorio[[#This Row],[id]]</f>
        <v>679</v>
      </c>
    </row>
    <row r="690" spans="1:9" hidden="1" x14ac:dyDescent="0.3">
      <c r="A690" s="1">
        <v>16204</v>
      </c>
      <c r="B690">
        <v>680</v>
      </c>
      <c r="C690" s="1" t="s">
        <v>1377</v>
      </c>
      <c r="D690" s="1" t="s">
        <v>1378</v>
      </c>
      <c r="E690" s="1" t="s">
        <v>715</v>
      </c>
      <c r="F690" s="1" t="s">
        <v>115</v>
      </c>
      <c r="G690" s="1" t="s">
        <v>716</v>
      </c>
      <c r="H690" s="1" t="s">
        <v>11337</v>
      </c>
      <c r="I690" s="1">
        <f>+Territorio[[#This Row],[id]]</f>
        <v>680</v>
      </c>
    </row>
    <row r="691" spans="1:9" hidden="1" x14ac:dyDescent="0.3">
      <c r="A691" s="1">
        <v>16205</v>
      </c>
      <c r="B691">
        <v>681</v>
      </c>
      <c r="C691" s="1" t="s">
        <v>1379</v>
      </c>
      <c r="D691" s="1" t="s">
        <v>1380</v>
      </c>
      <c r="E691" s="1" t="s">
        <v>715</v>
      </c>
      <c r="F691" s="1" t="s">
        <v>115</v>
      </c>
      <c r="G691" s="1" t="s">
        <v>716</v>
      </c>
      <c r="H691" s="1" t="s">
        <v>11338</v>
      </c>
      <c r="I691" s="1">
        <f>+Territorio[[#This Row],[id]]</f>
        <v>681</v>
      </c>
    </row>
    <row r="692" spans="1:9" hidden="1" x14ac:dyDescent="0.3">
      <c r="A692" s="1">
        <v>16206</v>
      </c>
      <c r="B692">
        <v>682</v>
      </c>
      <c r="C692" s="1" t="s">
        <v>1381</v>
      </c>
      <c r="D692" s="1" t="s">
        <v>1382</v>
      </c>
      <c r="E692" s="1" t="s">
        <v>715</v>
      </c>
      <c r="F692" s="1" t="s">
        <v>115</v>
      </c>
      <c r="G692" s="1" t="s">
        <v>716</v>
      </c>
      <c r="H692" s="1" t="s">
        <v>11339</v>
      </c>
      <c r="I692" s="1">
        <f>+Territorio[[#This Row],[id]]</f>
        <v>682</v>
      </c>
    </row>
    <row r="693" spans="1:9" hidden="1" x14ac:dyDescent="0.3">
      <c r="A693" s="1">
        <v>16207</v>
      </c>
      <c r="B693">
        <v>683</v>
      </c>
      <c r="C693" s="1" t="s">
        <v>1383</v>
      </c>
      <c r="D693" s="1" t="s">
        <v>1384</v>
      </c>
      <c r="E693" s="1" t="s">
        <v>715</v>
      </c>
      <c r="F693" s="1" t="s">
        <v>115</v>
      </c>
      <c r="G693" s="1" t="s">
        <v>716</v>
      </c>
      <c r="H693" s="1" t="s">
        <v>11340</v>
      </c>
      <c r="I693" s="1">
        <f>+Territorio[[#This Row],[id]]</f>
        <v>683</v>
      </c>
    </row>
    <row r="694" spans="1:9" hidden="1" x14ac:dyDescent="0.3">
      <c r="A694" s="1">
        <v>16301</v>
      </c>
      <c r="B694">
        <v>684</v>
      </c>
      <c r="C694" s="1" t="s">
        <v>1385</v>
      </c>
      <c r="D694" s="1" t="s">
        <v>1386</v>
      </c>
      <c r="E694" s="1" t="s">
        <v>715</v>
      </c>
      <c r="F694" s="1" t="s">
        <v>115</v>
      </c>
      <c r="G694" s="1" t="s">
        <v>716</v>
      </c>
      <c r="H694" s="1" t="s">
        <v>11341</v>
      </c>
      <c r="I694" s="1">
        <f>+Territorio[[#This Row],[id]]</f>
        <v>684</v>
      </c>
    </row>
    <row r="695" spans="1:9" hidden="1" x14ac:dyDescent="0.3">
      <c r="A695" s="1">
        <v>16302</v>
      </c>
      <c r="B695">
        <v>685</v>
      </c>
      <c r="C695" s="1" t="s">
        <v>1387</v>
      </c>
      <c r="D695" s="1" t="s">
        <v>1388</v>
      </c>
      <c r="E695" s="1" t="s">
        <v>715</v>
      </c>
      <c r="F695" s="1" t="s">
        <v>115</v>
      </c>
      <c r="G695" s="1" t="s">
        <v>716</v>
      </c>
      <c r="H695" s="1" t="s">
        <v>11342</v>
      </c>
      <c r="I695" s="1">
        <f>+Territorio[[#This Row],[id]]</f>
        <v>685</v>
      </c>
    </row>
    <row r="696" spans="1:9" hidden="1" x14ac:dyDescent="0.3">
      <c r="A696" s="1">
        <v>16303</v>
      </c>
      <c r="B696">
        <v>686</v>
      </c>
      <c r="C696" s="1" t="s">
        <v>1389</v>
      </c>
      <c r="D696" s="1" t="s">
        <v>1390</v>
      </c>
      <c r="E696" s="1" t="s">
        <v>715</v>
      </c>
      <c r="F696" s="1" t="s">
        <v>115</v>
      </c>
      <c r="G696" s="1" t="s">
        <v>716</v>
      </c>
      <c r="H696" s="1" t="s">
        <v>11343</v>
      </c>
      <c r="I696" s="1">
        <f>+Territorio[[#This Row],[id]]</f>
        <v>686</v>
      </c>
    </row>
    <row r="697" spans="1:9" hidden="1" x14ac:dyDescent="0.3">
      <c r="A697" s="1">
        <v>16304</v>
      </c>
      <c r="B697">
        <v>687</v>
      </c>
      <c r="C697" s="1" t="s">
        <v>1391</v>
      </c>
      <c r="D697" s="1" t="s">
        <v>1392</v>
      </c>
      <c r="E697" s="1" t="s">
        <v>715</v>
      </c>
      <c r="F697" s="1" t="s">
        <v>115</v>
      </c>
      <c r="G697" s="1" t="s">
        <v>716</v>
      </c>
      <c r="H697" s="1" t="s">
        <v>11344</v>
      </c>
      <c r="I697" s="1">
        <f>+Territorio[[#This Row],[id]]</f>
        <v>687</v>
      </c>
    </row>
    <row r="698" spans="1:9" hidden="1" x14ac:dyDescent="0.3">
      <c r="A698" s="1">
        <v>16305</v>
      </c>
      <c r="B698">
        <v>688</v>
      </c>
      <c r="C698" s="1" t="s">
        <v>1393</v>
      </c>
      <c r="D698" s="1" t="s">
        <v>1394</v>
      </c>
      <c r="E698" s="1" t="s">
        <v>715</v>
      </c>
      <c r="F698" s="1" t="s">
        <v>115</v>
      </c>
      <c r="G698" s="1" t="s">
        <v>716</v>
      </c>
      <c r="H698" s="1" t="s">
        <v>11345</v>
      </c>
      <c r="I698" s="1">
        <f>+Territorio[[#This Row],[id]]</f>
        <v>688</v>
      </c>
    </row>
    <row r="699" spans="1:9" hidden="1" x14ac:dyDescent="0.3">
      <c r="B699">
        <v>689</v>
      </c>
      <c r="C699" s="1" t="s">
        <v>1395</v>
      </c>
      <c r="D699" s="1" t="s">
        <v>1396</v>
      </c>
      <c r="E699" s="1" t="s">
        <v>1397</v>
      </c>
      <c r="F699" s="1" t="s">
        <v>133</v>
      </c>
      <c r="G699" s="1" t="s">
        <v>1398</v>
      </c>
      <c r="H699" s="1" t="s">
        <v>11346</v>
      </c>
      <c r="I699" s="1">
        <f>+Territorio[[#This Row],[id]]</f>
        <v>689</v>
      </c>
    </row>
    <row r="700" spans="1:9" hidden="1" x14ac:dyDescent="0.3">
      <c r="B700">
        <v>690</v>
      </c>
      <c r="C700" s="1" t="s">
        <v>1399</v>
      </c>
      <c r="D700" s="1" t="s">
        <v>1400</v>
      </c>
      <c r="E700" s="1" t="s">
        <v>1397</v>
      </c>
      <c r="F700" s="1" t="s">
        <v>133</v>
      </c>
      <c r="G700" s="1" t="s">
        <v>1398</v>
      </c>
      <c r="H700" s="1" t="s">
        <v>11347</v>
      </c>
      <c r="I700" s="1">
        <f>+Territorio[[#This Row],[id]]</f>
        <v>690</v>
      </c>
    </row>
    <row r="701" spans="1:9" hidden="1" x14ac:dyDescent="0.3">
      <c r="B701">
        <v>691</v>
      </c>
      <c r="C701" s="1" t="s">
        <v>1401</v>
      </c>
      <c r="D701" s="1" t="s">
        <v>1402</v>
      </c>
      <c r="E701" s="1" t="s">
        <v>1397</v>
      </c>
      <c r="F701" s="1" t="s">
        <v>133</v>
      </c>
      <c r="G701" s="1" t="s">
        <v>1398</v>
      </c>
      <c r="H701" s="1" t="s">
        <v>11348</v>
      </c>
      <c r="I701" s="1">
        <f>+Territorio[[#This Row],[id]]</f>
        <v>691</v>
      </c>
    </row>
    <row r="702" spans="1:9" hidden="1" x14ac:dyDescent="0.3">
      <c r="B702">
        <v>692</v>
      </c>
      <c r="C702" s="1" t="s">
        <v>1403</v>
      </c>
      <c r="D702" s="1" t="s">
        <v>1404</v>
      </c>
      <c r="E702" s="1" t="s">
        <v>1397</v>
      </c>
      <c r="F702" s="1" t="s">
        <v>133</v>
      </c>
      <c r="G702" s="1" t="s">
        <v>1398</v>
      </c>
      <c r="H702" s="1" t="s">
        <v>11349</v>
      </c>
      <c r="I702" s="1">
        <f>+Territorio[[#This Row],[id]]</f>
        <v>692</v>
      </c>
    </row>
    <row r="703" spans="1:9" hidden="1" x14ac:dyDescent="0.3">
      <c r="B703">
        <v>693</v>
      </c>
      <c r="C703" s="1" t="s">
        <v>1405</v>
      </c>
      <c r="D703" s="1" t="s">
        <v>1406</v>
      </c>
      <c r="E703" s="1" t="s">
        <v>1397</v>
      </c>
      <c r="F703" s="1" t="s">
        <v>133</v>
      </c>
      <c r="G703" s="1" t="s">
        <v>1398</v>
      </c>
      <c r="H703" s="1" t="s">
        <v>11350</v>
      </c>
      <c r="I703" s="1">
        <f>+Territorio[[#This Row],[id]]</f>
        <v>693</v>
      </c>
    </row>
    <row r="704" spans="1:9" hidden="1" x14ac:dyDescent="0.3">
      <c r="B704">
        <v>694</v>
      </c>
      <c r="C704" s="1" t="s">
        <v>1407</v>
      </c>
      <c r="D704" s="1" t="s">
        <v>1408</v>
      </c>
      <c r="E704" s="1" t="s">
        <v>1397</v>
      </c>
      <c r="F704" s="1" t="s">
        <v>133</v>
      </c>
      <c r="G704" s="1" t="s">
        <v>1398</v>
      </c>
      <c r="H704" s="1" t="s">
        <v>11351</v>
      </c>
      <c r="I704" s="1">
        <f>+Territorio[[#This Row],[id]]</f>
        <v>694</v>
      </c>
    </row>
    <row r="705" spans="2:9" hidden="1" x14ac:dyDescent="0.3">
      <c r="B705">
        <v>695</v>
      </c>
      <c r="C705" s="1" t="s">
        <v>1409</v>
      </c>
      <c r="D705" s="1" t="s">
        <v>1410</v>
      </c>
      <c r="E705" s="1" t="s">
        <v>1397</v>
      </c>
      <c r="F705" s="1" t="s">
        <v>133</v>
      </c>
      <c r="G705" s="1" t="s">
        <v>1398</v>
      </c>
      <c r="H705" s="1" t="s">
        <v>11352</v>
      </c>
      <c r="I705" s="1">
        <f>+Territorio[[#This Row],[id]]</f>
        <v>695</v>
      </c>
    </row>
    <row r="706" spans="2:9" hidden="1" x14ac:dyDescent="0.3">
      <c r="B706">
        <v>696</v>
      </c>
      <c r="C706" s="1" t="s">
        <v>1411</v>
      </c>
      <c r="D706" s="1" t="s">
        <v>1412</v>
      </c>
      <c r="E706" s="1" t="s">
        <v>1397</v>
      </c>
      <c r="F706" s="1" t="s">
        <v>133</v>
      </c>
      <c r="G706" s="1" t="s">
        <v>1398</v>
      </c>
      <c r="H706" s="1" t="s">
        <v>11353</v>
      </c>
      <c r="I706" s="1">
        <f>+Territorio[[#This Row],[id]]</f>
        <v>696</v>
      </c>
    </row>
    <row r="707" spans="2:9" hidden="1" x14ac:dyDescent="0.3">
      <c r="B707">
        <v>697</v>
      </c>
      <c r="C707" s="1" t="s">
        <v>701</v>
      </c>
      <c r="D707" s="1" t="s">
        <v>1413</v>
      </c>
      <c r="E707" s="1" t="s">
        <v>1397</v>
      </c>
      <c r="F707" s="1" t="s">
        <v>133</v>
      </c>
      <c r="G707" s="1" t="s">
        <v>1398</v>
      </c>
      <c r="H707" s="1" t="s">
        <v>11354</v>
      </c>
      <c r="I707" s="1">
        <f>+Territorio[[#This Row],[id]]</f>
        <v>697</v>
      </c>
    </row>
    <row r="708" spans="2:9" hidden="1" x14ac:dyDescent="0.3">
      <c r="B708">
        <v>698</v>
      </c>
      <c r="C708" s="1" t="s">
        <v>1414</v>
      </c>
      <c r="D708" s="1" t="s">
        <v>1415</v>
      </c>
      <c r="E708" s="1" t="s">
        <v>1397</v>
      </c>
      <c r="F708" s="1" t="s">
        <v>133</v>
      </c>
      <c r="G708" s="1" t="s">
        <v>1398</v>
      </c>
      <c r="H708" s="1" t="s">
        <v>11355</v>
      </c>
      <c r="I708" s="1">
        <f>+Territorio[[#This Row],[id]]</f>
        <v>698</v>
      </c>
    </row>
    <row r="709" spans="2:9" hidden="1" x14ac:dyDescent="0.3">
      <c r="B709">
        <v>699</v>
      </c>
      <c r="C709" s="1" t="s">
        <v>1416</v>
      </c>
      <c r="D709" s="1" t="s">
        <v>1417</v>
      </c>
      <c r="E709" s="1" t="s">
        <v>1397</v>
      </c>
      <c r="F709" s="1" t="s">
        <v>133</v>
      </c>
      <c r="G709" s="1" t="s">
        <v>1398</v>
      </c>
      <c r="H709" s="1" t="s">
        <v>11356</v>
      </c>
      <c r="I709" s="1">
        <f>+Territorio[[#This Row],[id]]</f>
        <v>699</v>
      </c>
    </row>
    <row r="710" spans="2:9" hidden="1" x14ac:dyDescent="0.3">
      <c r="B710">
        <v>700</v>
      </c>
      <c r="C710" s="1" t="s">
        <v>1418</v>
      </c>
      <c r="D710" s="1" t="s">
        <v>1419</v>
      </c>
      <c r="E710" s="1" t="s">
        <v>1397</v>
      </c>
      <c r="F710" s="1" t="s">
        <v>133</v>
      </c>
      <c r="G710" s="1" t="s">
        <v>1398</v>
      </c>
      <c r="H710" s="1" t="s">
        <v>11357</v>
      </c>
      <c r="I710" s="1">
        <f>+Territorio[[#This Row],[id]]</f>
        <v>700</v>
      </c>
    </row>
    <row r="711" spans="2:9" hidden="1" x14ac:dyDescent="0.3">
      <c r="B711">
        <v>701</v>
      </c>
      <c r="C711" s="1" t="s">
        <v>1420</v>
      </c>
      <c r="D711" s="1" t="s">
        <v>1421</v>
      </c>
      <c r="E711" s="1" t="s">
        <v>1397</v>
      </c>
      <c r="F711" s="1" t="s">
        <v>133</v>
      </c>
      <c r="G711" s="1" t="s">
        <v>1398</v>
      </c>
      <c r="H711" s="1" t="s">
        <v>11358</v>
      </c>
      <c r="I711" s="1">
        <f>+Territorio[[#This Row],[id]]</f>
        <v>701</v>
      </c>
    </row>
    <row r="712" spans="2:9" hidden="1" x14ac:dyDescent="0.3">
      <c r="B712">
        <v>702</v>
      </c>
      <c r="C712" s="1" t="s">
        <v>1422</v>
      </c>
      <c r="D712" s="1" t="s">
        <v>1423</v>
      </c>
      <c r="E712" s="1" t="s">
        <v>1397</v>
      </c>
      <c r="F712" s="1" t="s">
        <v>133</v>
      </c>
      <c r="G712" s="1" t="s">
        <v>1398</v>
      </c>
      <c r="H712" s="1" t="s">
        <v>11359</v>
      </c>
      <c r="I712" s="1">
        <f>+Territorio[[#This Row],[id]]</f>
        <v>702</v>
      </c>
    </row>
    <row r="713" spans="2:9" hidden="1" x14ac:dyDescent="0.3">
      <c r="B713">
        <v>703</v>
      </c>
      <c r="C713" s="1" t="s">
        <v>1424</v>
      </c>
      <c r="D713" s="1" t="s">
        <v>1425</v>
      </c>
      <c r="E713" s="1" t="s">
        <v>1397</v>
      </c>
      <c r="F713" s="1" t="s">
        <v>133</v>
      </c>
      <c r="G713" s="1" t="s">
        <v>1398</v>
      </c>
      <c r="H713" s="1" t="s">
        <v>11360</v>
      </c>
      <c r="I713" s="1">
        <f>+Territorio[[#This Row],[id]]</f>
        <v>703</v>
      </c>
    </row>
    <row r="714" spans="2:9" hidden="1" x14ac:dyDescent="0.3">
      <c r="B714">
        <v>704</v>
      </c>
      <c r="C714" s="1" t="s">
        <v>1426</v>
      </c>
      <c r="D714" s="1" t="s">
        <v>1427</v>
      </c>
      <c r="E714" s="1" t="s">
        <v>1397</v>
      </c>
      <c r="F714" s="1" t="s">
        <v>133</v>
      </c>
      <c r="G714" s="1" t="s">
        <v>1398</v>
      </c>
      <c r="H714" s="1" t="s">
        <v>11361</v>
      </c>
      <c r="I714" s="1">
        <f>+Territorio[[#This Row],[id]]</f>
        <v>704</v>
      </c>
    </row>
    <row r="715" spans="2:9" hidden="1" x14ac:dyDescent="0.3">
      <c r="B715">
        <v>705</v>
      </c>
      <c r="C715" s="1" t="s">
        <v>1428</v>
      </c>
      <c r="D715" s="1" t="s">
        <v>1429</v>
      </c>
      <c r="E715" s="1" t="s">
        <v>1397</v>
      </c>
      <c r="F715" s="1" t="s">
        <v>133</v>
      </c>
      <c r="G715" s="1" t="s">
        <v>1398</v>
      </c>
      <c r="H715" s="1" t="s">
        <v>11362</v>
      </c>
      <c r="I715" s="1">
        <f>+Territorio[[#This Row],[id]]</f>
        <v>705</v>
      </c>
    </row>
    <row r="716" spans="2:9" hidden="1" x14ac:dyDescent="0.3">
      <c r="B716">
        <v>706</v>
      </c>
      <c r="C716" s="1" t="s">
        <v>1430</v>
      </c>
      <c r="D716" s="1" t="s">
        <v>1431</v>
      </c>
      <c r="E716" s="1" t="s">
        <v>1397</v>
      </c>
      <c r="F716" s="1" t="s">
        <v>133</v>
      </c>
      <c r="G716" s="1" t="s">
        <v>1398</v>
      </c>
      <c r="H716" s="1" t="s">
        <v>11363</v>
      </c>
      <c r="I716" s="1">
        <f>+Territorio[[#This Row],[id]]</f>
        <v>706</v>
      </c>
    </row>
    <row r="717" spans="2:9" hidden="1" x14ac:dyDescent="0.3">
      <c r="B717">
        <v>707</v>
      </c>
      <c r="C717" s="1" t="s">
        <v>1432</v>
      </c>
      <c r="D717" s="1" t="s">
        <v>1433</v>
      </c>
      <c r="E717" s="1" t="s">
        <v>1397</v>
      </c>
      <c r="F717" s="1" t="s">
        <v>133</v>
      </c>
      <c r="G717" s="1" t="s">
        <v>1398</v>
      </c>
      <c r="H717" s="1" t="s">
        <v>11364</v>
      </c>
      <c r="I717" s="1">
        <f>+Territorio[[#This Row],[id]]</f>
        <v>707</v>
      </c>
    </row>
    <row r="718" spans="2:9" hidden="1" x14ac:dyDescent="0.3">
      <c r="B718">
        <v>708</v>
      </c>
      <c r="C718" s="1" t="s">
        <v>1434</v>
      </c>
      <c r="D718" s="1" t="s">
        <v>1435</v>
      </c>
      <c r="E718" s="1" t="s">
        <v>1397</v>
      </c>
      <c r="F718" s="1" t="s">
        <v>133</v>
      </c>
      <c r="G718" s="1" t="s">
        <v>1398</v>
      </c>
      <c r="H718" s="1" t="s">
        <v>11365</v>
      </c>
      <c r="I718" s="1">
        <f>+Territorio[[#This Row],[id]]</f>
        <v>708</v>
      </c>
    </row>
    <row r="719" spans="2:9" hidden="1" x14ac:dyDescent="0.3">
      <c r="B719">
        <v>709</v>
      </c>
      <c r="C719" s="1" t="s">
        <v>544</v>
      </c>
      <c r="D719" s="1" t="s">
        <v>1436</v>
      </c>
      <c r="E719" s="1" t="s">
        <v>1397</v>
      </c>
      <c r="F719" s="1" t="s">
        <v>133</v>
      </c>
      <c r="G719" s="1" t="s">
        <v>1398</v>
      </c>
      <c r="H719" s="1" t="s">
        <v>11366</v>
      </c>
      <c r="I719" s="1">
        <f>+Territorio[[#This Row],[id]]</f>
        <v>709</v>
      </c>
    </row>
    <row r="720" spans="2:9" hidden="1" x14ac:dyDescent="0.3">
      <c r="B720">
        <v>710</v>
      </c>
      <c r="C720" s="1" t="s">
        <v>1437</v>
      </c>
      <c r="D720" s="1" t="s">
        <v>1438</v>
      </c>
      <c r="E720" s="1" t="s">
        <v>1397</v>
      </c>
      <c r="F720" s="1" t="s">
        <v>133</v>
      </c>
      <c r="G720" s="1" t="s">
        <v>1398</v>
      </c>
      <c r="H720" s="1" t="s">
        <v>11367</v>
      </c>
      <c r="I720" s="1">
        <f>+Territorio[[#This Row],[id]]</f>
        <v>710</v>
      </c>
    </row>
    <row r="721" spans="2:9" hidden="1" x14ac:dyDescent="0.3">
      <c r="B721">
        <v>711</v>
      </c>
      <c r="C721" s="1" t="s">
        <v>182</v>
      </c>
      <c r="D721" s="1" t="s">
        <v>1439</v>
      </c>
      <c r="E721" s="1" t="s">
        <v>1397</v>
      </c>
      <c r="F721" s="1" t="s">
        <v>133</v>
      </c>
      <c r="G721" s="1" t="s">
        <v>1398</v>
      </c>
      <c r="H721" s="1" t="s">
        <v>11368</v>
      </c>
      <c r="I721" s="1">
        <f>+Territorio[[#This Row],[id]]</f>
        <v>711</v>
      </c>
    </row>
    <row r="722" spans="2:9" hidden="1" x14ac:dyDescent="0.3">
      <c r="B722">
        <v>712</v>
      </c>
      <c r="C722" s="1" t="s">
        <v>1440</v>
      </c>
      <c r="D722" s="1" t="s">
        <v>1441</v>
      </c>
      <c r="E722" s="1" t="s">
        <v>1397</v>
      </c>
      <c r="F722" s="1" t="s">
        <v>133</v>
      </c>
      <c r="G722" s="1" t="s">
        <v>1398</v>
      </c>
      <c r="H722" s="1" t="s">
        <v>11369</v>
      </c>
      <c r="I722" s="1">
        <f>+Territorio[[#This Row],[id]]</f>
        <v>712</v>
      </c>
    </row>
    <row r="723" spans="2:9" hidden="1" x14ac:dyDescent="0.3">
      <c r="B723">
        <v>713</v>
      </c>
      <c r="C723" s="1" t="s">
        <v>1442</v>
      </c>
      <c r="D723" s="1" t="s">
        <v>1443</v>
      </c>
      <c r="E723" s="1" t="s">
        <v>1397</v>
      </c>
      <c r="F723" s="1" t="s">
        <v>133</v>
      </c>
      <c r="G723" s="1" t="s">
        <v>1398</v>
      </c>
      <c r="H723" s="1" t="s">
        <v>11370</v>
      </c>
      <c r="I723" s="1">
        <f>+Territorio[[#This Row],[id]]</f>
        <v>713</v>
      </c>
    </row>
    <row r="724" spans="2:9" hidden="1" x14ac:dyDescent="0.3">
      <c r="B724">
        <v>714</v>
      </c>
      <c r="C724" s="1" t="s">
        <v>1444</v>
      </c>
      <c r="D724" s="1" t="s">
        <v>1445</v>
      </c>
      <c r="E724" s="1" t="s">
        <v>1397</v>
      </c>
      <c r="F724" s="1" t="s">
        <v>133</v>
      </c>
      <c r="G724" s="1" t="s">
        <v>1398</v>
      </c>
      <c r="H724" s="1" t="s">
        <v>11371</v>
      </c>
      <c r="I724" s="1">
        <f>+Territorio[[#This Row],[id]]</f>
        <v>714</v>
      </c>
    </row>
    <row r="725" spans="2:9" hidden="1" x14ac:dyDescent="0.3">
      <c r="B725">
        <v>715</v>
      </c>
      <c r="C725" s="1" t="s">
        <v>1446</v>
      </c>
      <c r="D725" s="1" t="s">
        <v>1447</v>
      </c>
      <c r="E725" s="1" t="s">
        <v>1397</v>
      </c>
      <c r="F725" s="1" t="s">
        <v>133</v>
      </c>
      <c r="G725" s="1" t="s">
        <v>1398</v>
      </c>
      <c r="H725" s="1" t="s">
        <v>11372</v>
      </c>
      <c r="I725" s="1">
        <f>+Territorio[[#This Row],[id]]</f>
        <v>715</v>
      </c>
    </row>
    <row r="726" spans="2:9" hidden="1" x14ac:dyDescent="0.3">
      <c r="B726">
        <v>716</v>
      </c>
      <c r="C726" s="1" t="s">
        <v>1448</v>
      </c>
      <c r="D726" s="1" t="s">
        <v>1449</v>
      </c>
      <c r="E726" s="1" t="s">
        <v>1397</v>
      </c>
      <c r="F726" s="1" t="s">
        <v>133</v>
      </c>
      <c r="G726" s="1" t="s">
        <v>1398</v>
      </c>
      <c r="H726" s="1" t="s">
        <v>11373</v>
      </c>
      <c r="I726" s="1">
        <f>+Territorio[[#This Row],[id]]</f>
        <v>716</v>
      </c>
    </row>
    <row r="727" spans="2:9" hidden="1" x14ac:dyDescent="0.3">
      <c r="B727">
        <v>717</v>
      </c>
      <c r="C727" s="1" t="s">
        <v>1450</v>
      </c>
      <c r="D727" s="1" t="s">
        <v>1451</v>
      </c>
      <c r="E727" s="1" t="s">
        <v>1397</v>
      </c>
      <c r="F727" s="1" t="s">
        <v>133</v>
      </c>
      <c r="G727" s="1" t="s">
        <v>1398</v>
      </c>
      <c r="H727" s="1" t="s">
        <v>11374</v>
      </c>
      <c r="I727" s="1">
        <f>+Territorio[[#This Row],[id]]</f>
        <v>717</v>
      </c>
    </row>
    <row r="728" spans="2:9" hidden="1" x14ac:dyDescent="0.3">
      <c r="B728">
        <v>718</v>
      </c>
      <c r="C728" s="1" t="s">
        <v>1385</v>
      </c>
      <c r="D728" s="1" t="s">
        <v>1452</v>
      </c>
      <c r="E728" s="1" t="s">
        <v>1397</v>
      </c>
      <c r="F728" s="1" t="s">
        <v>133</v>
      </c>
      <c r="G728" s="1" t="s">
        <v>1398</v>
      </c>
      <c r="H728" s="1" t="s">
        <v>11375</v>
      </c>
      <c r="I728" s="1">
        <f>+Territorio[[#This Row],[id]]</f>
        <v>718</v>
      </c>
    </row>
    <row r="729" spans="2:9" hidden="1" x14ac:dyDescent="0.3">
      <c r="B729">
        <v>719</v>
      </c>
      <c r="C729" s="1" t="s">
        <v>1453</v>
      </c>
      <c r="D729" s="1" t="s">
        <v>1454</v>
      </c>
      <c r="E729" s="1" t="s">
        <v>1397</v>
      </c>
      <c r="F729" s="1" t="s">
        <v>133</v>
      </c>
      <c r="G729" s="1" t="s">
        <v>1398</v>
      </c>
      <c r="H729" s="1" t="s">
        <v>11376</v>
      </c>
      <c r="I729" s="1">
        <f>+Territorio[[#This Row],[id]]</f>
        <v>719</v>
      </c>
    </row>
    <row r="730" spans="2:9" hidden="1" x14ac:dyDescent="0.3">
      <c r="B730">
        <v>720</v>
      </c>
      <c r="C730" s="1" t="s">
        <v>1455</v>
      </c>
      <c r="D730" s="1" t="s">
        <v>1456</v>
      </c>
      <c r="E730" s="1" t="s">
        <v>1397</v>
      </c>
      <c r="F730" s="1" t="s">
        <v>133</v>
      </c>
      <c r="G730" s="1" t="s">
        <v>1398</v>
      </c>
      <c r="H730" s="1" t="s">
        <v>11377</v>
      </c>
      <c r="I730" s="1">
        <f>+Territorio[[#This Row],[id]]</f>
        <v>720</v>
      </c>
    </row>
    <row r="731" spans="2:9" hidden="1" x14ac:dyDescent="0.3">
      <c r="B731">
        <v>721</v>
      </c>
      <c r="C731" s="1" t="s">
        <v>1457</v>
      </c>
      <c r="D731" s="1" t="s">
        <v>1458</v>
      </c>
      <c r="E731" s="1" t="s">
        <v>1397</v>
      </c>
      <c r="F731" s="1" t="s">
        <v>133</v>
      </c>
      <c r="G731" s="1" t="s">
        <v>1398</v>
      </c>
      <c r="H731" s="1" t="s">
        <v>11378</v>
      </c>
      <c r="I731" s="1">
        <f>+Territorio[[#This Row],[id]]</f>
        <v>721</v>
      </c>
    </row>
    <row r="732" spans="2:9" hidden="1" x14ac:dyDescent="0.3">
      <c r="B732">
        <v>722</v>
      </c>
      <c r="C732" s="1" t="s">
        <v>1459</v>
      </c>
      <c r="D732" s="1" t="s">
        <v>1460</v>
      </c>
      <c r="E732" s="1" t="s">
        <v>1397</v>
      </c>
      <c r="F732" s="1" t="s">
        <v>133</v>
      </c>
      <c r="G732" s="1" t="s">
        <v>1398</v>
      </c>
      <c r="H732" s="1" t="s">
        <v>11379</v>
      </c>
      <c r="I732" s="1">
        <f>+Territorio[[#This Row],[id]]</f>
        <v>722</v>
      </c>
    </row>
    <row r="733" spans="2:9" hidden="1" x14ac:dyDescent="0.3">
      <c r="B733">
        <v>723</v>
      </c>
      <c r="C733" s="1" t="s">
        <v>1461</v>
      </c>
      <c r="D733" s="1" t="s">
        <v>1462</v>
      </c>
      <c r="E733" s="1" t="s">
        <v>1397</v>
      </c>
      <c r="F733" s="1" t="s">
        <v>133</v>
      </c>
      <c r="G733" s="1" t="s">
        <v>1398</v>
      </c>
      <c r="H733" s="1" t="s">
        <v>11380</v>
      </c>
      <c r="I733" s="1">
        <f>+Territorio[[#This Row],[id]]</f>
        <v>723</v>
      </c>
    </row>
    <row r="734" spans="2:9" hidden="1" x14ac:dyDescent="0.3">
      <c r="B734">
        <v>724</v>
      </c>
      <c r="C734" s="1" t="s">
        <v>1463</v>
      </c>
      <c r="D734" s="1" t="s">
        <v>1464</v>
      </c>
      <c r="E734" s="1" t="s">
        <v>1397</v>
      </c>
      <c r="F734" s="1" t="s">
        <v>133</v>
      </c>
      <c r="G734" s="1" t="s">
        <v>1398</v>
      </c>
      <c r="H734" s="1" t="s">
        <v>11381</v>
      </c>
      <c r="I734" s="1">
        <f>+Territorio[[#This Row],[id]]</f>
        <v>724</v>
      </c>
    </row>
    <row r="735" spans="2:9" hidden="1" x14ac:dyDescent="0.3">
      <c r="B735">
        <v>725</v>
      </c>
      <c r="C735" s="1" t="s">
        <v>547</v>
      </c>
      <c r="D735" s="1" t="s">
        <v>1465</v>
      </c>
      <c r="E735" s="1" t="s">
        <v>1397</v>
      </c>
      <c r="F735" s="1" t="s">
        <v>133</v>
      </c>
      <c r="G735" s="1" t="s">
        <v>1398</v>
      </c>
      <c r="H735" s="1" t="s">
        <v>11382</v>
      </c>
      <c r="I735" s="1">
        <f>+Territorio[[#This Row],[id]]</f>
        <v>725</v>
      </c>
    </row>
    <row r="736" spans="2:9" hidden="1" x14ac:dyDescent="0.3">
      <c r="B736">
        <v>726</v>
      </c>
      <c r="C736" s="1" t="s">
        <v>1466</v>
      </c>
      <c r="D736" s="1" t="s">
        <v>1467</v>
      </c>
      <c r="E736" s="1" t="s">
        <v>1397</v>
      </c>
      <c r="F736" s="1" t="s">
        <v>133</v>
      </c>
      <c r="G736" s="1" t="s">
        <v>1398</v>
      </c>
      <c r="H736" s="1" t="s">
        <v>11383</v>
      </c>
      <c r="I736" s="1">
        <f>+Territorio[[#This Row],[id]]</f>
        <v>726</v>
      </c>
    </row>
    <row r="737" spans="2:9" hidden="1" x14ac:dyDescent="0.3">
      <c r="B737">
        <v>727</v>
      </c>
      <c r="C737" s="1" t="s">
        <v>1468</v>
      </c>
      <c r="D737" s="1" t="s">
        <v>1469</v>
      </c>
      <c r="E737" s="1" t="s">
        <v>1397</v>
      </c>
      <c r="F737" s="1" t="s">
        <v>133</v>
      </c>
      <c r="G737" s="1" t="s">
        <v>1398</v>
      </c>
      <c r="H737" s="1" t="s">
        <v>11384</v>
      </c>
      <c r="I737" s="1">
        <f>+Territorio[[#This Row],[id]]</f>
        <v>727</v>
      </c>
    </row>
    <row r="738" spans="2:9" hidden="1" x14ac:dyDescent="0.3">
      <c r="B738">
        <v>728</v>
      </c>
      <c r="C738" s="1" t="s">
        <v>1470</v>
      </c>
      <c r="D738" s="1" t="s">
        <v>1471</v>
      </c>
      <c r="E738" s="1" t="s">
        <v>1397</v>
      </c>
      <c r="F738" s="1" t="s">
        <v>133</v>
      </c>
      <c r="G738" s="1" t="s">
        <v>1398</v>
      </c>
      <c r="H738" s="1" t="s">
        <v>11385</v>
      </c>
      <c r="I738" s="1">
        <f>+Territorio[[#This Row],[id]]</f>
        <v>728</v>
      </c>
    </row>
    <row r="739" spans="2:9" hidden="1" x14ac:dyDescent="0.3">
      <c r="B739">
        <v>729</v>
      </c>
      <c r="C739" s="1" t="s">
        <v>1472</v>
      </c>
      <c r="D739" s="1" t="s">
        <v>1473</v>
      </c>
      <c r="E739" s="1" t="s">
        <v>1397</v>
      </c>
      <c r="F739" s="1" t="s">
        <v>133</v>
      </c>
      <c r="G739" s="1" t="s">
        <v>1398</v>
      </c>
      <c r="H739" s="1" t="s">
        <v>11386</v>
      </c>
      <c r="I739" s="1">
        <f>+Territorio[[#This Row],[id]]</f>
        <v>729</v>
      </c>
    </row>
    <row r="740" spans="2:9" hidden="1" x14ac:dyDescent="0.3">
      <c r="B740">
        <v>730</v>
      </c>
      <c r="C740" s="1" t="s">
        <v>1474</v>
      </c>
      <c r="D740" s="1" t="s">
        <v>1475</v>
      </c>
      <c r="E740" s="1" t="s">
        <v>1397</v>
      </c>
      <c r="F740" s="1" t="s">
        <v>133</v>
      </c>
      <c r="G740" s="1" t="s">
        <v>1398</v>
      </c>
      <c r="H740" s="1" t="s">
        <v>11387</v>
      </c>
      <c r="I740" s="1">
        <f>+Territorio[[#This Row],[id]]</f>
        <v>730</v>
      </c>
    </row>
    <row r="741" spans="2:9" hidden="1" x14ac:dyDescent="0.3">
      <c r="B741">
        <v>731</v>
      </c>
      <c r="C741" s="1" t="s">
        <v>1476</v>
      </c>
      <c r="D741" s="1" t="s">
        <v>1477</v>
      </c>
      <c r="E741" s="1" t="s">
        <v>1397</v>
      </c>
      <c r="F741" s="1" t="s">
        <v>133</v>
      </c>
      <c r="G741" s="1" t="s">
        <v>1398</v>
      </c>
      <c r="H741" s="1" t="s">
        <v>11388</v>
      </c>
      <c r="I741" s="1">
        <f>+Territorio[[#This Row],[id]]</f>
        <v>731</v>
      </c>
    </row>
    <row r="742" spans="2:9" hidden="1" x14ac:dyDescent="0.3">
      <c r="B742">
        <v>732</v>
      </c>
      <c r="C742" s="1" t="s">
        <v>1478</v>
      </c>
      <c r="D742" s="1" t="s">
        <v>1479</v>
      </c>
      <c r="E742" s="1" t="s">
        <v>1397</v>
      </c>
      <c r="F742" s="1" t="s">
        <v>133</v>
      </c>
      <c r="G742" s="1" t="s">
        <v>1398</v>
      </c>
      <c r="H742" s="1" t="s">
        <v>11389</v>
      </c>
      <c r="I742" s="1">
        <f>+Territorio[[#This Row],[id]]</f>
        <v>732</v>
      </c>
    </row>
    <row r="743" spans="2:9" hidden="1" x14ac:dyDescent="0.3">
      <c r="B743">
        <v>733</v>
      </c>
      <c r="C743" s="1" t="s">
        <v>549</v>
      </c>
      <c r="D743" s="1" t="s">
        <v>1480</v>
      </c>
      <c r="E743" s="1" t="s">
        <v>1397</v>
      </c>
      <c r="F743" s="1" t="s">
        <v>133</v>
      </c>
      <c r="G743" s="1" t="s">
        <v>1398</v>
      </c>
      <c r="H743" s="1" t="s">
        <v>11390</v>
      </c>
      <c r="I743" s="1">
        <f>+Territorio[[#This Row],[id]]</f>
        <v>733</v>
      </c>
    </row>
    <row r="744" spans="2:9" hidden="1" x14ac:dyDescent="0.3">
      <c r="B744">
        <v>734</v>
      </c>
      <c r="C744" s="1" t="s">
        <v>1481</v>
      </c>
      <c r="D744" s="1" t="s">
        <v>1482</v>
      </c>
      <c r="E744" s="1" t="s">
        <v>1397</v>
      </c>
      <c r="F744" s="1" t="s">
        <v>133</v>
      </c>
      <c r="G744" s="1" t="s">
        <v>1398</v>
      </c>
      <c r="H744" s="1" t="s">
        <v>11391</v>
      </c>
      <c r="I744" s="1">
        <f>+Territorio[[#This Row],[id]]</f>
        <v>734</v>
      </c>
    </row>
    <row r="745" spans="2:9" hidden="1" x14ac:dyDescent="0.3">
      <c r="B745">
        <v>735</v>
      </c>
      <c r="C745" s="1" t="s">
        <v>846</v>
      </c>
      <c r="D745" s="1" t="s">
        <v>1483</v>
      </c>
      <c r="E745" s="1" t="s">
        <v>1397</v>
      </c>
      <c r="F745" s="1" t="s">
        <v>133</v>
      </c>
      <c r="G745" s="1" t="s">
        <v>1398</v>
      </c>
      <c r="H745" s="1" t="s">
        <v>11392</v>
      </c>
      <c r="I745" s="1">
        <f>+Territorio[[#This Row],[id]]</f>
        <v>735</v>
      </c>
    </row>
    <row r="746" spans="2:9" hidden="1" x14ac:dyDescent="0.3">
      <c r="B746">
        <v>736</v>
      </c>
      <c r="C746" s="1" t="s">
        <v>466</v>
      </c>
      <c r="D746" s="1" t="s">
        <v>1484</v>
      </c>
      <c r="E746" s="1" t="s">
        <v>1397</v>
      </c>
      <c r="F746" s="1" t="s">
        <v>133</v>
      </c>
      <c r="G746" s="1" t="s">
        <v>1398</v>
      </c>
      <c r="H746" s="1" t="s">
        <v>11393</v>
      </c>
      <c r="I746" s="1">
        <f>+Territorio[[#This Row],[id]]</f>
        <v>736</v>
      </c>
    </row>
    <row r="747" spans="2:9" hidden="1" x14ac:dyDescent="0.3">
      <c r="B747">
        <v>737</v>
      </c>
      <c r="C747" s="1" t="s">
        <v>950</v>
      </c>
      <c r="D747" s="1" t="s">
        <v>1485</v>
      </c>
      <c r="E747" s="1" t="s">
        <v>1397</v>
      </c>
      <c r="F747" s="1" t="s">
        <v>133</v>
      </c>
      <c r="G747" s="1" t="s">
        <v>1398</v>
      </c>
      <c r="H747" s="1" t="s">
        <v>11394</v>
      </c>
      <c r="I747" s="1">
        <f>+Territorio[[#This Row],[id]]</f>
        <v>737</v>
      </c>
    </row>
    <row r="748" spans="2:9" hidden="1" x14ac:dyDescent="0.3">
      <c r="B748">
        <v>738</v>
      </c>
      <c r="C748" s="1" t="s">
        <v>1486</v>
      </c>
      <c r="D748" s="1" t="s">
        <v>1487</v>
      </c>
      <c r="E748" s="1" t="s">
        <v>1397</v>
      </c>
      <c r="F748" s="1" t="s">
        <v>133</v>
      </c>
      <c r="G748" s="1" t="s">
        <v>1398</v>
      </c>
      <c r="H748" s="1" t="s">
        <v>11395</v>
      </c>
      <c r="I748" s="1">
        <f>+Territorio[[#This Row],[id]]</f>
        <v>738</v>
      </c>
    </row>
    <row r="749" spans="2:9" hidden="1" x14ac:dyDescent="0.3">
      <c r="B749">
        <v>739</v>
      </c>
      <c r="C749" s="1" t="s">
        <v>1488</v>
      </c>
      <c r="D749" s="1" t="s">
        <v>1489</v>
      </c>
      <c r="E749" s="1" t="s">
        <v>1397</v>
      </c>
      <c r="F749" s="1" t="s">
        <v>133</v>
      </c>
      <c r="G749" s="1" t="s">
        <v>1398</v>
      </c>
      <c r="H749" s="1" t="s">
        <v>11396</v>
      </c>
      <c r="I749" s="1">
        <f>+Territorio[[#This Row],[id]]</f>
        <v>739</v>
      </c>
    </row>
    <row r="750" spans="2:9" hidden="1" x14ac:dyDescent="0.3">
      <c r="B750">
        <v>740</v>
      </c>
      <c r="C750" s="1" t="s">
        <v>1490</v>
      </c>
      <c r="D750" s="1" t="s">
        <v>1491</v>
      </c>
      <c r="E750" s="1" t="s">
        <v>1397</v>
      </c>
      <c r="F750" s="1" t="s">
        <v>133</v>
      </c>
      <c r="G750" s="1" t="s">
        <v>1398</v>
      </c>
      <c r="H750" s="1" t="s">
        <v>11397</v>
      </c>
      <c r="I750" s="1">
        <f>+Territorio[[#This Row],[id]]</f>
        <v>740</v>
      </c>
    </row>
    <row r="751" spans="2:9" hidden="1" x14ac:dyDescent="0.3">
      <c r="B751">
        <v>741</v>
      </c>
      <c r="C751" s="1" t="s">
        <v>1171</v>
      </c>
      <c r="D751" s="1" t="s">
        <v>1492</v>
      </c>
      <c r="E751" s="1" t="s">
        <v>1397</v>
      </c>
      <c r="F751" s="1" t="s">
        <v>133</v>
      </c>
      <c r="G751" s="1" t="s">
        <v>1398</v>
      </c>
      <c r="H751" s="1" t="s">
        <v>11398</v>
      </c>
      <c r="I751" s="1">
        <f>+Territorio[[#This Row],[id]]</f>
        <v>741</v>
      </c>
    </row>
    <row r="752" spans="2:9" hidden="1" x14ac:dyDescent="0.3">
      <c r="B752">
        <v>742</v>
      </c>
      <c r="C752" s="1" t="s">
        <v>1493</v>
      </c>
      <c r="D752" s="1" t="s">
        <v>1494</v>
      </c>
      <c r="E752" s="1" t="s">
        <v>1397</v>
      </c>
      <c r="F752" s="1" t="s">
        <v>133</v>
      </c>
      <c r="G752" s="1" t="s">
        <v>1398</v>
      </c>
      <c r="H752" s="1" t="s">
        <v>11399</v>
      </c>
      <c r="I752" s="1">
        <f>+Territorio[[#This Row],[id]]</f>
        <v>742</v>
      </c>
    </row>
    <row r="753" spans="2:9" hidden="1" x14ac:dyDescent="0.3">
      <c r="B753">
        <v>743</v>
      </c>
      <c r="C753" s="1" t="s">
        <v>246</v>
      </c>
      <c r="D753" s="1" t="s">
        <v>1495</v>
      </c>
      <c r="E753" s="1" t="s">
        <v>1397</v>
      </c>
      <c r="F753" s="1" t="s">
        <v>133</v>
      </c>
      <c r="G753" s="1" t="s">
        <v>1398</v>
      </c>
      <c r="H753" s="1" t="s">
        <v>11400</v>
      </c>
      <c r="I753" s="1">
        <f>+Territorio[[#This Row],[id]]</f>
        <v>743</v>
      </c>
    </row>
    <row r="754" spans="2:9" hidden="1" x14ac:dyDescent="0.3">
      <c r="B754">
        <v>744</v>
      </c>
      <c r="C754" s="1" t="s">
        <v>1496</v>
      </c>
      <c r="D754" s="1" t="s">
        <v>1497</v>
      </c>
      <c r="E754" s="1" t="s">
        <v>1397</v>
      </c>
      <c r="F754" s="1" t="s">
        <v>133</v>
      </c>
      <c r="G754" s="1" t="s">
        <v>1398</v>
      </c>
      <c r="H754" s="1" t="s">
        <v>11401</v>
      </c>
      <c r="I754" s="1">
        <f>+Territorio[[#This Row],[id]]</f>
        <v>744</v>
      </c>
    </row>
    <row r="755" spans="2:9" hidden="1" x14ac:dyDescent="0.3">
      <c r="B755">
        <v>745</v>
      </c>
      <c r="C755" s="1" t="s">
        <v>931</v>
      </c>
      <c r="D755" s="1" t="s">
        <v>1498</v>
      </c>
      <c r="E755" s="1" t="s">
        <v>1397</v>
      </c>
      <c r="F755" s="1" t="s">
        <v>133</v>
      </c>
      <c r="G755" s="1" t="s">
        <v>1398</v>
      </c>
      <c r="H755" s="1" t="s">
        <v>11402</v>
      </c>
      <c r="I755" s="1">
        <f>+Territorio[[#This Row],[id]]</f>
        <v>745</v>
      </c>
    </row>
    <row r="756" spans="2:9" hidden="1" x14ac:dyDescent="0.3">
      <c r="B756">
        <v>746</v>
      </c>
      <c r="C756" s="1" t="s">
        <v>1499</v>
      </c>
      <c r="D756" s="1" t="s">
        <v>1500</v>
      </c>
      <c r="E756" s="1" t="s">
        <v>1397</v>
      </c>
      <c r="F756" s="1" t="s">
        <v>133</v>
      </c>
      <c r="G756" s="1" t="s">
        <v>1398</v>
      </c>
      <c r="H756" s="1" t="s">
        <v>11403</v>
      </c>
      <c r="I756" s="1">
        <f>+Territorio[[#This Row],[id]]</f>
        <v>746</v>
      </c>
    </row>
    <row r="757" spans="2:9" hidden="1" x14ac:dyDescent="0.3">
      <c r="B757">
        <v>747</v>
      </c>
      <c r="C757" s="1" t="s">
        <v>1501</v>
      </c>
      <c r="D757" s="1" t="s">
        <v>1502</v>
      </c>
      <c r="E757" s="1" t="s">
        <v>1397</v>
      </c>
      <c r="F757" s="1" t="s">
        <v>133</v>
      </c>
      <c r="G757" s="1" t="s">
        <v>1398</v>
      </c>
      <c r="H757" s="1" t="s">
        <v>11404</v>
      </c>
      <c r="I757" s="1">
        <f>+Territorio[[#This Row],[id]]</f>
        <v>747</v>
      </c>
    </row>
    <row r="758" spans="2:9" hidden="1" x14ac:dyDescent="0.3">
      <c r="B758">
        <v>748</v>
      </c>
      <c r="C758" s="1" t="s">
        <v>1503</v>
      </c>
      <c r="D758" s="1" t="s">
        <v>1504</v>
      </c>
      <c r="E758" s="1" t="s">
        <v>1397</v>
      </c>
      <c r="F758" s="1" t="s">
        <v>133</v>
      </c>
      <c r="G758" s="1" t="s">
        <v>1398</v>
      </c>
      <c r="H758" s="1" t="s">
        <v>11405</v>
      </c>
      <c r="I758" s="1">
        <f>+Territorio[[#This Row],[id]]</f>
        <v>748</v>
      </c>
    </row>
    <row r="759" spans="2:9" hidden="1" x14ac:dyDescent="0.3">
      <c r="B759">
        <v>749</v>
      </c>
      <c r="C759" s="1" t="s">
        <v>1505</v>
      </c>
      <c r="D759" s="1" t="s">
        <v>1506</v>
      </c>
      <c r="E759" s="1" t="s">
        <v>1397</v>
      </c>
      <c r="F759" s="1" t="s">
        <v>133</v>
      </c>
      <c r="G759" s="1" t="s">
        <v>1398</v>
      </c>
      <c r="H759" s="1" t="s">
        <v>11406</v>
      </c>
      <c r="I759" s="1">
        <f>+Territorio[[#This Row],[id]]</f>
        <v>749</v>
      </c>
    </row>
    <row r="760" spans="2:9" hidden="1" x14ac:dyDescent="0.3">
      <c r="B760">
        <v>750</v>
      </c>
      <c r="C760" s="1" t="s">
        <v>1507</v>
      </c>
      <c r="D760" s="1" t="s">
        <v>1508</v>
      </c>
      <c r="E760" s="1" t="s">
        <v>1397</v>
      </c>
      <c r="F760" s="1" t="s">
        <v>133</v>
      </c>
      <c r="G760" s="1" t="s">
        <v>1398</v>
      </c>
      <c r="H760" s="1" t="s">
        <v>11407</v>
      </c>
      <c r="I760" s="1">
        <f>+Territorio[[#This Row],[id]]</f>
        <v>750</v>
      </c>
    </row>
    <row r="761" spans="2:9" hidden="1" x14ac:dyDescent="0.3">
      <c r="B761">
        <v>751</v>
      </c>
      <c r="C761" s="1" t="s">
        <v>1509</v>
      </c>
      <c r="D761" s="1" t="s">
        <v>1510</v>
      </c>
      <c r="E761" s="1" t="s">
        <v>1397</v>
      </c>
      <c r="F761" s="1" t="s">
        <v>133</v>
      </c>
      <c r="G761" s="1" t="s">
        <v>1398</v>
      </c>
      <c r="H761" s="1" t="s">
        <v>11408</v>
      </c>
      <c r="I761" s="1">
        <f>+Territorio[[#This Row],[id]]</f>
        <v>751</v>
      </c>
    </row>
    <row r="762" spans="2:9" hidden="1" x14ac:dyDescent="0.3">
      <c r="B762">
        <v>752</v>
      </c>
      <c r="C762" s="1" t="s">
        <v>832</v>
      </c>
      <c r="D762" s="1" t="s">
        <v>1511</v>
      </c>
      <c r="E762" s="1" t="s">
        <v>1397</v>
      </c>
      <c r="F762" s="1" t="s">
        <v>133</v>
      </c>
      <c r="G762" s="1" t="s">
        <v>1398</v>
      </c>
      <c r="H762" s="1" t="s">
        <v>11409</v>
      </c>
      <c r="I762" s="1">
        <f>+Territorio[[#This Row],[id]]</f>
        <v>752</v>
      </c>
    </row>
    <row r="763" spans="2:9" hidden="1" x14ac:dyDescent="0.3">
      <c r="B763">
        <v>753</v>
      </c>
      <c r="C763" s="1" t="s">
        <v>1512</v>
      </c>
      <c r="D763" s="1" t="s">
        <v>1513</v>
      </c>
      <c r="E763" s="1" t="s">
        <v>1397</v>
      </c>
      <c r="F763" s="1" t="s">
        <v>133</v>
      </c>
      <c r="G763" s="1" t="s">
        <v>1398</v>
      </c>
      <c r="H763" s="1" t="s">
        <v>11410</v>
      </c>
      <c r="I763" s="1">
        <f>+Territorio[[#This Row],[id]]</f>
        <v>753</v>
      </c>
    </row>
    <row r="764" spans="2:9" hidden="1" x14ac:dyDescent="0.3">
      <c r="B764">
        <v>754</v>
      </c>
      <c r="C764" s="1" t="s">
        <v>553</v>
      </c>
      <c r="D764" s="1" t="s">
        <v>1514</v>
      </c>
      <c r="E764" s="1" t="s">
        <v>1397</v>
      </c>
      <c r="F764" s="1" t="s">
        <v>133</v>
      </c>
      <c r="G764" s="1" t="s">
        <v>1398</v>
      </c>
      <c r="H764" s="1" t="s">
        <v>11411</v>
      </c>
      <c r="I764" s="1">
        <f>+Territorio[[#This Row],[id]]</f>
        <v>754</v>
      </c>
    </row>
    <row r="765" spans="2:9" hidden="1" x14ac:dyDescent="0.3">
      <c r="B765">
        <v>755</v>
      </c>
      <c r="C765" s="1" t="s">
        <v>1515</v>
      </c>
      <c r="D765" s="1" t="s">
        <v>1516</v>
      </c>
      <c r="E765" s="1" t="s">
        <v>1397</v>
      </c>
      <c r="F765" s="1" t="s">
        <v>133</v>
      </c>
      <c r="G765" s="1" t="s">
        <v>1398</v>
      </c>
      <c r="H765" s="1" t="s">
        <v>11412</v>
      </c>
      <c r="I765" s="1">
        <f>+Territorio[[#This Row],[id]]</f>
        <v>755</v>
      </c>
    </row>
    <row r="766" spans="2:9" hidden="1" x14ac:dyDescent="0.3">
      <c r="B766">
        <v>756</v>
      </c>
      <c r="C766" s="1" t="s">
        <v>1517</v>
      </c>
      <c r="D766" s="1" t="s">
        <v>1518</v>
      </c>
      <c r="E766" s="1" t="s">
        <v>1397</v>
      </c>
      <c r="F766" s="1" t="s">
        <v>133</v>
      </c>
      <c r="G766" s="1" t="s">
        <v>1398</v>
      </c>
      <c r="H766" s="1" t="s">
        <v>11413</v>
      </c>
      <c r="I766" s="1">
        <f>+Territorio[[#This Row],[id]]</f>
        <v>756</v>
      </c>
    </row>
    <row r="767" spans="2:9" hidden="1" x14ac:dyDescent="0.3">
      <c r="B767">
        <v>757</v>
      </c>
      <c r="C767" s="1" t="s">
        <v>1519</v>
      </c>
      <c r="D767" s="1" t="s">
        <v>1520</v>
      </c>
      <c r="E767" s="1" t="s">
        <v>1397</v>
      </c>
      <c r="F767" s="1" t="s">
        <v>133</v>
      </c>
      <c r="G767" s="1" t="s">
        <v>1398</v>
      </c>
      <c r="H767" s="1" t="s">
        <v>11414</v>
      </c>
      <c r="I767" s="1">
        <f>+Territorio[[#This Row],[id]]</f>
        <v>757</v>
      </c>
    </row>
    <row r="768" spans="2:9" hidden="1" x14ac:dyDescent="0.3">
      <c r="B768">
        <v>758</v>
      </c>
      <c r="C768" s="1" t="s">
        <v>1521</v>
      </c>
      <c r="D768" s="1" t="s">
        <v>1522</v>
      </c>
      <c r="E768" s="1" t="s">
        <v>1397</v>
      </c>
      <c r="F768" s="1" t="s">
        <v>133</v>
      </c>
      <c r="G768" s="1" t="s">
        <v>1398</v>
      </c>
      <c r="H768" s="1" t="s">
        <v>11415</v>
      </c>
      <c r="I768" s="1">
        <f>+Territorio[[#This Row],[id]]</f>
        <v>758</v>
      </c>
    </row>
    <row r="769" spans="2:9" hidden="1" x14ac:dyDescent="0.3">
      <c r="B769">
        <v>759</v>
      </c>
      <c r="C769" s="1" t="s">
        <v>1523</v>
      </c>
      <c r="D769" s="1" t="s">
        <v>1524</v>
      </c>
      <c r="E769" s="1" t="s">
        <v>1397</v>
      </c>
      <c r="F769" s="1" t="s">
        <v>133</v>
      </c>
      <c r="G769" s="1" t="s">
        <v>1398</v>
      </c>
      <c r="H769" s="1" t="s">
        <v>11416</v>
      </c>
      <c r="I769" s="1">
        <f>+Territorio[[#This Row],[id]]</f>
        <v>759</v>
      </c>
    </row>
    <row r="770" spans="2:9" hidden="1" x14ac:dyDescent="0.3">
      <c r="B770">
        <v>760</v>
      </c>
      <c r="C770" s="1" t="s">
        <v>1525</v>
      </c>
      <c r="D770" s="1" t="s">
        <v>1526</v>
      </c>
      <c r="E770" s="1" t="s">
        <v>1397</v>
      </c>
      <c r="F770" s="1" t="s">
        <v>133</v>
      </c>
      <c r="G770" s="1" t="s">
        <v>1398</v>
      </c>
      <c r="H770" s="1" t="s">
        <v>11417</v>
      </c>
      <c r="I770" s="1">
        <f>+Territorio[[#This Row],[id]]</f>
        <v>760</v>
      </c>
    </row>
    <row r="771" spans="2:9" hidden="1" x14ac:dyDescent="0.3">
      <c r="B771">
        <v>761</v>
      </c>
      <c r="C771" s="1" t="s">
        <v>1527</v>
      </c>
      <c r="D771" s="1" t="s">
        <v>1528</v>
      </c>
      <c r="E771" s="1" t="s">
        <v>1397</v>
      </c>
      <c r="F771" s="1" t="s">
        <v>133</v>
      </c>
      <c r="G771" s="1" t="s">
        <v>1398</v>
      </c>
      <c r="H771" s="1" t="s">
        <v>11418</v>
      </c>
      <c r="I771" s="1">
        <f>+Territorio[[#This Row],[id]]</f>
        <v>761</v>
      </c>
    </row>
    <row r="772" spans="2:9" hidden="1" x14ac:dyDescent="0.3">
      <c r="B772">
        <v>762</v>
      </c>
      <c r="C772" s="1" t="s">
        <v>1529</v>
      </c>
      <c r="D772" s="1" t="s">
        <v>1530</v>
      </c>
      <c r="E772" s="1" t="s">
        <v>1397</v>
      </c>
      <c r="F772" s="1" t="s">
        <v>133</v>
      </c>
      <c r="G772" s="1" t="s">
        <v>1398</v>
      </c>
      <c r="H772" s="1" t="s">
        <v>11419</v>
      </c>
      <c r="I772" s="1">
        <f>+Territorio[[#This Row],[id]]</f>
        <v>762</v>
      </c>
    </row>
    <row r="773" spans="2:9" hidden="1" x14ac:dyDescent="0.3">
      <c r="B773">
        <v>763</v>
      </c>
      <c r="C773" s="1" t="s">
        <v>1531</v>
      </c>
      <c r="D773" s="1" t="s">
        <v>1532</v>
      </c>
      <c r="E773" s="1" t="s">
        <v>1397</v>
      </c>
      <c r="F773" s="1" t="s">
        <v>133</v>
      </c>
      <c r="G773" s="1" t="s">
        <v>1398</v>
      </c>
      <c r="H773" s="1" t="s">
        <v>11420</v>
      </c>
      <c r="I773" s="1">
        <f>+Territorio[[#This Row],[id]]</f>
        <v>763</v>
      </c>
    </row>
    <row r="774" spans="2:9" hidden="1" x14ac:dyDescent="0.3">
      <c r="B774">
        <v>764</v>
      </c>
      <c r="C774" s="1" t="s">
        <v>1533</v>
      </c>
      <c r="D774" s="1" t="s">
        <v>1534</v>
      </c>
      <c r="E774" s="1" t="s">
        <v>1397</v>
      </c>
      <c r="F774" s="1" t="s">
        <v>133</v>
      </c>
      <c r="G774" s="1" t="s">
        <v>1398</v>
      </c>
      <c r="H774" s="1" t="s">
        <v>11421</v>
      </c>
      <c r="I774" s="1">
        <f>+Territorio[[#This Row],[id]]</f>
        <v>764</v>
      </c>
    </row>
    <row r="775" spans="2:9" hidden="1" x14ac:dyDescent="0.3">
      <c r="B775">
        <v>765</v>
      </c>
      <c r="C775" s="1" t="s">
        <v>1535</v>
      </c>
      <c r="D775" s="1" t="s">
        <v>1536</v>
      </c>
      <c r="E775" s="1" t="s">
        <v>1397</v>
      </c>
      <c r="F775" s="1" t="s">
        <v>133</v>
      </c>
      <c r="G775" s="1" t="s">
        <v>1398</v>
      </c>
      <c r="H775" s="1" t="s">
        <v>11422</v>
      </c>
      <c r="I775" s="1">
        <f>+Territorio[[#This Row],[id]]</f>
        <v>765</v>
      </c>
    </row>
    <row r="776" spans="2:9" hidden="1" x14ac:dyDescent="0.3">
      <c r="B776">
        <v>766</v>
      </c>
      <c r="C776" s="1" t="s">
        <v>1537</v>
      </c>
      <c r="D776" s="1" t="s">
        <v>1538</v>
      </c>
      <c r="E776" s="1" t="s">
        <v>1397</v>
      </c>
      <c r="F776" s="1" t="s">
        <v>133</v>
      </c>
      <c r="G776" s="1" t="s">
        <v>1398</v>
      </c>
      <c r="H776" s="1" t="s">
        <v>11423</v>
      </c>
      <c r="I776" s="1">
        <f>+Territorio[[#This Row],[id]]</f>
        <v>766</v>
      </c>
    </row>
    <row r="777" spans="2:9" hidden="1" x14ac:dyDescent="0.3">
      <c r="B777">
        <v>767</v>
      </c>
      <c r="C777" s="1" t="s">
        <v>1539</v>
      </c>
      <c r="D777" s="1" t="s">
        <v>1540</v>
      </c>
      <c r="E777" s="1" t="s">
        <v>1397</v>
      </c>
      <c r="F777" s="1" t="s">
        <v>133</v>
      </c>
      <c r="G777" s="1" t="s">
        <v>1398</v>
      </c>
      <c r="H777" s="1" t="s">
        <v>11424</v>
      </c>
      <c r="I777" s="1">
        <f>+Territorio[[#This Row],[id]]</f>
        <v>767</v>
      </c>
    </row>
    <row r="778" spans="2:9" hidden="1" x14ac:dyDescent="0.3">
      <c r="B778">
        <v>768</v>
      </c>
      <c r="C778" s="1" t="s">
        <v>1541</v>
      </c>
      <c r="D778" s="1" t="s">
        <v>1542</v>
      </c>
      <c r="E778" s="1" t="s">
        <v>1397</v>
      </c>
      <c r="F778" s="1" t="s">
        <v>133</v>
      </c>
      <c r="G778" s="1" t="s">
        <v>1398</v>
      </c>
      <c r="H778" s="1" t="s">
        <v>11425</v>
      </c>
      <c r="I778" s="1">
        <f>+Territorio[[#This Row],[id]]</f>
        <v>768</v>
      </c>
    </row>
    <row r="779" spans="2:9" hidden="1" x14ac:dyDescent="0.3">
      <c r="B779">
        <v>769</v>
      </c>
      <c r="C779" s="1" t="s">
        <v>1543</v>
      </c>
      <c r="D779" s="1" t="s">
        <v>1544</v>
      </c>
      <c r="E779" s="1" t="s">
        <v>1397</v>
      </c>
      <c r="F779" s="1" t="s">
        <v>133</v>
      </c>
      <c r="G779" s="1" t="s">
        <v>1398</v>
      </c>
      <c r="H779" s="1" t="s">
        <v>11426</v>
      </c>
      <c r="I779" s="1">
        <f>+Territorio[[#This Row],[id]]</f>
        <v>769</v>
      </c>
    </row>
    <row r="780" spans="2:9" hidden="1" x14ac:dyDescent="0.3">
      <c r="B780">
        <v>770</v>
      </c>
      <c r="C780" s="1" t="s">
        <v>555</v>
      </c>
      <c r="D780" s="1" t="s">
        <v>1545</v>
      </c>
      <c r="E780" s="1" t="s">
        <v>1397</v>
      </c>
      <c r="F780" s="1" t="s">
        <v>133</v>
      </c>
      <c r="G780" s="1" t="s">
        <v>1398</v>
      </c>
      <c r="H780" s="1" t="s">
        <v>11427</v>
      </c>
      <c r="I780" s="1">
        <f>+Territorio[[#This Row],[id]]</f>
        <v>770</v>
      </c>
    </row>
    <row r="781" spans="2:9" hidden="1" x14ac:dyDescent="0.3">
      <c r="B781">
        <v>771</v>
      </c>
      <c r="C781" s="1" t="s">
        <v>680</v>
      </c>
      <c r="D781" s="1" t="s">
        <v>1396</v>
      </c>
      <c r="E781" s="1" t="s">
        <v>1546</v>
      </c>
      <c r="F781" s="1" t="s">
        <v>147</v>
      </c>
      <c r="G781" s="1" t="s">
        <v>1398</v>
      </c>
      <c r="H781" s="1" t="s">
        <v>11428</v>
      </c>
      <c r="I781" s="1">
        <f>+Territorio[[#This Row],[id]]</f>
        <v>771</v>
      </c>
    </row>
    <row r="782" spans="2:9" hidden="1" x14ac:dyDescent="0.3">
      <c r="B782">
        <v>772</v>
      </c>
      <c r="C782" s="1" t="s">
        <v>1547</v>
      </c>
      <c r="D782" s="1" t="s">
        <v>1400</v>
      </c>
      <c r="E782" s="1" t="s">
        <v>1546</v>
      </c>
      <c r="F782" s="1" t="s">
        <v>147</v>
      </c>
      <c r="G782" s="1" t="s">
        <v>1398</v>
      </c>
      <c r="H782" s="1" t="s">
        <v>11429</v>
      </c>
      <c r="I782" s="1">
        <f>+Territorio[[#This Row],[id]]</f>
        <v>772</v>
      </c>
    </row>
    <row r="783" spans="2:9" hidden="1" x14ac:dyDescent="0.3">
      <c r="B783">
        <v>773</v>
      </c>
      <c r="C783" s="1" t="s">
        <v>1548</v>
      </c>
      <c r="D783" s="1" t="s">
        <v>1402</v>
      </c>
      <c r="E783" s="1" t="s">
        <v>1546</v>
      </c>
      <c r="F783" s="1" t="s">
        <v>147</v>
      </c>
      <c r="G783" s="1" t="s">
        <v>1398</v>
      </c>
      <c r="H783" s="1" t="s">
        <v>11430</v>
      </c>
      <c r="I783" s="1">
        <f>+Territorio[[#This Row],[id]]</f>
        <v>773</v>
      </c>
    </row>
    <row r="784" spans="2:9" hidden="1" x14ac:dyDescent="0.3">
      <c r="B784">
        <v>774</v>
      </c>
      <c r="C784" s="1" t="s">
        <v>1549</v>
      </c>
      <c r="D784" s="1" t="s">
        <v>1404</v>
      </c>
      <c r="E784" s="1" t="s">
        <v>1546</v>
      </c>
      <c r="F784" s="1" t="s">
        <v>147</v>
      </c>
      <c r="G784" s="1" t="s">
        <v>1398</v>
      </c>
      <c r="H784" s="1" t="s">
        <v>11431</v>
      </c>
      <c r="I784" s="1">
        <f>+Territorio[[#This Row],[id]]</f>
        <v>774</v>
      </c>
    </row>
    <row r="785" spans="2:9" hidden="1" x14ac:dyDescent="0.3">
      <c r="B785">
        <v>775</v>
      </c>
      <c r="C785" s="1" t="s">
        <v>1550</v>
      </c>
      <c r="D785" s="1" t="s">
        <v>1406</v>
      </c>
      <c r="E785" s="1" t="s">
        <v>1546</v>
      </c>
      <c r="F785" s="1" t="s">
        <v>147</v>
      </c>
      <c r="G785" s="1" t="s">
        <v>1398</v>
      </c>
      <c r="H785" s="1" t="s">
        <v>11432</v>
      </c>
      <c r="I785" s="1">
        <f>+Territorio[[#This Row],[id]]</f>
        <v>775</v>
      </c>
    </row>
    <row r="786" spans="2:9" hidden="1" x14ac:dyDescent="0.3">
      <c r="B786">
        <v>776</v>
      </c>
      <c r="C786" s="1" t="s">
        <v>1551</v>
      </c>
      <c r="D786" s="1" t="s">
        <v>1408</v>
      </c>
      <c r="E786" s="1" t="s">
        <v>1546</v>
      </c>
      <c r="F786" s="1" t="s">
        <v>147</v>
      </c>
      <c r="G786" s="1" t="s">
        <v>1398</v>
      </c>
      <c r="H786" s="1" t="s">
        <v>11433</v>
      </c>
      <c r="I786" s="1">
        <f>+Territorio[[#This Row],[id]]</f>
        <v>776</v>
      </c>
    </row>
    <row r="787" spans="2:9" hidden="1" x14ac:dyDescent="0.3">
      <c r="B787">
        <v>777</v>
      </c>
      <c r="C787" s="1" t="s">
        <v>1552</v>
      </c>
      <c r="D787" s="1" t="s">
        <v>1410</v>
      </c>
      <c r="E787" s="1" t="s">
        <v>1546</v>
      </c>
      <c r="F787" s="1" t="s">
        <v>147</v>
      </c>
      <c r="G787" s="1" t="s">
        <v>1398</v>
      </c>
      <c r="H787" s="1" t="s">
        <v>11434</v>
      </c>
      <c r="I787" s="1">
        <f>+Territorio[[#This Row],[id]]</f>
        <v>777</v>
      </c>
    </row>
    <row r="788" spans="2:9" hidden="1" x14ac:dyDescent="0.3">
      <c r="B788">
        <v>778</v>
      </c>
      <c r="C788" s="1" t="s">
        <v>1553</v>
      </c>
      <c r="D788" s="1" t="s">
        <v>1412</v>
      </c>
      <c r="E788" s="1" t="s">
        <v>1546</v>
      </c>
      <c r="F788" s="1" t="s">
        <v>147</v>
      </c>
      <c r="G788" s="1" t="s">
        <v>1398</v>
      </c>
      <c r="H788" s="1" t="s">
        <v>11435</v>
      </c>
      <c r="I788" s="1">
        <f>+Territorio[[#This Row],[id]]</f>
        <v>778</v>
      </c>
    </row>
    <row r="789" spans="2:9" hidden="1" x14ac:dyDescent="0.3">
      <c r="B789">
        <v>779</v>
      </c>
      <c r="C789" s="1" t="s">
        <v>1554</v>
      </c>
      <c r="D789" s="1" t="s">
        <v>1413</v>
      </c>
      <c r="E789" s="1" t="s">
        <v>1546</v>
      </c>
      <c r="F789" s="1" t="s">
        <v>147</v>
      </c>
      <c r="G789" s="1" t="s">
        <v>1398</v>
      </c>
      <c r="H789" s="1" t="s">
        <v>11436</v>
      </c>
      <c r="I789" s="1">
        <f>+Territorio[[#This Row],[id]]</f>
        <v>779</v>
      </c>
    </row>
    <row r="790" spans="2:9" hidden="1" x14ac:dyDescent="0.3">
      <c r="B790">
        <v>780</v>
      </c>
      <c r="C790" s="1" t="s">
        <v>1555</v>
      </c>
      <c r="D790" s="1" t="s">
        <v>1415</v>
      </c>
      <c r="E790" s="1" t="s">
        <v>1546</v>
      </c>
      <c r="F790" s="1" t="s">
        <v>147</v>
      </c>
      <c r="G790" s="1" t="s">
        <v>1398</v>
      </c>
      <c r="H790" s="1" t="s">
        <v>11437</v>
      </c>
      <c r="I790" s="1">
        <f>+Territorio[[#This Row],[id]]</f>
        <v>780</v>
      </c>
    </row>
    <row r="791" spans="2:9" hidden="1" x14ac:dyDescent="0.3">
      <c r="B791">
        <v>781</v>
      </c>
      <c r="C791" s="1" t="s">
        <v>1556</v>
      </c>
      <c r="D791" s="1" t="s">
        <v>1417</v>
      </c>
      <c r="E791" s="1" t="s">
        <v>1546</v>
      </c>
      <c r="F791" s="1" t="s">
        <v>147</v>
      </c>
      <c r="G791" s="1" t="s">
        <v>1398</v>
      </c>
      <c r="H791" s="1" t="s">
        <v>11438</v>
      </c>
      <c r="I791" s="1">
        <f>+Territorio[[#This Row],[id]]</f>
        <v>781</v>
      </c>
    </row>
    <row r="792" spans="2:9" hidden="1" x14ac:dyDescent="0.3">
      <c r="B792">
        <v>782</v>
      </c>
      <c r="C792" s="1" t="s">
        <v>1557</v>
      </c>
      <c r="D792" s="1" t="s">
        <v>1419</v>
      </c>
      <c r="E792" s="1" t="s">
        <v>1546</v>
      </c>
      <c r="F792" s="1" t="s">
        <v>147</v>
      </c>
      <c r="G792" s="1" t="s">
        <v>1398</v>
      </c>
      <c r="H792" s="1" t="s">
        <v>11439</v>
      </c>
      <c r="I792" s="1">
        <f>+Territorio[[#This Row],[id]]</f>
        <v>782</v>
      </c>
    </row>
    <row r="793" spans="2:9" hidden="1" x14ac:dyDescent="0.3">
      <c r="B793">
        <v>783</v>
      </c>
      <c r="C793" s="1" t="s">
        <v>1558</v>
      </c>
      <c r="D793" s="1" t="s">
        <v>1438</v>
      </c>
      <c r="E793" s="1" t="s">
        <v>1546</v>
      </c>
      <c r="F793" s="1" t="s">
        <v>147</v>
      </c>
      <c r="G793" s="1" t="s">
        <v>1398</v>
      </c>
      <c r="H793" s="1" t="s">
        <v>11440</v>
      </c>
      <c r="I793" s="1">
        <f>+Territorio[[#This Row],[id]]</f>
        <v>783</v>
      </c>
    </row>
    <row r="794" spans="2:9" hidden="1" x14ac:dyDescent="0.3">
      <c r="B794">
        <v>784</v>
      </c>
      <c r="C794" s="1" t="s">
        <v>1559</v>
      </c>
      <c r="D794" s="1" t="s">
        <v>1439</v>
      </c>
      <c r="E794" s="1" t="s">
        <v>1546</v>
      </c>
      <c r="F794" s="1" t="s">
        <v>147</v>
      </c>
      <c r="G794" s="1" t="s">
        <v>1398</v>
      </c>
      <c r="H794" s="1" t="s">
        <v>11441</v>
      </c>
      <c r="I794" s="1">
        <f>+Territorio[[#This Row],[id]]</f>
        <v>784</v>
      </c>
    </row>
    <row r="795" spans="2:9" hidden="1" x14ac:dyDescent="0.3">
      <c r="B795">
        <v>785</v>
      </c>
      <c r="C795" s="1" t="s">
        <v>1560</v>
      </c>
      <c r="D795" s="1" t="s">
        <v>1441</v>
      </c>
      <c r="E795" s="1" t="s">
        <v>1546</v>
      </c>
      <c r="F795" s="1" t="s">
        <v>147</v>
      </c>
      <c r="G795" s="1" t="s">
        <v>1398</v>
      </c>
      <c r="H795" s="1" t="s">
        <v>11442</v>
      </c>
      <c r="I795" s="1">
        <f>+Territorio[[#This Row],[id]]</f>
        <v>785</v>
      </c>
    </row>
    <row r="796" spans="2:9" hidden="1" x14ac:dyDescent="0.3">
      <c r="B796">
        <v>786</v>
      </c>
      <c r="C796" s="1" t="s">
        <v>1561</v>
      </c>
      <c r="D796" s="1" t="s">
        <v>1447</v>
      </c>
      <c r="E796" s="1" t="s">
        <v>1546</v>
      </c>
      <c r="F796" s="1" t="s">
        <v>147</v>
      </c>
      <c r="G796" s="1" t="s">
        <v>1398</v>
      </c>
      <c r="H796" s="1" t="s">
        <v>11443</v>
      </c>
      <c r="I796" s="1">
        <f>+Territorio[[#This Row],[id]]</f>
        <v>786</v>
      </c>
    </row>
    <row r="797" spans="2:9" hidden="1" x14ac:dyDescent="0.3">
      <c r="B797">
        <v>787</v>
      </c>
      <c r="C797" s="1" t="s">
        <v>1562</v>
      </c>
      <c r="D797" s="1" t="s">
        <v>1449</v>
      </c>
      <c r="E797" s="1" t="s">
        <v>1546</v>
      </c>
      <c r="F797" s="1" t="s">
        <v>147</v>
      </c>
      <c r="G797" s="1" t="s">
        <v>1398</v>
      </c>
      <c r="H797" s="1" t="s">
        <v>11444</v>
      </c>
      <c r="I797" s="1">
        <f>+Territorio[[#This Row],[id]]</f>
        <v>787</v>
      </c>
    </row>
    <row r="798" spans="2:9" hidden="1" x14ac:dyDescent="0.3">
      <c r="B798">
        <v>788</v>
      </c>
      <c r="C798" s="1" t="s">
        <v>1563</v>
      </c>
      <c r="D798" s="1" t="s">
        <v>1451</v>
      </c>
      <c r="E798" s="1" t="s">
        <v>1546</v>
      </c>
      <c r="F798" s="1" t="s">
        <v>147</v>
      </c>
      <c r="G798" s="1" t="s">
        <v>1398</v>
      </c>
      <c r="H798" s="1" t="s">
        <v>11445</v>
      </c>
      <c r="I798" s="1">
        <f>+Territorio[[#This Row],[id]]</f>
        <v>788</v>
      </c>
    </row>
    <row r="799" spans="2:9" hidden="1" x14ac:dyDescent="0.3">
      <c r="B799">
        <v>789</v>
      </c>
      <c r="C799" s="1" t="s">
        <v>701</v>
      </c>
      <c r="D799" s="1" t="s">
        <v>1452</v>
      </c>
      <c r="E799" s="1" t="s">
        <v>1546</v>
      </c>
      <c r="F799" s="1" t="s">
        <v>147</v>
      </c>
      <c r="G799" s="1" t="s">
        <v>1398</v>
      </c>
      <c r="H799" s="1" t="s">
        <v>11446</v>
      </c>
      <c r="I799" s="1">
        <f>+Territorio[[#This Row],[id]]</f>
        <v>789</v>
      </c>
    </row>
    <row r="800" spans="2:9" hidden="1" x14ac:dyDescent="0.3">
      <c r="B800">
        <v>790</v>
      </c>
      <c r="C800" s="1" t="s">
        <v>1564</v>
      </c>
      <c r="D800" s="1" t="s">
        <v>1454</v>
      </c>
      <c r="E800" s="1" t="s">
        <v>1546</v>
      </c>
      <c r="F800" s="1" t="s">
        <v>147</v>
      </c>
      <c r="G800" s="1" t="s">
        <v>1398</v>
      </c>
      <c r="H800" s="1" t="s">
        <v>11447</v>
      </c>
      <c r="I800" s="1">
        <f>+Territorio[[#This Row],[id]]</f>
        <v>790</v>
      </c>
    </row>
    <row r="801" spans="2:9" hidden="1" x14ac:dyDescent="0.3">
      <c r="B801">
        <v>791</v>
      </c>
      <c r="C801" s="1" t="s">
        <v>1565</v>
      </c>
      <c r="D801" s="1" t="s">
        <v>1458</v>
      </c>
      <c r="E801" s="1" t="s">
        <v>1546</v>
      </c>
      <c r="F801" s="1" t="s">
        <v>147</v>
      </c>
      <c r="G801" s="1" t="s">
        <v>1398</v>
      </c>
      <c r="H801" s="1" t="s">
        <v>11448</v>
      </c>
      <c r="I801" s="1">
        <f>+Territorio[[#This Row],[id]]</f>
        <v>791</v>
      </c>
    </row>
    <row r="802" spans="2:9" hidden="1" x14ac:dyDescent="0.3">
      <c r="B802">
        <v>792</v>
      </c>
      <c r="C802" s="1" t="s">
        <v>1566</v>
      </c>
      <c r="D802" s="1" t="s">
        <v>1465</v>
      </c>
      <c r="E802" s="1" t="s">
        <v>1546</v>
      </c>
      <c r="F802" s="1" t="s">
        <v>147</v>
      </c>
      <c r="G802" s="1" t="s">
        <v>1398</v>
      </c>
      <c r="H802" s="1" t="s">
        <v>11449</v>
      </c>
      <c r="I802" s="1">
        <f>+Territorio[[#This Row],[id]]</f>
        <v>792</v>
      </c>
    </row>
    <row r="803" spans="2:9" hidden="1" x14ac:dyDescent="0.3">
      <c r="B803">
        <v>793</v>
      </c>
      <c r="C803" s="1" t="s">
        <v>58</v>
      </c>
      <c r="D803" s="1" t="s">
        <v>1467</v>
      </c>
      <c r="E803" s="1" t="s">
        <v>1546</v>
      </c>
      <c r="F803" s="1" t="s">
        <v>147</v>
      </c>
      <c r="G803" s="1" t="s">
        <v>1398</v>
      </c>
      <c r="H803" s="1" t="s">
        <v>11450</v>
      </c>
      <c r="I803" s="1">
        <f>+Territorio[[#This Row],[id]]</f>
        <v>793</v>
      </c>
    </row>
    <row r="804" spans="2:9" hidden="1" x14ac:dyDescent="0.3">
      <c r="B804">
        <v>794</v>
      </c>
      <c r="C804" s="1" t="s">
        <v>1567</v>
      </c>
      <c r="D804" s="1" t="s">
        <v>1469</v>
      </c>
      <c r="E804" s="1" t="s">
        <v>1546</v>
      </c>
      <c r="F804" s="1" t="s">
        <v>147</v>
      </c>
      <c r="G804" s="1" t="s">
        <v>1398</v>
      </c>
      <c r="H804" s="1" t="s">
        <v>11451</v>
      </c>
      <c r="I804" s="1">
        <f>+Territorio[[#This Row],[id]]</f>
        <v>794</v>
      </c>
    </row>
    <row r="805" spans="2:9" hidden="1" x14ac:dyDescent="0.3">
      <c r="B805">
        <v>795</v>
      </c>
      <c r="C805" s="1" t="s">
        <v>1568</v>
      </c>
      <c r="D805" s="1" t="s">
        <v>1471</v>
      </c>
      <c r="E805" s="1" t="s">
        <v>1546</v>
      </c>
      <c r="F805" s="1" t="s">
        <v>147</v>
      </c>
      <c r="G805" s="1" t="s">
        <v>1398</v>
      </c>
      <c r="H805" s="1" t="s">
        <v>11452</v>
      </c>
      <c r="I805" s="1">
        <f>+Territorio[[#This Row],[id]]</f>
        <v>795</v>
      </c>
    </row>
    <row r="806" spans="2:9" hidden="1" x14ac:dyDescent="0.3">
      <c r="B806">
        <v>796</v>
      </c>
      <c r="C806" s="1" t="s">
        <v>1569</v>
      </c>
      <c r="D806" s="1" t="s">
        <v>1473</v>
      </c>
      <c r="E806" s="1" t="s">
        <v>1546</v>
      </c>
      <c r="F806" s="1" t="s">
        <v>147</v>
      </c>
      <c r="G806" s="1" t="s">
        <v>1398</v>
      </c>
      <c r="H806" s="1" t="s">
        <v>11453</v>
      </c>
      <c r="I806" s="1">
        <f>+Territorio[[#This Row],[id]]</f>
        <v>796</v>
      </c>
    </row>
    <row r="807" spans="2:9" hidden="1" x14ac:dyDescent="0.3">
      <c r="B807">
        <v>797</v>
      </c>
      <c r="C807" s="1" t="s">
        <v>1570</v>
      </c>
      <c r="D807" s="1" t="s">
        <v>1475</v>
      </c>
      <c r="E807" s="1" t="s">
        <v>1546</v>
      </c>
      <c r="F807" s="1" t="s">
        <v>147</v>
      </c>
      <c r="G807" s="1" t="s">
        <v>1398</v>
      </c>
      <c r="H807" s="1" t="s">
        <v>11454</v>
      </c>
      <c r="I807" s="1">
        <f>+Territorio[[#This Row],[id]]</f>
        <v>797</v>
      </c>
    </row>
    <row r="808" spans="2:9" hidden="1" x14ac:dyDescent="0.3">
      <c r="B808">
        <v>798</v>
      </c>
      <c r="C808" s="1" t="s">
        <v>1571</v>
      </c>
      <c r="D808" s="1" t="s">
        <v>1477</v>
      </c>
      <c r="E808" s="1" t="s">
        <v>1546</v>
      </c>
      <c r="F808" s="1" t="s">
        <v>147</v>
      </c>
      <c r="G808" s="1" t="s">
        <v>1398</v>
      </c>
      <c r="H808" s="1" t="s">
        <v>11455</v>
      </c>
      <c r="I808" s="1">
        <f>+Territorio[[#This Row],[id]]</f>
        <v>798</v>
      </c>
    </row>
    <row r="809" spans="2:9" hidden="1" x14ac:dyDescent="0.3">
      <c r="B809">
        <v>799</v>
      </c>
      <c r="C809" s="1" t="s">
        <v>1572</v>
      </c>
      <c r="D809" s="1" t="s">
        <v>1573</v>
      </c>
      <c r="E809" s="1" t="s">
        <v>1546</v>
      </c>
      <c r="F809" s="1" t="s">
        <v>147</v>
      </c>
      <c r="G809" s="1" t="s">
        <v>1398</v>
      </c>
      <c r="H809" s="1" t="s">
        <v>11456</v>
      </c>
      <c r="I809" s="1">
        <f>+Territorio[[#This Row],[id]]</f>
        <v>799</v>
      </c>
    </row>
    <row r="810" spans="2:9" hidden="1" x14ac:dyDescent="0.3">
      <c r="B810">
        <v>800</v>
      </c>
      <c r="C810" s="1" t="s">
        <v>1574</v>
      </c>
      <c r="D810" s="1" t="s">
        <v>1575</v>
      </c>
      <c r="E810" s="1" t="s">
        <v>1546</v>
      </c>
      <c r="F810" s="1" t="s">
        <v>147</v>
      </c>
      <c r="G810" s="1" t="s">
        <v>1398</v>
      </c>
      <c r="H810" s="1" t="s">
        <v>11457</v>
      </c>
      <c r="I810" s="1">
        <f>+Territorio[[#This Row],[id]]</f>
        <v>800</v>
      </c>
    </row>
    <row r="811" spans="2:9" hidden="1" x14ac:dyDescent="0.3">
      <c r="B811">
        <v>801</v>
      </c>
      <c r="C811" s="1" t="s">
        <v>1576</v>
      </c>
      <c r="D811" s="1" t="s">
        <v>1577</v>
      </c>
      <c r="E811" s="1" t="s">
        <v>1546</v>
      </c>
      <c r="F811" s="1" t="s">
        <v>147</v>
      </c>
      <c r="G811" s="1" t="s">
        <v>1398</v>
      </c>
      <c r="H811" s="1" t="s">
        <v>11458</v>
      </c>
      <c r="I811" s="1">
        <f>+Territorio[[#This Row],[id]]</f>
        <v>801</v>
      </c>
    </row>
    <row r="812" spans="2:9" hidden="1" x14ac:dyDescent="0.3">
      <c r="B812">
        <v>802</v>
      </c>
      <c r="C812" s="1" t="s">
        <v>703</v>
      </c>
      <c r="D812" s="1" t="s">
        <v>1578</v>
      </c>
      <c r="E812" s="1" t="s">
        <v>1546</v>
      </c>
      <c r="F812" s="1" t="s">
        <v>147</v>
      </c>
      <c r="G812" s="1" t="s">
        <v>1398</v>
      </c>
      <c r="H812" s="1" t="s">
        <v>11459</v>
      </c>
      <c r="I812" s="1">
        <f>+Territorio[[#This Row],[id]]</f>
        <v>802</v>
      </c>
    </row>
    <row r="813" spans="2:9" hidden="1" x14ac:dyDescent="0.3">
      <c r="B813">
        <v>803</v>
      </c>
      <c r="C813" s="1" t="s">
        <v>1579</v>
      </c>
      <c r="D813" s="1" t="s">
        <v>1580</v>
      </c>
      <c r="E813" s="1" t="s">
        <v>1546</v>
      </c>
      <c r="F813" s="1" t="s">
        <v>147</v>
      </c>
      <c r="G813" s="1" t="s">
        <v>1398</v>
      </c>
      <c r="H813" s="1" t="s">
        <v>11460</v>
      </c>
      <c r="I813" s="1">
        <f>+Territorio[[#This Row],[id]]</f>
        <v>803</v>
      </c>
    </row>
    <row r="814" spans="2:9" hidden="1" x14ac:dyDescent="0.3">
      <c r="B814">
        <v>804</v>
      </c>
      <c r="C814" s="1" t="s">
        <v>1581</v>
      </c>
      <c r="D814" s="1" t="s">
        <v>1480</v>
      </c>
      <c r="E814" s="1" t="s">
        <v>1546</v>
      </c>
      <c r="F814" s="1" t="s">
        <v>147</v>
      </c>
      <c r="G814" s="1" t="s">
        <v>1398</v>
      </c>
      <c r="H814" s="1" t="s">
        <v>11461</v>
      </c>
      <c r="I814" s="1">
        <f>+Territorio[[#This Row],[id]]</f>
        <v>804</v>
      </c>
    </row>
    <row r="815" spans="2:9" hidden="1" x14ac:dyDescent="0.3">
      <c r="B815">
        <v>805</v>
      </c>
      <c r="C815" s="1" t="s">
        <v>1582</v>
      </c>
      <c r="D815" s="1" t="s">
        <v>1482</v>
      </c>
      <c r="E815" s="1" t="s">
        <v>1546</v>
      </c>
      <c r="F815" s="1" t="s">
        <v>147</v>
      </c>
      <c r="G815" s="1" t="s">
        <v>1398</v>
      </c>
      <c r="H815" s="1" t="s">
        <v>11462</v>
      </c>
      <c r="I815" s="1">
        <f>+Territorio[[#This Row],[id]]</f>
        <v>805</v>
      </c>
    </row>
    <row r="816" spans="2:9" hidden="1" x14ac:dyDescent="0.3">
      <c r="B816">
        <v>806</v>
      </c>
      <c r="C816" s="1" t="s">
        <v>1583</v>
      </c>
      <c r="D816" s="1" t="s">
        <v>1484</v>
      </c>
      <c r="E816" s="1" t="s">
        <v>1546</v>
      </c>
      <c r="F816" s="1" t="s">
        <v>147</v>
      </c>
      <c r="G816" s="1" t="s">
        <v>1398</v>
      </c>
      <c r="H816" s="1" t="s">
        <v>11463</v>
      </c>
      <c r="I816" s="1">
        <f>+Territorio[[#This Row],[id]]</f>
        <v>806</v>
      </c>
    </row>
    <row r="817" spans="2:9" hidden="1" x14ac:dyDescent="0.3">
      <c r="B817">
        <v>807</v>
      </c>
      <c r="C817" s="1" t="s">
        <v>1584</v>
      </c>
      <c r="D817" s="1" t="s">
        <v>1485</v>
      </c>
      <c r="E817" s="1" t="s">
        <v>1546</v>
      </c>
      <c r="F817" s="1" t="s">
        <v>147</v>
      </c>
      <c r="G817" s="1" t="s">
        <v>1398</v>
      </c>
      <c r="H817" s="1" t="s">
        <v>11464</v>
      </c>
      <c r="I817" s="1">
        <f>+Territorio[[#This Row],[id]]</f>
        <v>807</v>
      </c>
    </row>
    <row r="818" spans="2:9" hidden="1" x14ac:dyDescent="0.3">
      <c r="B818">
        <v>808</v>
      </c>
      <c r="C818" s="1" t="s">
        <v>1585</v>
      </c>
      <c r="D818" s="1" t="s">
        <v>1487</v>
      </c>
      <c r="E818" s="1" t="s">
        <v>1546</v>
      </c>
      <c r="F818" s="1" t="s">
        <v>147</v>
      </c>
      <c r="G818" s="1" t="s">
        <v>1398</v>
      </c>
      <c r="H818" s="1" t="s">
        <v>11465</v>
      </c>
      <c r="I818" s="1">
        <f>+Territorio[[#This Row],[id]]</f>
        <v>808</v>
      </c>
    </row>
    <row r="819" spans="2:9" hidden="1" x14ac:dyDescent="0.3">
      <c r="B819">
        <v>809</v>
      </c>
      <c r="C819" s="1" t="s">
        <v>684</v>
      </c>
      <c r="D819" s="1" t="s">
        <v>1489</v>
      </c>
      <c r="E819" s="1" t="s">
        <v>1546</v>
      </c>
      <c r="F819" s="1" t="s">
        <v>147</v>
      </c>
      <c r="G819" s="1" t="s">
        <v>1398</v>
      </c>
      <c r="H819" s="1" t="s">
        <v>11466</v>
      </c>
      <c r="I819" s="1">
        <f>+Territorio[[#This Row],[id]]</f>
        <v>809</v>
      </c>
    </row>
    <row r="820" spans="2:9" hidden="1" x14ac:dyDescent="0.3">
      <c r="B820">
        <v>810</v>
      </c>
      <c r="C820" s="1" t="s">
        <v>1586</v>
      </c>
      <c r="D820" s="1" t="s">
        <v>1491</v>
      </c>
      <c r="E820" s="1" t="s">
        <v>1546</v>
      </c>
      <c r="F820" s="1" t="s">
        <v>147</v>
      </c>
      <c r="G820" s="1" t="s">
        <v>1398</v>
      </c>
      <c r="H820" s="1" t="s">
        <v>11467</v>
      </c>
      <c r="I820" s="1">
        <f>+Territorio[[#This Row],[id]]</f>
        <v>810</v>
      </c>
    </row>
    <row r="821" spans="2:9" hidden="1" x14ac:dyDescent="0.3">
      <c r="B821">
        <v>811</v>
      </c>
      <c r="C821" s="1" t="s">
        <v>448</v>
      </c>
      <c r="D821" s="1" t="s">
        <v>1494</v>
      </c>
      <c r="E821" s="1" t="s">
        <v>1546</v>
      </c>
      <c r="F821" s="1" t="s">
        <v>147</v>
      </c>
      <c r="G821" s="1" t="s">
        <v>1398</v>
      </c>
      <c r="H821" s="1" t="s">
        <v>11468</v>
      </c>
      <c r="I821" s="1">
        <f>+Territorio[[#This Row],[id]]</f>
        <v>811</v>
      </c>
    </row>
    <row r="822" spans="2:9" hidden="1" x14ac:dyDescent="0.3">
      <c r="B822">
        <v>812</v>
      </c>
      <c r="C822" s="1" t="s">
        <v>1587</v>
      </c>
      <c r="D822" s="1" t="s">
        <v>1588</v>
      </c>
      <c r="E822" s="1" t="s">
        <v>1546</v>
      </c>
      <c r="F822" s="1" t="s">
        <v>147</v>
      </c>
      <c r="G822" s="1" t="s">
        <v>1398</v>
      </c>
      <c r="H822" s="1" t="s">
        <v>11469</v>
      </c>
      <c r="I822" s="1">
        <f>+Territorio[[#This Row],[id]]</f>
        <v>812</v>
      </c>
    </row>
    <row r="823" spans="2:9" hidden="1" x14ac:dyDescent="0.3">
      <c r="B823">
        <v>813</v>
      </c>
      <c r="C823" s="1" t="s">
        <v>1589</v>
      </c>
      <c r="D823" s="1" t="s">
        <v>1590</v>
      </c>
      <c r="E823" s="1" t="s">
        <v>1546</v>
      </c>
      <c r="F823" s="1" t="s">
        <v>147</v>
      </c>
      <c r="G823" s="1" t="s">
        <v>1398</v>
      </c>
      <c r="H823" s="1" t="s">
        <v>11470</v>
      </c>
      <c r="I823" s="1">
        <f>+Territorio[[#This Row],[id]]</f>
        <v>813</v>
      </c>
    </row>
    <row r="824" spans="2:9" hidden="1" x14ac:dyDescent="0.3">
      <c r="B824">
        <v>814</v>
      </c>
      <c r="C824" s="1" t="s">
        <v>1591</v>
      </c>
      <c r="D824" s="1" t="s">
        <v>1592</v>
      </c>
      <c r="E824" s="1" t="s">
        <v>1546</v>
      </c>
      <c r="F824" s="1" t="s">
        <v>147</v>
      </c>
      <c r="G824" s="1" t="s">
        <v>1398</v>
      </c>
      <c r="H824" s="1" t="s">
        <v>11471</v>
      </c>
      <c r="I824" s="1">
        <f>+Territorio[[#This Row],[id]]</f>
        <v>814</v>
      </c>
    </row>
    <row r="825" spans="2:9" hidden="1" x14ac:dyDescent="0.3">
      <c r="B825">
        <v>815</v>
      </c>
      <c r="C825" s="1" t="s">
        <v>1593</v>
      </c>
      <c r="D825" s="1" t="s">
        <v>1594</v>
      </c>
      <c r="E825" s="1" t="s">
        <v>1546</v>
      </c>
      <c r="F825" s="1" t="s">
        <v>147</v>
      </c>
      <c r="G825" s="1" t="s">
        <v>1398</v>
      </c>
      <c r="H825" s="1" t="s">
        <v>11472</v>
      </c>
      <c r="I825" s="1">
        <f>+Territorio[[#This Row],[id]]</f>
        <v>815</v>
      </c>
    </row>
    <row r="826" spans="2:9" hidden="1" x14ac:dyDescent="0.3">
      <c r="B826">
        <v>816</v>
      </c>
      <c r="C826" s="1" t="s">
        <v>1595</v>
      </c>
      <c r="D826" s="1" t="s">
        <v>1596</v>
      </c>
      <c r="E826" s="1" t="s">
        <v>1546</v>
      </c>
      <c r="F826" s="1" t="s">
        <v>147</v>
      </c>
      <c r="G826" s="1" t="s">
        <v>1398</v>
      </c>
      <c r="H826" s="1" t="s">
        <v>11473</v>
      </c>
      <c r="I826" s="1">
        <f>+Territorio[[#This Row],[id]]</f>
        <v>816</v>
      </c>
    </row>
    <row r="827" spans="2:9" hidden="1" x14ac:dyDescent="0.3">
      <c r="B827">
        <v>817</v>
      </c>
      <c r="C827" s="1" t="s">
        <v>1367</v>
      </c>
      <c r="D827" s="1" t="s">
        <v>1597</v>
      </c>
      <c r="E827" s="1" t="s">
        <v>1546</v>
      </c>
      <c r="F827" s="1" t="s">
        <v>147</v>
      </c>
      <c r="G827" s="1" t="s">
        <v>1398</v>
      </c>
      <c r="H827" s="1" t="s">
        <v>11474</v>
      </c>
      <c r="I827" s="1">
        <f>+Territorio[[#This Row],[id]]</f>
        <v>817</v>
      </c>
    </row>
    <row r="828" spans="2:9" hidden="1" x14ac:dyDescent="0.3">
      <c r="B828">
        <v>818</v>
      </c>
      <c r="C828" s="1" t="s">
        <v>1598</v>
      </c>
      <c r="D828" s="1" t="s">
        <v>1599</v>
      </c>
      <c r="E828" s="1" t="s">
        <v>1546</v>
      </c>
      <c r="F828" s="1" t="s">
        <v>147</v>
      </c>
      <c r="G828" s="1" t="s">
        <v>1398</v>
      </c>
      <c r="H828" s="1" t="s">
        <v>11475</v>
      </c>
      <c r="I828" s="1">
        <f>+Territorio[[#This Row],[id]]</f>
        <v>818</v>
      </c>
    </row>
    <row r="829" spans="2:9" hidden="1" x14ac:dyDescent="0.3">
      <c r="B829">
        <v>819</v>
      </c>
      <c r="C829" s="1" t="s">
        <v>1600</v>
      </c>
      <c r="D829" s="1" t="s">
        <v>1601</v>
      </c>
      <c r="E829" s="1" t="s">
        <v>1546</v>
      </c>
      <c r="F829" s="1" t="s">
        <v>147</v>
      </c>
      <c r="G829" s="1" t="s">
        <v>1398</v>
      </c>
      <c r="H829" s="1" t="s">
        <v>11476</v>
      </c>
      <c r="I829" s="1">
        <f>+Territorio[[#This Row],[id]]</f>
        <v>819</v>
      </c>
    </row>
    <row r="830" spans="2:9" hidden="1" x14ac:dyDescent="0.3">
      <c r="B830">
        <v>820</v>
      </c>
      <c r="C830" s="1" t="s">
        <v>950</v>
      </c>
      <c r="D830" s="1" t="s">
        <v>1602</v>
      </c>
      <c r="E830" s="1" t="s">
        <v>1546</v>
      </c>
      <c r="F830" s="1" t="s">
        <v>147</v>
      </c>
      <c r="G830" s="1" t="s">
        <v>1398</v>
      </c>
      <c r="H830" s="1" t="s">
        <v>11477</v>
      </c>
      <c r="I830" s="1">
        <f>+Territorio[[#This Row],[id]]</f>
        <v>820</v>
      </c>
    </row>
    <row r="831" spans="2:9" hidden="1" x14ac:dyDescent="0.3">
      <c r="B831">
        <v>821</v>
      </c>
      <c r="C831" s="1" t="s">
        <v>1603</v>
      </c>
      <c r="D831" s="1" t="s">
        <v>1604</v>
      </c>
      <c r="E831" s="1" t="s">
        <v>1546</v>
      </c>
      <c r="F831" s="1" t="s">
        <v>147</v>
      </c>
      <c r="G831" s="1" t="s">
        <v>1398</v>
      </c>
      <c r="H831" s="1" t="s">
        <v>11478</v>
      </c>
      <c r="I831" s="1">
        <f>+Territorio[[#This Row],[id]]</f>
        <v>821</v>
      </c>
    </row>
    <row r="832" spans="2:9" hidden="1" x14ac:dyDescent="0.3">
      <c r="B832">
        <v>822</v>
      </c>
      <c r="C832" s="1" t="s">
        <v>1605</v>
      </c>
      <c r="D832" s="1" t="s">
        <v>1606</v>
      </c>
      <c r="E832" s="1" t="s">
        <v>1546</v>
      </c>
      <c r="F832" s="1" t="s">
        <v>147</v>
      </c>
      <c r="G832" s="1" t="s">
        <v>1398</v>
      </c>
      <c r="H832" s="1" t="s">
        <v>11479</v>
      </c>
      <c r="I832" s="1">
        <f>+Territorio[[#This Row],[id]]</f>
        <v>822</v>
      </c>
    </row>
    <row r="833" spans="2:9" hidden="1" x14ac:dyDescent="0.3">
      <c r="B833">
        <v>823</v>
      </c>
      <c r="C833" s="1" t="s">
        <v>1607</v>
      </c>
      <c r="D833" s="1" t="s">
        <v>1495</v>
      </c>
      <c r="E833" s="1" t="s">
        <v>1546</v>
      </c>
      <c r="F833" s="1" t="s">
        <v>147</v>
      </c>
      <c r="G833" s="1" t="s">
        <v>1398</v>
      </c>
      <c r="H833" s="1" t="s">
        <v>11480</v>
      </c>
      <c r="I833" s="1">
        <f>+Territorio[[#This Row],[id]]</f>
        <v>823</v>
      </c>
    </row>
    <row r="834" spans="2:9" hidden="1" x14ac:dyDescent="0.3">
      <c r="B834">
        <v>824</v>
      </c>
      <c r="C834" s="1" t="s">
        <v>1608</v>
      </c>
      <c r="D834" s="1" t="s">
        <v>1497</v>
      </c>
      <c r="E834" s="1" t="s">
        <v>1546</v>
      </c>
      <c r="F834" s="1" t="s">
        <v>147</v>
      </c>
      <c r="G834" s="1" t="s">
        <v>1398</v>
      </c>
      <c r="H834" s="1" t="s">
        <v>11481</v>
      </c>
      <c r="I834" s="1">
        <f>+Territorio[[#This Row],[id]]</f>
        <v>824</v>
      </c>
    </row>
    <row r="835" spans="2:9" hidden="1" x14ac:dyDescent="0.3">
      <c r="B835">
        <v>825</v>
      </c>
      <c r="C835" s="1" t="s">
        <v>1609</v>
      </c>
      <c r="D835" s="1" t="s">
        <v>1498</v>
      </c>
      <c r="E835" s="1" t="s">
        <v>1546</v>
      </c>
      <c r="F835" s="1" t="s">
        <v>147</v>
      </c>
      <c r="G835" s="1" t="s">
        <v>1398</v>
      </c>
      <c r="H835" s="1" t="s">
        <v>11482</v>
      </c>
      <c r="I835" s="1">
        <f>+Territorio[[#This Row],[id]]</f>
        <v>825</v>
      </c>
    </row>
    <row r="836" spans="2:9" hidden="1" x14ac:dyDescent="0.3">
      <c r="B836">
        <v>826</v>
      </c>
      <c r="C836" s="1" t="s">
        <v>1610</v>
      </c>
      <c r="D836" s="1" t="s">
        <v>1500</v>
      </c>
      <c r="E836" s="1" t="s">
        <v>1546</v>
      </c>
      <c r="F836" s="1" t="s">
        <v>147</v>
      </c>
      <c r="G836" s="1" t="s">
        <v>1398</v>
      </c>
      <c r="H836" s="1" t="s">
        <v>11483</v>
      </c>
      <c r="I836" s="1">
        <f>+Territorio[[#This Row],[id]]</f>
        <v>826</v>
      </c>
    </row>
    <row r="837" spans="2:9" hidden="1" x14ac:dyDescent="0.3">
      <c r="B837">
        <v>827</v>
      </c>
      <c r="C837" s="1" t="s">
        <v>1611</v>
      </c>
      <c r="D837" s="1" t="s">
        <v>1502</v>
      </c>
      <c r="E837" s="1" t="s">
        <v>1546</v>
      </c>
      <c r="F837" s="1" t="s">
        <v>147</v>
      </c>
      <c r="G837" s="1" t="s">
        <v>1398</v>
      </c>
      <c r="H837" s="1" t="s">
        <v>11484</v>
      </c>
      <c r="I837" s="1">
        <f>+Territorio[[#This Row],[id]]</f>
        <v>827</v>
      </c>
    </row>
    <row r="838" spans="2:9" hidden="1" x14ac:dyDescent="0.3">
      <c r="B838">
        <v>828</v>
      </c>
      <c r="C838" s="1" t="s">
        <v>1612</v>
      </c>
      <c r="D838" s="1" t="s">
        <v>1506</v>
      </c>
      <c r="E838" s="1" t="s">
        <v>1546</v>
      </c>
      <c r="F838" s="1" t="s">
        <v>147</v>
      </c>
      <c r="G838" s="1" t="s">
        <v>1398</v>
      </c>
      <c r="H838" s="1" t="s">
        <v>11485</v>
      </c>
      <c r="I838" s="1">
        <f>+Territorio[[#This Row],[id]]</f>
        <v>828</v>
      </c>
    </row>
    <row r="839" spans="2:9" hidden="1" x14ac:dyDescent="0.3">
      <c r="B839">
        <v>829</v>
      </c>
      <c r="C839" s="1" t="s">
        <v>688</v>
      </c>
      <c r="D839" s="1" t="s">
        <v>1510</v>
      </c>
      <c r="E839" s="1" t="s">
        <v>1546</v>
      </c>
      <c r="F839" s="1" t="s">
        <v>147</v>
      </c>
      <c r="G839" s="1" t="s">
        <v>1398</v>
      </c>
      <c r="H839" s="1" t="s">
        <v>11486</v>
      </c>
      <c r="I839" s="1">
        <f>+Territorio[[#This Row],[id]]</f>
        <v>829</v>
      </c>
    </row>
    <row r="840" spans="2:9" hidden="1" x14ac:dyDescent="0.3">
      <c r="B840">
        <v>830</v>
      </c>
      <c r="C840" s="1" t="s">
        <v>1613</v>
      </c>
      <c r="D840" s="1" t="s">
        <v>1511</v>
      </c>
      <c r="E840" s="1" t="s">
        <v>1546</v>
      </c>
      <c r="F840" s="1" t="s">
        <v>147</v>
      </c>
      <c r="G840" s="1" t="s">
        <v>1398</v>
      </c>
      <c r="H840" s="1" t="s">
        <v>11487</v>
      </c>
      <c r="I840" s="1">
        <f>+Territorio[[#This Row],[id]]</f>
        <v>830</v>
      </c>
    </row>
    <row r="841" spans="2:9" hidden="1" x14ac:dyDescent="0.3">
      <c r="B841">
        <v>831</v>
      </c>
      <c r="C841" s="1" t="s">
        <v>1614</v>
      </c>
      <c r="D841" s="1" t="s">
        <v>1513</v>
      </c>
      <c r="E841" s="1" t="s">
        <v>1546</v>
      </c>
      <c r="F841" s="1" t="s">
        <v>147</v>
      </c>
      <c r="G841" s="1" t="s">
        <v>1398</v>
      </c>
      <c r="H841" s="1" t="s">
        <v>11488</v>
      </c>
      <c r="I841" s="1">
        <f>+Territorio[[#This Row],[id]]</f>
        <v>831</v>
      </c>
    </row>
    <row r="842" spans="2:9" hidden="1" x14ac:dyDescent="0.3">
      <c r="B842">
        <v>832</v>
      </c>
      <c r="C842" s="1" t="s">
        <v>1615</v>
      </c>
      <c r="D842" s="1" t="s">
        <v>1616</v>
      </c>
      <c r="E842" s="1" t="s">
        <v>1546</v>
      </c>
      <c r="F842" s="1" t="s">
        <v>147</v>
      </c>
      <c r="G842" s="1" t="s">
        <v>1398</v>
      </c>
      <c r="H842" s="1" t="s">
        <v>11489</v>
      </c>
      <c r="I842" s="1">
        <f>+Territorio[[#This Row],[id]]</f>
        <v>832</v>
      </c>
    </row>
    <row r="843" spans="2:9" hidden="1" x14ac:dyDescent="0.3">
      <c r="B843">
        <v>833</v>
      </c>
      <c r="C843" s="1" t="s">
        <v>1617</v>
      </c>
      <c r="D843" s="1" t="s">
        <v>1618</v>
      </c>
      <c r="E843" s="1" t="s">
        <v>1546</v>
      </c>
      <c r="F843" s="1" t="s">
        <v>147</v>
      </c>
      <c r="G843" s="1" t="s">
        <v>1398</v>
      </c>
      <c r="H843" s="1" t="s">
        <v>11490</v>
      </c>
      <c r="I843" s="1">
        <f>+Territorio[[#This Row],[id]]</f>
        <v>833</v>
      </c>
    </row>
    <row r="844" spans="2:9" hidden="1" x14ac:dyDescent="0.3">
      <c r="B844">
        <v>834</v>
      </c>
      <c r="C844" s="1" t="s">
        <v>1619</v>
      </c>
      <c r="D844" s="1" t="s">
        <v>1620</v>
      </c>
      <c r="E844" s="1" t="s">
        <v>1546</v>
      </c>
      <c r="F844" s="1" t="s">
        <v>147</v>
      </c>
      <c r="G844" s="1" t="s">
        <v>1398</v>
      </c>
      <c r="H844" s="1" t="s">
        <v>11491</v>
      </c>
      <c r="I844" s="1">
        <f>+Territorio[[#This Row],[id]]</f>
        <v>834</v>
      </c>
    </row>
    <row r="845" spans="2:9" hidden="1" x14ac:dyDescent="0.3">
      <c r="B845">
        <v>835</v>
      </c>
      <c r="C845" s="1" t="s">
        <v>1621</v>
      </c>
      <c r="D845" s="1" t="s">
        <v>1622</v>
      </c>
      <c r="E845" s="1" t="s">
        <v>1546</v>
      </c>
      <c r="F845" s="1" t="s">
        <v>147</v>
      </c>
      <c r="G845" s="1" t="s">
        <v>1398</v>
      </c>
      <c r="H845" s="1" t="s">
        <v>11492</v>
      </c>
      <c r="I845" s="1">
        <f>+Territorio[[#This Row],[id]]</f>
        <v>835</v>
      </c>
    </row>
    <row r="846" spans="2:9" hidden="1" x14ac:dyDescent="0.3">
      <c r="B846">
        <v>836</v>
      </c>
      <c r="C846" s="1" t="s">
        <v>1623</v>
      </c>
      <c r="D846" s="1" t="s">
        <v>1624</v>
      </c>
      <c r="E846" s="1" t="s">
        <v>1546</v>
      </c>
      <c r="F846" s="1" t="s">
        <v>147</v>
      </c>
      <c r="G846" s="1" t="s">
        <v>1398</v>
      </c>
      <c r="H846" s="1" t="s">
        <v>11493</v>
      </c>
      <c r="I846" s="1">
        <f>+Territorio[[#This Row],[id]]</f>
        <v>836</v>
      </c>
    </row>
    <row r="847" spans="2:9" hidden="1" x14ac:dyDescent="0.3">
      <c r="B847">
        <v>837</v>
      </c>
      <c r="C847" s="1" t="s">
        <v>1625</v>
      </c>
      <c r="D847" s="1" t="s">
        <v>1626</v>
      </c>
      <c r="E847" s="1" t="s">
        <v>1546</v>
      </c>
      <c r="F847" s="1" t="s">
        <v>147</v>
      </c>
      <c r="G847" s="1" t="s">
        <v>1398</v>
      </c>
      <c r="H847" s="1" t="s">
        <v>11494</v>
      </c>
      <c r="I847" s="1">
        <f>+Territorio[[#This Row],[id]]</f>
        <v>837</v>
      </c>
    </row>
    <row r="848" spans="2:9" hidden="1" x14ac:dyDescent="0.3">
      <c r="B848">
        <v>838</v>
      </c>
      <c r="C848" s="1" t="s">
        <v>1627</v>
      </c>
      <c r="D848" s="1" t="s">
        <v>1628</v>
      </c>
      <c r="E848" s="1" t="s">
        <v>1546</v>
      </c>
      <c r="F848" s="1" t="s">
        <v>147</v>
      </c>
      <c r="G848" s="1" t="s">
        <v>1398</v>
      </c>
      <c r="H848" s="1" t="s">
        <v>11495</v>
      </c>
      <c r="I848" s="1">
        <f>+Territorio[[#This Row],[id]]</f>
        <v>838</v>
      </c>
    </row>
    <row r="849" spans="2:9" hidden="1" x14ac:dyDescent="0.3">
      <c r="B849">
        <v>839</v>
      </c>
      <c r="C849" s="1" t="s">
        <v>1629</v>
      </c>
      <c r="D849" s="1" t="s">
        <v>1630</v>
      </c>
      <c r="E849" s="1" t="s">
        <v>1546</v>
      </c>
      <c r="F849" s="1" t="s">
        <v>147</v>
      </c>
      <c r="G849" s="1" t="s">
        <v>1398</v>
      </c>
      <c r="H849" s="1" t="s">
        <v>11496</v>
      </c>
      <c r="I849" s="1">
        <f>+Territorio[[#This Row],[id]]</f>
        <v>839</v>
      </c>
    </row>
    <row r="850" spans="2:9" hidden="1" x14ac:dyDescent="0.3">
      <c r="B850">
        <v>840</v>
      </c>
      <c r="C850" s="1" t="s">
        <v>1631</v>
      </c>
      <c r="D850" s="1" t="s">
        <v>1514</v>
      </c>
      <c r="E850" s="1" t="s">
        <v>1546</v>
      </c>
      <c r="F850" s="1" t="s">
        <v>147</v>
      </c>
      <c r="G850" s="1" t="s">
        <v>1398</v>
      </c>
      <c r="H850" s="1" t="s">
        <v>11497</v>
      </c>
      <c r="I850" s="1">
        <f>+Territorio[[#This Row],[id]]</f>
        <v>840</v>
      </c>
    </row>
    <row r="851" spans="2:9" hidden="1" x14ac:dyDescent="0.3">
      <c r="B851">
        <v>841</v>
      </c>
      <c r="C851" s="1" t="s">
        <v>1632</v>
      </c>
      <c r="D851" s="1" t="s">
        <v>1516</v>
      </c>
      <c r="E851" s="1" t="s">
        <v>1546</v>
      </c>
      <c r="F851" s="1" t="s">
        <v>147</v>
      </c>
      <c r="G851" s="1" t="s">
        <v>1398</v>
      </c>
      <c r="H851" s="1" t="s">
        <v>11498</v>
      </c>
      <c r="I851" s="1">
        <f>+Territorio[[#This Row],[id]]</f>
        <v>841</v>
      </c>
    </row>
    <row r="852" spans="2:9" hidden="1" x14ac:dyDescent="0.3">
      <c r="B852">
        <v>842</v>
      </c>
      <c r="C852" s="1" t="s">
        <v>1633</v>
      </c>
      <c r="D852" s="1" t="s">
        <v>1518</v>
      </c>
      <c r="E852" s="1" t="s">
        <v>1546</v>
      </c>
      <c r="F852" s="1" t="s">
        <v>147</v>
      </c>
      <c r="G852" s="1" t="s">
        <v>1398</v>
      </c>
      <c r="H852" s="1" t="s">
        <v>11499</v>
      </c>
      <c r="I852" s="1">
        <f>+Territorio[[#This Row],[id]]</f>
        <v>842</v>
      </c>
    </row>
    <row r="853" spans="2:9" hidden="1" x14ac:dyDescent="0.3">
      <c r="B853">
        <v>843</v>
      </c>
      <c r="C853" s="1" t="s">
        <v>1634</v>
      </c>
      <c r="D853" s="1" t="s">
        <v>1520</v>
      </c>
      <c r="E853" s="1" t="s">
        <v>1546</v>
      </c>
      <c r="F853" s="1" t="s">
        <v>147</v>
      </c>
      <c r="G853" s="1" t="s">
        <v>1398</v>
      </c>
      <c r="H853" s="1" t="s">
        <v>11500</v>
      </c>
      <c r="I853" s="1">
        <f>+Territorio[[#This Row],[id]]</f>
        <v>843</v>
      </c>
    </row>
    <row r="854" spans="2:9" hidden="1" x14ac:dyDescent="0.3">
      <c r="B854">
        <v>844</v>
      </c>
      <c r="C854" s="1" t="s">
        <v>1635</v>
      </c>
      <c r="D854" s="1" t="s">
        <v>1522</v>
      </c>
      <c r="E854" s="1" t="s">
        <v>1546</v>
      </c>
      <c r="F854" s="1" t="s">
        <v>147</v>
      </c>
      <c r="G854" s="1" t="s">
        <v>1398</v>
      </c>
      <c r="H854" s="1" t="s">
        <v>11501</v>
      </c>
      <c r="I854" s="1">
        <f>+Territorio[[#This Row],[id]]</f>
        <v>844</v>
      </c>
    </row>
    <row r="855" spans="2:9" hidden="1" x14ac:dyDescent="0.3">
      <c r="B855">
        <v>845</v>
      </c>
      <c r="C855" s="1" t="s">
        <v>1636</v>
      </c>
      <c r="D855" s="1" t="s">
        <v>1524</v>
      </c>
      <c r="E855" s="1" t="s">
        <v>1546</v>
      </c>
      <c r="F855" s="1" t="s">
        <v>147</v>
      </c>
      <c r="G855" s="1" t="s">
        <v>1398</v>
      </c>
      <c r="H855" s="1" t="s">
        <v>11502</v>
      </c>
      <c r="I855" s="1">
        <f>+Territorio[[#This Row],[id]]</f>
        <v>845</v>
      </c>
    </row>
    <row r="856" spans="2:9" hidden="1" x14ac:dyDescent="0.3">
      <c r="B856">
        <v>846</v>
      </c>
      <c r="C856" s="1" t="s">
        <v>1637</v>
      </c>
      <c r="D856" s="1" t="s">
        <v>1526</v>
      </c>
      <c r="E856" s="1" t="s">
        <v>1546</v>
      </c>
      <c r="F856" s="1" t="s">
        <v>147</v>
      </c>
      <c r="G856" s="1" t="s">
        <v>1398</v>
      </c>
      <c r="H856" s="1" t="s">
        <v>11503</v>
      </c>
      <c r="I856" s="1">
        <f>+Territorio[[#This Row],[id]]</f>
        <v>846</v>
      </c>
    </row>
    <row r="857" spans="2:9" hidden="1" x14ac:dyDescent="0.3">
      <c r="B857">
        <v>847</v>
      </c>
      <c r="C857" s="1" t="s">
        <v>1638</v>
      </c>
      <c r="D857" s="1" t="s">
        <v>1528</v>
      </c>
      <c r="E857" s="1" t="s">
        <v>1546</v>
      </c>
      <c r="F857" s="1" t="s">
        <v>147</v>
      </c>
      <c r="G857" s="1" t="s">
        <v>1398</v>
      </c>
      <c r="H857" s="1" t="s">
        <v>11504</v>
      </c>
      <c r="I857" s="1">
        <f>+Territorio[[#This Row],[id]]</f>
        <v>847</v>
      </c>
    </row>
    <row r="858" spans="2:9" hidden="1" x14ac:dyDescent="0.3">
      <c r="B858">
        <v>848</v>
      </c>
      <c r="C858" s="1" t="s">
        <v>1639</v>
      </c>
      <c r="D858" s="1" t="s">
        <v>1530</v>
      </c>
      <c r="E858" s="1" t="s">
        <v>1546</v>
      </c>
      <c r="F858" s="1" t="s">
        <v>147</v>
      </c>
      <c r="G858" s="1" t="s">
        <v>1398</v>
      </c>
      <c r="H858" s="1" t="s">
        <v>11505</v>
      </c>
      <c r="I858" s="1">
        <f>+Territorio[[#This Row],[id]]</f>
        <v>848</v>
      </c>
    </row>
    <row r="859" spans="2:9" hidden="1" x14ac:dyDescent="0.3">
      <c r="B859">
        <v>849</v>
      </c>
      <c r="C859" s="1" t="s">
        <v>1640</v>
      </c>
      <c r="D859" s="1" t="s">
        <v>1532</v>
      </c>
      <c r="E859" s="1" t="s">
        <v>1546</v>
      </c>
      <c r="F859" s="1" t="s">
        <v>147</v>
      </c>
      <c r="G859" s="1" t="s">
        <v>1398</v>
      </c>
      <c r="H859" s="1" t="s">
        <v>11506</v>
      </c>
      <c r="I859" s="1">
        <f>+Territorio[[#This Row],[id]]</f>
        <v>849</v>
      </c>
    </row>
    <row r="860" spans="2:9" hidden="1" x14ac:dyDescent="0.3">
      <c r="B860">
        <v>850</v>
      </c>
      <c r="C860" s="1" t="s">
        <v>1641</v>
      </c>
      <c r="D860" s="1" t="s">
        <v>1534</v>
      </c>
      <c r="E860" s="1" t="s">
        <v>1546</v>
      </c>
      <c r="F860" s="1" t="s">
        <v>147</v>
      </c>
      <c r="G860" s="1" t="s">
        <v>1398</v>
      </c>
      <c r="H860" s="1" t="s">
        <v>11507</v>
      </c>
      <c r="I860" s="1">
        <f>+Territorio[[#This Row],[id]]</f>
        <v>850</v>
      </c>
    </row>
    <row r="861" spans="2:9" hidden="1" x14ac:dyDescent="0.3">
      <c r="B861">
        <v>851</v>
      </c>
      <c r="C861" s="1" t="s">
        <v>503</v>
      </c>
      <c r="D861" s="1" t="s">
        <v>1642</v>
      </c>
      <c r="E861" s="1" t="s">
        <v>1546</v>
      </c>
      <c r="F861" s="1" t="s">
        <v>147</v>
      </c>
      <c r="G861" s="1" t="s">
        <v>1398</v>
      </c>
      <c r="H861" s="1" t="s">
        <v>11508</v>
      </c>
      <c r="I861" s="1">
        <f>+Territorio[[#This Row],[id]]</f>
        <v>851</v>
      </c>
    </row>
    <row r="862" spans="2:9" hidden="1" x14ac:dyDescent="0.3">
      <c r="B862">
        <v>852</v>
      </c>
      <c r="C862" s="1" t="s">
        <v>1643</v>
      </c>
      <c r="D862" s="1" t="s">
        <v>1644</v>
      </c>
      <c r="E862" s="1" t="s">
        <v>1546</v>
      </c>
      <c r="F862" s="1" t="s">
        <v>147</v>
      </c>
      <c r="G862" s="1" t="s">
        <v>1398</v>
      </c>
      <c r="H862" s="1" t="s">
        <v>11509</v>
      </c>
      <c r="I862" s="1">
        <f>+Territorio[[#This Row],[id]]</f>
        <v>852</v>
      </c>
    </row>
    <row r="863" spans="2:9" hidden="1" x14ac:dyDescent="0.3">
      <c r="B863">
        <v>853</v>
      </c>
      <c r="C863" s="1" t="s">
        <v>697</v>
      </c>
      <c r="D863" s="1" t="s">
        <v>1645</v>
      </c>
      <c r="E863" s="1" t="s">
        <v>1546</v>
      </c>
      <c r="F863" s="1" t="s">
        <v>147</v>
      </c>
      <c r="G863" s="1" t="s">
        <v>1398</v>
      </c>
      <c r="H863" s="1" t="s">
        <v>11510</v>
      </c>
      <c r="I863" s="1">
        <f>+Territorio[[#This Row],[id]]</f>
        <v>853</v>
      </c>
    </row>
    <row r="864" spans="2:9" hidden="1" x14ac:dyDescent="0.3">
      <c r="B864">
        <v>854</v>
      </c>
      <c r="C864" s="1" t="s">
        <v>1646</v>
      </c>
      <c r="D864" s="1" t="s">
        <v>1647</v>
      </c>
      <c r="E864" s="1" t="s">
        <v>1546</v>
      </c>
      <c r="F864" s="1" t="s">
        <v>147</v>
      </c>
      <c r="G864" s="1" t="s">
        <v>1398</v>
      </c>
      <c r="H864" s="1" t="s">
        <v>11511</v>
      </c>
      <c r="I864" s="1">
        <f>+Territorio[[#This Row],[id]]</f>
        <v>854</v>
      </c>
    </row>
    <row r="865" spans="2:9" hidden="1" x14ac:dyDescent="0.3">
      <c r="B865">
        <v>855</v>
      </c>
      <c r="C865" s="1" t="s">
        <v>1648</v>
      </c>
      <c r="D865" s="1" t="s">
        <v>1649</v>
      </c>
      <c r="E865" s="1" t="s">
        <v>1546</v>
      </c>
      <c r="F865" s="1" t="s">
        <v>147</v>
      </c>
      <c r="G865" s="1" t="s">
        <v>1398</v>
      </c>
      <c r="H865" s="1" t="s">
        <v>11512</v>
      </c>
      <c r="I865" s="1">
        <f>+Territorio[[#This Row],[id]]</f>
        <v>855</v>
      </c>
    </row>
    <row r="866" spans="2:9" hidden="1" x14ac:dyDescent="0.3">
      <c r="B866">
        <v>856</v>
      </c>
      <c r="C866" s="1" t="s">
        <v>1650</v>
      </c>
      <c r="D866" s="1" t="s">
        <v>1651</v>
      </c>
      <c r="E866" s="1" t="s">
        <v>1546</v>
      </c>
      <c r="F866" s="1" t="s">
        <v>147</v>
      </c>
      <c r="G866" s="1" t="s">
        <v>1398</v>
      </c>
      <c r="H866" s="1" t="s">
        <v>11513</v>
      </c>
      <c r="I866" s="1">
        <f>+Territorio[[#This Row],[id]]</f>
        <v>856</v>
      </c>
    </row>
    <row r="867" spans="2:9" hidden="1" x14ac:dyDescent="0.3">
      <c r="B867">
        <v>857</v>
      </c>
      <c r="C867" s="1" t="s">
        <v>1652</v>
      </c>
      <c r="D867" s="1" t="s">
        <v>1653</v>
      </c>
      <c r="E867" s="1" t="s">
        <v>1546</v>
      </c>
      <c r="F867" s="1" t="s">
        <v>147</v>
      </c>
      <c r="G867" s="1" t="s">
        <v>1398</v>
      </c>
      <c r="H867" s="1" t="s">
        <v>11514</v>
      </c>
      <c r="I867" s="1">
        <f>+Territorio[[#This Row],[id]]</f>
        <v>857</v>
      </c>
    </row>
    <row r="868" spans="2:9" hidden="1" x14ac:dyDescent="0.3">
      <c r="B868">
        <v>858</v>
      </c>
      <c r="C868" s="1" t="s">
        <v>1654</v>
      </c>
      <c r="D868" s="1" t="s">
        <v>1536</v>
      </c>
      <c r="E868" s="1" t="s">
        <v>1546</v>
      </c>
      <c r="F868" s="1" t="s">
        <v>147</v>
      </c>
      <c r="G868" s="1" t="s">
        <v>1398</v>
      </c>
      <c r="H868" s="1" t="s">
        <v>11515</v>
      </c>
      <c r="I868" s="1">
        <f>+Territorio[[#This Row],[id]]</f>
        <v>858</v>
      </c>
    </row>
    <row r="869" spans="2:9" hidden="1" x14ac:dyDescent="0.3">
      <c r="B869">
        <v>859</v>
      </c>
      <c r="C869" s="1" t="s">
        <v>1359</v>
      </c>
      <c r="D869" s="1" t="s">
        <v>1538</v>
      </c>
      <c r="E869" s="1" t="s">
        <v>1546</v>
      </c>
      <c r="F869" s="1" t="s">
        <v>147</v>
      </c>
      <c r="G869" s="1" t="s">
        <v>1398</v>
      </c>
      <c r="H869" s="1" t="s">
        <v>11516</v>
      </c>
      <c r="I869" s="1">
        <f>+Territorio[[#This Row],[id]]</f>
        <v>859</v>
      </c>
    </row>
    <row r="870" spans="2:9" hidden="1" x14ac:dyDescent="0.3">
      <c r="B870">
        <v>860</v>
      </c>
      <c r="C870" s="1" t="s">
        <v>1655</v>
      </c>
      <c r="D870" s="1" t="s">
        <v>1544</v>
      </c>
      <c r="E870" s="1" t="s">
        <v>1546</v>
      </c>
      <c r="F870" s="1" t="s">
        <v>147</v>
      </c>
      <c r="G870" s="1" t="s">
        <v>1398</v>
      </c>
      <c r="H870" s="1" t="s">
        <v>11517</v>
      </c>
      <c r="I870" s="1">
        <f>+Territorio[[#This Row],[id]]</f>
        <v>860</v>
      </c>
    </row>
    <row r="871" spans="2:9" hidden="1" x14ac:dyDescent="0.3">
      <c r="B871">
        <v>861</v>
      </c>
      <c r="C871" s="1" t="s">
        <v>1656</v>
      </c>
      <c r="D871" s="1" t="s">
        <v>1657</v>
      </c>
      <c r="E871" s="1" t="s">
        <v>1546</v>
      </c>
      <c r="F871" s="1" t="s">
        <v>147</v>
      </c>
      <c r="G871" s="1" t="s">
        <v>1398</v>
      </c>
      <c r="H871" s="1" t="s">
        <v>11518</v>
      </c>
      <c r="I871" s="1">
        <f>+Territorio[[#This Row],[id]]</f>
        <v>861</v>
      </c>
    </row>
    <row r="872" spans="2:9" hidden="1" x14ac:dyDescent="0.3">
      <c r="B872">
        <v>862</v>
      </c>
      <c r="C872" s="1" t="s">
        <v>1658</v>
      </c>
      <c r="D872" s="1" t="s">
        <v>1659</v>
      </c>
      <c r="E872" s="1" t="s">
        <v>1546</v>
      </c>
      <c r="F872" s="1" t="s">
        <v>147</v>
      </c>
      <c r="G872" s="1" t="s">
        <v>1398</v>
      </c>
      <c r="H872" s="1" t="s">
        <v>11519</v>
      </c>
      <c r="I872" s="1">
        <f>+Territorio[[#This Row],[id]]</f>
        <v>862</v>
      </c>
    </row>
    <row r="873" spans="2:9" hidden="1" x14ac:dyDescent="0.3">
      <c r="B873">
        <v>863</v>
      </c>
      <c r="C873" s="1" t="s">
        <v>1660</v>
      </c>
      <c r="D873" s="1" t="s">
        <v>1661</v>
      </c>
      <c r="E873" s="1" t="s">
        <v>1546</v>
      </c>
      <c r="F873" s="1" t="s">
        <v>147</v>
      </c>
      <c r="G873" s="1" t="s">
        <v>1398</v>
      </c>
      <c r="H873" s="1" t="s">
        <v>11520</v>
      </c>
      <c r="I873" s="1">
        <f>+Territorio[[#This Row],[id]]</f>
        <v>863</v>
      </c>
    </row>
    <row r="874" spans="2:9" hidden="1" x14ac:dyDescent="0.3">
      <c r="B874">
        <v>864</v>
      </c>
      <c r="C874" s="1" t="s">
        <v>1662</v>
      </c>
      <c r="D874" s="1" t="s">
        <v>1663</v>
      </c>
      <c r="E874" s="1" t="s">
        <v>1546</v>
      </c>
      <c r="F874" s="1" t="s">
        <v>147</v>
      </c>
      <c r="G874" s="1" t="s">
        <v>1398</v>
      </c>
      <c r="H874" s="1" t="s">
        <v>11521</v>
      </c>
      <c r="I874" s="1">
        <f>+Territorio[[#This Row],[id]]</f>
        <v>864</v>
      </c>
    </row>
    <row r="875" spans="2:9" hidden="1" x14ac:dyDescent="0.3">
      <c r="B875">
        <v>865</v>
      </c>
      <c r="C875" s="1" t="s">
        <v>1664</v>
      </c>
      <c r="D875" s="1" t="s">
        <v>1665</v>
      </c>
      <c r="E875" s="1" t="s">
        <v>1546</v>
      </c>
      <c r="F875" s="1" t="s">
        <v>147</v>
      </c>
      <c r="G875" s="1" t="s">
        <v>1398</v>
      </c>
      <c r="H875" s="1" t="s">
        <v>11522</v>
      </c>
      <c r="I875" s="1">
        <f>+Territorio[[#This Row],[id]]</f>
        <v>865</v>
      </c>
    </row>
    <row r="876" spans="2:9" hidden="1" x14ac:dyDescent="0.3">
      <c r="B876">
        <v>866</v>
      </c>
      <c r="C876" s="1" t="s">
        <v>1666</v>
      </c>
      <c r="D876" s="1" t="s">
        <v>1667</v>
      </c>
      <c r="E876" s="1" t="s">
        <v>1546</v>
      </c>
      <c r="F876" s="1" t="s">
        <v>147</v>
      </c>
      <c r="G876" s="1" t="s">
        <v>1398</v>
      </c>
      <c r="H876" s="1" t="s">
        <v>11523</v>
      </c>
      <c r="I876" s="1">
        <f>+Territorio[[#This Row],[id]]</f>
        <v>866</v>
      </c>
    </row>
    <row r="877" spans="2:9" hidden="1" x14ac:dyDescent="0.3">
      <c r="B877">
        <v>867</v>
      </c>
      <c r="C877" s="1" t="s">
        <v>1668</v>
      </c>
      <c r="D877" s="1" t="s">
        <v>1669</v>
      </c>
      <c r="E877" s="1" t="s">
        <v>1546</v>
      </c>
      <c r="F877" s="1" t="s">
        <v>147</v>
      </c>
      <c r="G877" s="1" t="s">
        <v>1398</v>
      </c>
      <c r="H877" s="1" t="s">
        <v>11524</v>
      </c>
      <c r="I877" s="1">
        <f>+Territorio[[#This Row],[id]]</f>
        <v>867</v>
      </c>
    </row>
    <row r="878" spans="2:9" hidden="1" x14ac:dyDescent="0.3">
      <c r="B878">
        <v>868</v>
      </c>
      <c r="C878" s="1" t="s">
        <v>1670</v>
      </c>
      <c r="D878" s="1" t="s">
        <v>1671</v>
      </c>
      <c r="E878" s="1" t="s">
        <v>1546</v>
      </c>
      <c r="F878" s="1" t="s">
        <v>147</v>
      </c>
      <c r="G878" s="1" t="s">
        <v>1398</v>
      </c>
      <c r="H878" s="1" t="s">
        <v>11525</v>
      </c>
      <c r="I878" s="1">
        <f>+Territorio[[#This Row],[id]]</f>
        <v>868</v>
      </c>
    </row>
    <row r="879" spans="2:9" hidden="1" x14ac:dyDescent="0.3">
      <c r="B879">
        <v>869</v>
      </c>
      <c r="C879" s="1" t="s">
        <v>1672</v>
      </c>
      <c r="D879" s="1" t="s">
        <v>1673</v>
      </c>
      <c r="E879" s="1" t="s">
        <v>1546</v>
      </c>
      <c r="F879" s="1" t="s">
        <v>147</v>
      </c>
      <c r="G879" s="1" t="s">
        <v>1398</v>
      </c>
      <c r="H879" s="1" t="s">
        <v>11526</v>
      </c>
      <c r="I879" s="1">
        <f>+Territorio[[#This Row],[id]]</f>
        <v>869</v>
      </c>
    </row>
    <row r="880" spans="2:9" hidden="1" x14ac:dyDescent="0.3">
      <c r="B880">
        <v>870</v>
      </c>
      <c r="C880" s="1" t="s">
        <v>1674</v>
      </c>
      <c r="D880" s="1" t="s">
        <v>1675</v>
      </c>
      <c r="E880" s="1" t="s">
        <v>1546</v>
      </c>
      <c r="F880" s="1" t="s">
        <v>147</v>
      </c>
      <c r="G880" s="1" t="s">
        <v>1398</v>
      </c>
      <c r="H880" s="1" t="s">
        <v>11527</v>
      </c>
      <c r="I880" s="1">
        <f>+Territorio[[#This Row],[id]]</f>
        <v>870</v>
      </c>
    </row>
    <row r="881" spans="2:9" hidden="1" x14ac:dyDescent="0.3">
      <c r="B881">
        <v>871</v>
      </c>
      <c r="C881" s="1" t="s">
        <v>1676</v>
      </c>
      <c r="D881" s="1" t="s">
        <v>1677</v>
      </c>
      <c r="E881" s="1" t="s">
        <v>1546</v>
      </c>
      <c r="F881" s="1" t="s">
        <v>147</v>
      </c>
      <c r="G881" s="1" t="s">
        <v>1398</v>
      </c>
      <c r="H881" s="1" t="s">
        <v>11528</v>
      </c>
      <c r="I881" s="1">
        <f>+Territorio[[#This Row],[id]]</f>
        <v>871</v>
      </c>
    </row>
    <row r="882" spans="2:9" hidden="1" x14ac:dyDescent="0.3">
      <c r="B882">
        <v>872</v>
      </c>
      <c r="C882" s="1" t="s">
        <v>1678</v>
      </c>
      <c r="D882" s="1" t="s">
        <v>1679</v>
      </c>
      <c r="E882" s="1" t="s">
        <v>1546</v>
      </c>
      <c r="F882" s="1" t="s">
        <v>147</v>
      </c>
      <c r="G882" s="1" t="s">
        <v>1398</v>
      </c>
      <c r="H882" s="1" t="s">
        <v>11529</v>
      </c>
      <c r="I882" s="1">
        <f>+Territorio[[#This Row],[id]]</f>
        <v>872</v>
      </c>
    </row>
    <row r="883" spans="2:9" hidden="1" x14ac:dyDescent="0.3">
      <c r="B883">
        <v>873</v>
      </c>
      <c r="C883" s="1" t="s">
        <v>1680</v>
      </c>
      <c r="D883" s="1" t="s">
        <v>1681</v>
      </c>
      <c r="E883" s="1" t="s">
        <v>1546</v>
      </c>
      <c r="F883" s="1" t="s">
        <v>147</v>
      </c>
      <c r="G883" s="1" t="s">
        <v>1398</v>
      </c>
      <c r="H883" s="1" t="s">
        <v>11530</v>
      </c>
      <c r="I883" s="1">
        <f>+Territorio[[#This Row],[id]]</f>
        <v>873</v>
      </c>
    </row>
    <row r="884" spans="2:9" hidden="1" x14ac:dyDescent="0.3">
      <c r="B884">
        <v>874</v>
      </c>
      <c r="C884" s="1" t="s">
        <v>1682</v>
      </c>
      <c r="D884" s="1" t="s">
        <v>1683</v>
      </c>
      <c r="E884" s="1" t="s">
        <v>1546</v>
      </c>
      <c r="F884" s="1" t="s">
        <v>147</v>
      </c>
      <c r="G884" s="1" t="s">
        <v>1398</v>
      </c>
      <c r="H884" s="1" t="s">
        <v>11531</v>
      </c>
      <c r="I884" s="1">
        <f>+Territorio[[#This Row],[id]]</f>
        <v>874</v>
      </c>
    </row>
    <row r="885" spans="2:9" hidden="1" x14ac:dyDescent="0.3">
      <c r="B885">
        <v>875</v>
      </c>
      <c r="C885" s="1" t="s">
        <v>1684</v>
      </c>
      <c r="D885" s="1" t="s">
        <v>1685</v>
      </c>
      <c r="E885" s="1" t="s">
        <v>1546</v>
      </c>
      <c r="F885" s="1" t="s">
        <v>147</v>
      </c>
      <c r="G885" s="1" t="s">
        <v>1398</v>
      </c>
      <c r="H885" s="1" t="s">
        <v>11532</v>
      </c>
      <c r="I885" s="1">
        <f>+Territorio[[#This Row],[id]]</f>
        <v>875</v>
      </c>
    </row>
    <row r="886" spans="2:9" hidden="1" x14ac:dyDescent="0.3">
      <c r="B886">
        <v>876</v>
      </c>
      <c r="C886" s="1" t="s">
        <v>1686</v>
      </c>
      <c r="D886" s="1" t="s">
        <v>1687</v>
      </c>
      <c r="E886" s="1" t="s">
        <v>1546</v>
      </c>
      <c r="F886" s="1" t="s">
        <v>147</v>
      </c>
      <c r="G886" s="1" t="s">
        <v>1398</v>
      </c>
      <c r="H886" s="1" t="s">
        <v>11533</v>
      </c>
      <c r="I886" s="1">
        <f>+Territorio[[#This Row],[id]]</f>
        <v>876</v>
      </c>
    </row>
    <row r="887" spans="2:9" hidden="1" x14ac:dyDescent="0.3">
      <c r="B887">
        <v>877</v>
      </c>
      <c r="C887" s="1" t="s">
        <v>699</v>
      </c>
      <c r="D887" s="1" t="s">
        <v>1688</v>
      </c>
      <c r="E887" s="1" t="s">
        <v>1546</v>
      </c>
      <c r="F887" s="1" t="s">
        <v>147</v>
      </c>
      <c r="G887" s="1" t="s">
        <v>1398</v>
      </c>
      <c r="H887" s="1" t="s">
        <v>11534</v>
      </c>
      <c r="I887" s="1">
        <f>+Territorio[[#This Row],[id]]</f>
        <v>877</v>
      </c>
    </row>
    <row r="888" spans="2:9" hidden="1" x14ac:dyDescent="0.3">
      <c r="B888">
        <v>878</v>
      </c>
      <c r="C888" s="1" t="s">
        <v>1689</v>
      </c>
      <c r="D888" s="1" t="s">
        <v>1690</v>
      </c>
      <c r="E888" s="1" t="s">
        <v>1546</v>
      </c>
      <c r="F888" s="1" t="s">
        <v>147</v>
      </c>
      <c r="G888" s="1" t="s">
        <v>1398</v>
      </c>
      <c r="H888" s="1" t="s">
        <v>11535</v>
      </c>
      <c r="I888" s="1">
        <f>+Territorio[[#This Row],[id]]</f>
        <v>878</v>
      </c>
    </row>
    <row r="889" spans="2:9" hidden="1" x14ac:dyDescent="0.3">
      <c r="B889">
        <v>879</v>
      </c>
      <c r="C889" s="1" t="s">
        <v>1691</v>
      </c>
      <c r="D889" s="1" t="s">
        <v>714</v>
      </c>
      <c r="E889" s="1" t="s">
        <v>1546</v>
      </c>
      <c r="F889" s="1" t="s">
        <v>147</v>
      </c>
      <c r="G889" s="1" t="s">
        <v>1398</v>
      </c>
      <c r="H889" s="1" t="s">
        <v>11536</v>
      </c>
      <c r="I889" s="1">
        <f>+Territorio[[#This Row],[id]]</f>
        <v>879</v>
      </c>
    </row>
    <row r="890" spans="2:9" hidden="1" x14ac:dyDescent="0.3">
      <c r="B890">
        <v>880</v>
      </c>
      <c r="C890" s="1" t="s">
        <v>1692</v>
      </c>
      <c r="D890" s="1" t="s">
        <v>1693</v>
      </c>
      <c r="E890" s="1" t="s">
        <v>1546</v>
      </c>
      <c r="F890" s="1" t="s">
        <v>147</v>
      </c>
      <c r="G890" s="1" t="s">
        <v>1398</v>
      </c>
      <c r="H890" s="1" t="s">
        <v>11537</v>
      </c>
      <c r="I890" s="1">
        <f>+Territorio[[#This Row],[id]]</f>
        <v>880</v>
      </c>
    </row>
    <row r="891" spans="2:9" hidden="1" x14ac:dyDescent="0.3">
      <c r="B891">
        <v>881</v>
      </c>
      <c r="C891" s="1" t="s">
        <v>1694</v>
      </c>
      <c r="D891" s="1" t="s">
        <v>1695</v>
      </c>
      <c r="E891" s="1" t="s">
        <v>1546</v>
      </c>
      <c r="F891" s="1" t="s">
        <v>147</v>
      </c>
      <c r="G891" s="1" t="s">
        <v>1398</v>
      </c>
      <c r="H891" s="1" t="s">
        <v>11538</v>
      </c>
      <c r="I891" s="1">
        <f>+Territorio[[#This Row],[id]]</f>
        <v>881</v>
      </c>
    </row>
    <row r="892" spans="2:9" hidden="1" x14ac:dyDescent="0.3">
      <c r="B892">
        <v>882</v>
      </c>
      <c r="C892" s="1" t="s">
        <v>1696</v>
      </c>
      <c r="D892" s="1" t="s">
        <v>718</v>
      </c>
      <c r="E892" s="1" t="s">
        <v>1546</v>
      </c>
      <c r="F892" s="1" t="s">
        <v>147</v>
      </c>
      <c r="G892" s="1" t="s">
        <v>1398</v>
      </c>
      <c r="H892" s="1" t="s">
        <v>11539</v>
      </c>
      <c r="I892" s="1">
        <f>+Territorio[[#This Row],[id]]</f>
        <v>882</v>
      </c>
    </row>
    <row r="893" spans="2:9" hidden="1" x14ac:dyDescent="0.3">
      <c r="B893">
        <v>883</v>
      </c>
      <c r="C893" s="1" t="s">
        <v>1697</v>
      </c>
      <c r="D893" s="1" t="s">
        <v>1698</v>
      </c>
      <c r="E893" s="1" t="s">
        <v>1546</v>
      </c>
      <c r="F893" s="1" t="s">
        <v>147</v>
      </c>
      <c r="G893" s="1" t="s">
        <v>1398</v>
      </c>
      <c r="H893" s="1" t="s">
        <v>11540</v>
      </c>
      <c r="I893" s="1">
        <f>+Territorio[[#This Row],[id]]</f>
        <v>883</v>
      </c>
    </row>
    <row r="894" spans="2:9" hidden="1" x14ac:dyDescent="0.3">
      <c r="B894">
        <v>884</v>
      </c>
      <c r="C894" s="1" t="s">
        <v>1699</v>
      </c>
      <c r="D894" s="1" t="s">
        <v>1700</v>
      </c>
      <c r="E894" s="1" t="s">
        <v>1546</v>
      </c>
      <c r="F894" s="1" t="s">
        <v>147</v>
      </c>
      <c r="G894" s="1" t="s">
        <v>1398</v>
      </c>
      <c r="H894" s="1" t="s">
        <v>11541</v>
      </c>
      <c r="I894" s="1">
        <f>+Territorio[[#This Row],[id]]</f>
        <v>884</v>
      </c>
    </row>
    <row r="895" spans="2:9" hidden="1" x14ac:dyDescent="0.3">
      <c r="B895">
        <v>885</v>
      </c>
      <c r="C895" s="1" t="s">
        <v>1701</v>
      </c>
      <c r="D895" s="1" t="s">
        <v>1702</v>
      </c>
      <c r="E895" s="1" t="s">
        <v>1546</v>
      </c>
      <c r="F895" s="1" t="s">
        <v>147</v>
      </c>
      <c r="G895" s="1" t="s">
        <v>1398</v>
      </c>
      <c r="H895" s="1" t="s">
        <v>11542</v>
      </c>
      <c r="I895" s="1">
        <f>+Territorio[[#This Row],[id]]</f>
        <v>885</v>
      </c>
    </row>
    <row r="896" spans="2:9" hidden="1" x14ac:dyDescent="0.3">
      <c r="B896">
        <v>886</v>
      </c>
      <c r="C896" s="1" t="s">
        <v>1703</v>
      </c>
      <c r="D896" s="1" t="s">
        <v>1704</v>
      </c>
      <c r="E896" s="1" t="s">
        <v>1546</v>
      </c>
      <c r="F896" s="1" t="s">
        <v>147</v>
      </c>
      <c r="G896" s="1" t="s">
        <v>1398</v>
      </c>
      <c r="H896" s="1" t="s">
        <v>11543</v>
      </c>
      <c r="I896" s="1">
        <f>+Territorio[[#This Row],[id]]</f>
        <v>886</v>
      </c>
    </row>
    <row r="897" spans="2:9" hidden="1" x14ac:dyDescent="0.3">
      <c r="B897">
        <v>887</v>
      </c>
      <c r="C897" s="1" t="s">
        <v>1705</v>
      </c>
      <c r="D897" s="1" t="s">
        <v>1706</v>
      </c>
      <c r="E897" s="1" t="s">
        <v>1546</v>
      </c>
      <c r="F897" s="1" t="s">
        <v>147</v>
      </c>
      <c r="G897" s="1" t="s">
        <v>1398</v>
      </c>
      <c r="H897" s="1" t="s">
        <v>11544</v>
      </c>
      <c r="I897" s="1">
        <f>+Territorio[[#This Row],[id]]</f>
        <v>887</v>
      </c>
    </row>
    <row r="898" spans="2:9" hidden="1" x14ac:dyDescent="0.3">
      <c r="B898">
        <v>888</v>
      </c>
      <c r="C898" s="1" t="s">
        <v>1707</v>
      </c>
      <c r="D898" s="1" t="s">
        <v>1708</v>
      </c>
      <c r="E898" s="1" t="s">
        <v>1546</v>
      </c>
      <c r="F898" s="1" t="s">
        <v>147</v>
      </c>
      <c r="G898" s="1" t="s">
        <v>1398</v>
      </c>
      <c r="H898" s="1" t="s">
        <v>11545</v>
      </c>
      <c r="I898" s="1">
        <f>+Territorio[[#This Row],[id]]</f>
        <v>888</v>
      </c>
    </row>
    <row r="899" spans="2:9" hidden="1" x14ac:dyDescent="0.3">
      <c r="B899">
        <v>889</v>
      </c>
      <c r="C899" s="1" t="s">
        <v>1709</v>
      </c>
      <c r="D899" s="1" t="s">
        <v>1710</v>
      </c>
      <c r="E899" s="1" t="s">
        <v>1546</v>
      </c>
      <c r="F899" s="1" t="s">
        <v>147</v>
      </c>
      <c r="G899" s="1" t="s">
        <v>1398</v>
      </c>
      <c r="H899" s="1" t="s">
        <v>11546</v>
      </c>
      <c r="I899" s="1">
        <f>+Territorio[[#This Row],[id]]</f>
        <v>889</v>
      </c>
    </row>
    <row r="900" spans="2:9" hidden="1" x14ac:dyDescent="0.3">
      <c r="B900">
        <v>890</v>
      </c>
      <c r="C900" s="1" t="s">
        <v>1711</v>
      </c>
      <c r="D900" s="1" t="s">
        <v>1712</v>
      </c>
      <c r="E900" s="1" t="s">
        <v>1546</v>
      </c>
      <c r="F900" s="1" t="s">
        <v>147</v>
      </c>
      <c r="G900" s="1" t="s">
        <v>1398</v>
      </c>
      <c r="H900" s="1" t="s">
        <v>11547</v>
      </c>
      <c r="I900" s="1">
        <f>+Territorio[[#This Row],[id]]</f>
        <v>890</v>
      </c>
    </row>
    <row r="901" spans="2:9" hidden="1" x14ac:dyDescent="0.3">
      <c r="B901">
        <v>891</v>
      </c>
      <c r="C901" s="1" t="s">
        <v>1713</v>
      </c>
      <c r="D901" s="1" t="s">
        <v>1714</v>
      </c>
      <c r="E901" s="1" t="s">
        <v>1546</v>
      </c>
      <c r="F901" s="1" t="s">
        <v>147</v>
      </c>
      <c r="G901" s="1" t="s">
        <v>1398</v>
      </c>
      <c r="H901" s="1" t="s">
        <v>11548</v>
      </c>
      <c r="I901" s="1">
        <f>+Territorio[[#This Row],[id]]</f>
        <v>891</v>
      </c>
    </row>
    <row r="902" spans="2:9" hidden="1" x14ac:dyDescent="0.3">
      <c r="B902">
        <v>892</v>
      </c>
      <c r="C902" s="1" t="s">
        <v>1715</v>
      </c>
      <c r="D902" s="1" t="s">
        <v>1716</v>
      </c>
      <c r="E902" s="1" t="s">
        <v>1546</v>
      </c>
      <c r="F902" s="1" t="s">
        <v>147</v>
      </c>
      <c r="G902" s="1" t="s">
        <v>1398</v>
      </c>
      <c r="H902" s="1" t="s">
        <v>11549</v>
      </c>
      <c r="I902" s="1">
        <f>+Territorio[[#This Row],[id]]</f>
        <v>892</v>
      </c>
    </row>
    <row r="903" spans="2:9" hidden="1" x14ac:dyDescent="0.3">
      <c r="B903">
        <v>893</v>
      </c>
      <c r="C903" s="1" t="s">
        <v>705</v>
      </c>
      <c r="D903" s="1" t="s">
        <v>1717</v>
      </c>
      <c r="E903" s="1" t="s">
        <v>1546</v>
      </c>
      <c r="F903" s="1" t="s">
        <v>147</v>
      </c>
      <c r="G903" s="1" t="s">
        <v>1398</v>
      </c>
      <c r="H903" s="1" t="s">
        <v>11550</v>
      </c>
      <c r="I903" s="1">
        <f>+Territorio[[#This Row],[id]]</f>
        <v>893</v>
      </c>
    </row>
    <row r="904" spans="2:9" hidden="1" x14ac:dyDescent="0.3">
      <c r="B904">
        <v>894</v>
      </c>
      <c r="C904" s="1" t="s">
        <v>1718</v>
      </c>
      <c r="D904" s="1" t="s">
        <v>1719</v>
      </c>
      <c r="E904" s="1" t="s">
        <v>1546</v>
      </c>
      <c r="F904" s="1" t="s">
        <v>147</v>
      </c>
      <c r="G904" s="1" t="s">
        <v>1398</v>
      </c>
      <c r="H904" s="1" t="s">
        <v>11551</v>
      </c>
      <c r="I904" s="1">
        <f>+Territorio[[#This Row],[id]]</f>
        <v>894</v>
      </c>
    </row>
    <row r="905" spans="2:9" hidden="1" x14ac:dyDescent="0.3">
      <c r="B905">
        <v>895</v>
      </c>
      <c r="C905" s="1" t="s">
        <v>1720</v>
      </c>
      <c r="D905" s="1" t="s">
        <v>1721</v>
      </c>
      <c r="E905" s="1" t="s">
        <v>1546</v>
      </c>
      <c r="F905" s="1" t="s">
        <v>147</v>
      </c>
      <c r="G905" s="1" t="s">
        <v>1398</v>
      </c>
      <c r="H905" s="1" t="s">
        <v>11552</v>
      </c>
      <c r="I905" s="1">
        <f>+Territorio[[#This Row],[id]]</f>
        <v>895</v>
      </c>
    </row>
    <row r="906" spans="2:9" hidden="1" x14ac:dyDescent="0.3">
      <c r="B906">
        <v>896</v>
      </c>
      <c r="C906" s="1" t="s">
        <v>1722</v>
      </c>
      <c r="D906" s="1" t="s">
        <v>1723</v>
      </c>
      <c r="E906" s="1" t="s">
        <v>1546</v>
      </c>
      <c r="F906" s="1" t="s">
        <v>147</v>
      </c>
      <c r="G906" s="1" t="s">
        <v>1398</v>
      </c>
      <c r="H906" s="1" t="s">
        <v>11553</v>
      </c>
      <c r="I906" s="1">
        <f>+Territorio[[#This Row],[id]]</f>
        <v>896</v>
      </c>
    </row>
    <row r="907" spans="2:9" hidden="1" x14ac:dyDescent="0.3">
      <c r="B907">
        <v>897</v>
      </c>
      <c r="C907" s="1" t="s">
        <v>1724</v>
      </c>
      <c r="D907" s="1" t="s">
        <v>1725</v>
      </c>
      <c r="E907" s="1" t="s">
        <v>1546</v>
      </c>
      <c r="F907" s="1" t="s">
        <v>147</v>
      </c>
      <c r="G907" s="1" t="s">
        <v>1398</v>
      </c>
      <c r="H907" s="1" t="s">
        <v>11554</v>
      </c>
      <c r="I907" s="1">
        <f>+Territorio[[#This Row],[id]]</f>
        <v>897</v>
      </c>
    </row>
    <row r="908" spans="2:9" hidden="1" x14ac:dyDescent="0.3">
      <c r="B908">
        <v>898</v>
      </c>
      <c r="C908" s="1" t="s">
        <v>1726</v>
      </c>
      <c r="D908" s="1" t="s">
        <v>1727</v>
      </c>
      <c r="E908" s="1" t="s">
        <v>1546</v>
      </c>
      <c r="F908" s="1" t="s">
        <v>147</v>
      </c>
      <c r="G908" s="1" t="s">
        <v>1398</v>
      </c>
      <c r="H908" s="1" t="s">
        <v>11555</v>
      </c>
      <c r="I908" s="1">
        <f>+Territorio[[#This Row],[id]]</f>
        <v>898</v>
      </c>
    </row>
    <row r="909" spans="2:9" hidden="1" x14ac:dyDescent="0.3">
      <c r="B909">
        <v>899</v>
      </c>
      <c r="C909" s="1" t="s">
        <v>1728</v>
      </c>
      <c r="D909" s="1" t="s">
        <v>1729</v>
      </c>
      <c r="E909" s="1" t="s">
        <v>1546</v>
      </c>
      <c r="F909" s="1" t="s">
        <v>147</v>
      </c>
      <c r="G909" s="1" t="s">
        <v>1398</v>
      </c>
      <c r="H909" s="1" t="s">
        <v>11556</v>
      </c>
      <c r="I909" s="1">
        <f>+Territorio[[#This Row],[id]]</f>
        <v>899</v>
      </c>
    </row>
    <row r="910" spans="2:9" hidden="1" x14ac:dyDescent="0.3">
      <c r="B910">
        <v>900</v>
      </c>
      <c r="C910" s="1" t="s">
        <v>1730</v>
      </c>
      <c r="D910" s="1" t="s">
        <v>1731</v>
      </c>
      <c r="E910" s="1" t="s">
        <v>1546</v>
      </c>
      <c r="F910" s="1" t="s">
        <v>147</v>
      </c>
      <c r="G910" s="1" t="s">
        <v>1398</v>
      </c>
      <c r="H910" s="1" t="s">
        <v>11557</v>
      </c>
      <c r="I910" s="1">
        <f>+Territorio[[#This Row],[id]]</f>
        <v>900</v>
      </c>
    </row>
    <row r="911" spans="2:9" hidden="1" x14ac:dyDescent="0.3">
      <c r="B911">
        <v>901</v>
      </c>
      <c r="C911" s="1" t="s">
        <v>1732</v>
      </c>
      <c r="D911" s="1" t="s">
        <v>1733</v>
      </c>
      <c r="E911" s="1" t="s">
        <v>1546</v>
      </c>
      <c r="F911" s="1" t="s">
        <v>147</v>
      </c>
      <c r="G911" s="1" t="s">
        <v>1398</v>
      </c>
      <c r="H911" s="1" t="s">
        <v>11558</v>
      </c>
      <c r="I911" s="1">
        <f>+Territorio[[#This Row],[id]]</f>
        <v>901</v>
      </c>
    </row>
    <row r="912" spans="2:9" hidden="1" x14ac:dyDescent="0.3">
      <c r="B912">
        <v>902</v>
      </c>
      <c r="C912" s="1" t="s">
        <v>1734</v>
      </c>
      <c r="D912" s="1" t="s">
        <v>1735</v>
      </c>
      <c r="E912" s="1" t="s">
        <v>1546</v>
      </c>
      <c r="F912" s="1" t="s">
        <v>147</v>
      </c>
      <c r="G912" s="1" t="s">
        <v>1398</v>
      </c>
      <c r="H912" s="1" t="s">
        <v>11559</v>
      </c>
      <c r="I912" s="1">
        <f>+Territorio[[#This Row],[id]]</f>
        <v>902</v>
      </c>
    </row>
    <row r="913" spans="2:9" hidden="1" x14ac:dyDescent="0.3">
      <c r="B913">
        <v>903</v>
      </c>
      <c r="C913" s="1" t="s">
        <v>1736</v>
      </c>
      <c r="D913" s="1" t="s">
        <v>1737</v>
      </c>
      <c r="E913" s="1" t="s">
        <v>1546</v>
      </c>
      <c r="F913" s="1" t="s">
        <v>147</v>
      </c>
      <c r="G913" s="1" t="s">
        <v>1398</v>
      </c>
      <c r="H913" s="1" t="s">
        <v>11560</v>
      </c>
      <c r="I913" s="1">
        <f>+Territorio[[#This Row],[id]]</f>
        <v>903</v>
      </c>
    </row>
    <row r="914" spans="2:9" hidden="1" x14ac:dyDescent="0.3">
      <c r="B914">
        <v>904</v>
      </c>
      <c r="C914" s="1" t="s">
        <v>1738</v>
      </c>
      <c r="D914" s="1" t="s">
        <v>1739</v>
      </c>
      <c r="E914" s="1" t="s">
        <v>1546</v>
      </c>
      <c r="F914" s="1" t="s">
        <v>147</v>
      </c>
      <c r="G914" s="1" t="s">
        <v>1398</v>
      </c>
      <c r="H914" s="1" t="s">
        <v>11561</v>
      </c>
      <c r="I914" s="1">
        <f>+Territorio[[#This Row],[id]]</f>
        <v>904</v>
      </c>
    </row>
    <row r="915" spans="2:9" hidden="1" x14ac:dyDescent="0.3">
      <c r="B915">
        <v>905</v>
      </c>
      <c r="C915" s="1" t="s">
        <v>1740</v>
      </c>
      <c r="D915" s="1" t="s">
        <v>1741</v>
      </c>
      <c r="E915" s="1" t="s">
        <v>1546</v>
      </c>
      <c r="F915" s="1" t="s">
        <v>147</v>
      </c>
      <c r="G915" s="1" t="s">
        <v>1398</v>
      </c>
      <c r="H915" s="1" t="s">
        <v>11562</v>
      </c>
      <c r="I915" s="1">
        <f>+Territorio[[#This Row],[id]]</f>
        <v>905</v>
      </c>
    </row>
    <row r="916" spans="2:9" hidden="1" x14ac:dyDescent="0.3">
      <c r="B916">
        <v>906</v>
      </c>
      <c r="C916" s="1" t="s">
        <v>836</v>
      </c>
      <c r="D916" s="1" t="s">
        <v>1742</v>
      </c>
      <c r="E916" s="1" t="s">
        <v>1546</v>
      </c>
      <c r="F916" s="1" t="s">
        <v>147</v>
      </c>
      <c r="G916" s="1" t="s">
        <v>1398</v>
      </c>
      <c r="H916" s="1" t="s">
        <v>11563</v>
      </c>
      <c r="I916" s="1">
        <f>+Territorio[[#This Row],[id]]</f>
        <v>906</v>
      </c>
    </row>
    <row r="917" spans="2:9" hidden="1" x14ac:dyDescent="0.3">
      <c r="B917">
        <v>907</v>
      </c>
      <c r="C917" s="1" t="s">
        <v>1743</v>
      </c>
      <c r="D917" s="1" t="s">
        <v>1744</v>
      </c>
      <c r="E917" s="1" t="s">
        <v>1546</v>
      </c>
      <c r="F917" s="1" t="s">
        <v>147</v>
      </c>
      <c r="G917" s="1" t="s">
        <v>1398</v>
      </c>
      <c r="H917" s="1" t="s">
        <v>11564</v>
      </c>
      <c r="I917" s="1">
        <f>+Territorio[[#This Row],[id]]</f>
        <v>907</v>
      </c>
    </row>
    <row r="918" spans="2:9" hidden="1" x14ac:dyDescent="0.3">
      <c r="B918">
        <v>908</v>
      </c>
      <c r="C918" s="1" t="s">
        <v>1745</v>
      </c>
      <c r="D918" s="1" t="s">
        <v>1746</v>
      </c>
      <c r="E918" s="1" t="s">
        <v>1546</v>
      </c>
      <c r="F918" s="1" t="s">
        <v>147</v>
      </c>
      <c r="G918" s="1" t="s">
        <v>1398</v>
      </c>
      <c r="H918" s="1" t="s">
        <v>11565</v>
      </c>
      <c r="I918" s="1">
        <f>+Territorio[[#This Row],[id]]</f>
        <v>908</v>
      </c>
    </row>
    <row r="919" spans="2:9" hidden="1" x14ac:dyDescent="0.3">
      <c r="B919">
        <v>909</v>
      </c>
      <c r="C919" s="1" t="s">
        <v>695</v>
      </c>
      <c r="D919" s="1" t="s">
        <v>1747</v>
      </c>
      <c r="E919" s="1" t="s">
        <v>1546</v>
      </c>
      <c r="F919" s="1" t="s">
        <v>147</v>
      </c>
      <c r="G919" s="1" t="s">
        <v>1398</v>
      </c>
      <c r="H919" s="1" t="s">
        <v>11566</v>
      </c>
      <c r="I919" s="1">
        <f>+Territorio[[#This Row],[id]]</f>
        <v>909</v>
      </c>
    </row>
    <row r="920" spans="2:9" hidden="1" x14ac:dyDescent="0.3">
      <c r="B920">
        <v>910</v>
      </c>
      <c r="C920" s="1" t="s">
        <v>1748</v>
      </c>
      <c r="D920" s="1" t="s">
        <v>1749</v>
      </c>
      <c r="E920" s="1" t="s">
        <v>1546</v>
      </c>
      <c r="F920" s="1" t="s">
        <v>147</v>
      </c>
      <c r="G920" s="1" t="s">
        <v>1398</v>
      </c>
      <c r="H920" s="1" t="s">
        <v>11567</v>
      </c>
      <c r="I920" s="1">
        <f>+Territorio[[#This Row],[id]]</f>
        <v>910</v>
      </c>
    </row>
    <row r="921" spans="2:9" hidden="1" x14ac:dyDescent="0.3">
      <c r="B921">
        <v>911</v>
      </c>
      <c r="C921" s="1" t="s">
        <v>1750</v>
      </c>
      <c r="D921" s="1" t="s">
        <v>1751</v>
      </c>
      <c r="E921" s="1" t="s">
        <v>1546</v>
      </c>
      <c r="F921" s="1" t="s">
        <v>147</v>
      </c>
      <c r="G921" s="1" t="s">
        <v>1398</v>
      </c>
      <c r="H921" s="1" t="s">
        <v>11568</v>
      </c>
      <c r="I921" s="1">
        <f>+Territorio[[#This Row],[id]]</f>
        <v>911</v>
      </c>
    </row>
    <row r="922" spans="2:9" hidden="1" x14ac:dyDescent="0.3">
      <c r="B922">
        <v>912</v>
      </c>
      <c r="C922" s="1" t="s">
        <v>1752</v>
      </c>
      <c r="D922" s="1" t="s">
        <v>1753</v>
      </c>
      <c r="E922" s="1" t="s">
        <v>1546</v>
      </c>
      <c r="F922" s="1" t="s">
        <v>147</v>
      </c>
      <c r="G922" s="1" t="s">
        <v>1398</v>
      </c>
      <c r="H922" s="1" t="s">
        <v>11569</v>
      </c>
      <c r="I922" s="1">
        <f>+Territorio[[#This Row],[id]]</f>
        <v>912</v>
      </c>
    </row>
    <row r="923" spans="2:9" hidden="1" x14ac:dyDescent="0.3">
      <c r="B923">
        <v>913</v>
      </c>
      <c r="C923" s="1" t="s">
        <v>1754</v>
      </c>
      <c r="D923" s="1" t="s">
        <v>1755</v>
      </c>
      <c r="E923" s="1" t="s">
        <v>1546</v>
      </c>
      <c r="F923" s="1" t="s">
        <v>147</v>
      </c>
      <c r="G923" s="1" t="s">
        <v>1398</v>
      </c>
      <c r="H923" s="1" t="s">
        <v>11570</v>
      </c>
      <c r="I923" s="1">
        <f>+Territorio[[#This Row],[id]]</f>
        <v>913</v>
      </c>
    </row>
    <row r="924" spans="2:9" hidden="1" x14ac:dyDescent="0.3">
      <c r="B924">
        <v>914</v>
      </c>
      <c r="C924" s="1" t="s">
        <v>1756</v>
      </c>
      <c r="D924" s="1" t="s">
        <v>1757</v>
      </c>
      <c r="E924" s="1" t="s">
        <v>1546</v>
      </c>
      <c r="F924" s="1" t="s">
        <v>147</v>
      </c>
      <c r="G924" s="1" t="s">
        <v>1398</v>
      </c>
      <c r="H924" s="1" t="s">
        <v>11571</v>
      </c>
      <c r="I924" s="1">
        <f>+Territorio[[#This Row],[id]]</f>
        <v>914</v>
      </c>
    </row>
    <row r="925" spans="2:9" hidden="1" x14ac:dyDescent="0.3">
      <c r="B925">
        <v>915</v>
      </c>
      <c r="C925" s="1" t="s">
        <v>1758</v>
      </c>
      <c r="D925" s="1" t="s">
        <v>1759</v>
      </c>
      <c r="E925" s="1" t="s">
        <v>1546</v>
      </c>
      <c r="F925" s="1" t="s">
        <v>147</v>
      </c>
      <c r="G925" s="1" t="s">
        <v>1398</v>
      </c>
      <c r="H925" s="1" t="s">
        <v>11572</v>
      </c>
      <c r="I925" s="1">
        <f>+Territorio[[#This Row],[id]]</f>
        <v>915</v>
      </c>
    </row>
    <row r="926" spans="2:9" hidden="1" x14ac:dyDescent="0.3">
      <c r="B926">
        <v>916</v>
      </c>
      <c r="C926" s="1" t="s">
        <v>1760</v>
      </c>
      <c r="D926" s="1" t="s">
        <v>1761</v>
      </c>
      <c r="E926" s="1" t="s">
        <v>1546</v>
      </c>
      <c r="F926" s="1" t="s">
        <v>147</v>
      </c>
      <c r="G926" s="1" t="s">
        <v>1398</v>
      </c>
      <c r="H926" s="1" t="s">
        <v>11573</v>
      </c>
      <c r="I926" s="1">
        <f>+Territorio[[#This Row],[id]]</f>
        <v>916</v>
      </c>
    </row>
    <row r="927" spans="2:9" hidden="1" x14ac:dyDescent="0.3">
      <c r="B927">
        <v>917</v>
      </c>
      <c r="C927" s="1" t="s">
        <v>1762</v>
      </c>
      <c r="D927" s="1" t="s">
        <v>1763</v>
      </c>
      <c r="E927" s="1" t="s">
        <v>1546</v>
      </c>
      <c r="F927" s="1" t="s">
        <v>147</v>
      </c>
      <c r="G927" s="1" t="s">
        <v>1398</v>
      </c>
      <c r="H927" s="1" t="s">
        <v>11574</v>
      </c>
      <c r="I927" s="1">
        <f>+Territorio[[#This Row],[id]]</f>
        <v>917</v>
      </c>
    </row>
    <row r="928" spans="2:9" hidden="1" x14ac:dyDescent="0.3">
      <c r="B928">
        <v>918</v>
      </c>
      <c r="C928" s="1" t="s">
        <v>1764</v>
      </c>
      <c r="D928" s="1" t="s">
        <v>1765</v>
      </c>
      <c r="E928" s="1" t="s">
        <v>1546</v>
      </c>
      <c r="F928" s="1" t="s">
        <v>147</v>
      </c>
      <c r="G928" s="1" t="s">
        <v>1398</v>
      </c>
      <c r="H928" s="1" t="s">
        <v>11575</v>
      </c>
      <c r="I928" s="1">
        <f>+Territorio[[#This Row],[id]]</f>
        <v>918</v>
      </c>
    </row>
    <row r="929" spans="2:9" hidden="1" x14ac:dyDescent="0.3">
      <c r="B929">
        <v>919</v>
      </c>
      <c r="C929" s="1" t="s">
        <v>1766</v>
      </c>
      <c r="D929" s="1" t="s">
        <v>1767</v>
      </c>
      <c r="E929" s="1" t="s">
        <v>1546</v>
      </c>
      <c r="F929" s="1" t="s">
        <v>147</v>
      </c>
      <c r="G929" s="1" t="s">
        <v>1398</v>
      </c>
      <c r="H929" s="1" t="s">
        <v>11576</v>
      </c>
      <c r="I929" s="1">
        <f>+Territorio[[#This Row],[id]]</f>
        <v>919</v>
      </c>
    </row>
    <row r="930" spans="2:9" hidden="1" x14ac:dyDescent="0.3">
      <c r="B930">
        <v>920</v>
      </c>
      <c r="C930" s="1" t="s">
        <v>1768</v>
      </c>
      <c r="D930" s="1" t="s">
        <v>1769</v>
      </c>
      <c r="E930" s="1" t="s">
        <v>1546</v>
      </c>
      <c r="F930" s="1" t="s">
        <v>147</v>
      </c>
      <c r="G930" s="1" t="s">
        <v>1398</v>
      </c>
      <c r="H930" s="1" t="s">
        <v>11577</v>
      </c>
      <c r="I930" s="1">
        <f>+Territorio[[#This Row],[id]]</f>
        <v>920</v>
      </c>
    </row>
    <row r="931" spans="2:9" hidden="1" x14ac:dyDescent="0.3">
      <c r="B931">
        <v>921</v>
      </c>
      <c r="C931" s="1" t="s">
        <v>1770</v>
      </c>
      <c r="D931" s="1" t="s">
        <v>1771</v>
      </c>
      <c r="E931" s="1" t="s">
        <v>1546</v>
      </c>
      <c r="F931" s="1" t="s">
        <v>147</v>
      </c>
      <c r="G931" s="1" t="s">
        <v>1398</v>
      </c>
      <c r="H931" s="1" t="s">
        <v>11578</v>
      </c>
      <c r="I931" s="1">
        <f>+Territorio[[#This Row],[id]]</f>
        <v>921</v>
      </c>
    </row>
    <row r="932" spans="2:9" hidden="1" x14ac:dyDescent="0.3">
      <c r="B932">
        <v>922</v>
      </c>
      <c r="C932" s="1" t="s">
        <v>1772</v>
      </c>
      <c r="D932" s="1" t="s">
        <v>1773</v>
      </c>
      <c r="E932" s="1" t="s">
        <v>1546</v>
      </c>
      <c r="F932" s="1" t="s">
        <v>147</v>
      </c>
      <c r="G932" s="1" t="s">
        <v>1398</v>
      </c>
      <c r="H932" s="1" t="s">
        <v>11579</v>
      </c>
      <c r="I932" s="1">
        <f>+Territorio[[#This Row],[id]]</f>
        <v>922</v>
      </c>
    </row>
    <row r="933" spans="2:9" hidden="1" x14ac:dyDescent="0.3">
      <c r="B933">
        <v>923</v>
      </c>
      <c r="C933" s="1" t="s">
        <v>1774</v>
      </c>
      <c r="D933" s="1" t="s">
        <v>1775</v>
      </c>
      <c r="E933" s="1" t="s">
        <v>1546</v>
      </c>
      <c r="F933" s="1" t="s">
        <v>147</v>
      </c>
      <c r="G933" s="1" t="s">
        <v>1398</v>
      </c>
      <c r="H933" s="1" t="s">
        <v>11580</v>
      </c>
      <c r="I933" s="1">
        <f>+Territorio[[#This Row],[id]]</f>
        <v>923</v>
      </c>
    </row>
    <row r="934" spans="2:9" hidden="1" x14ac:dyDescent="0.3">
      <c r="B934">
        <v>924</v>
      </c>
      <c r="C934" s="1" t="s">
        <v>1776</v>
      </c>
      <c r="D934" s="1" t="s">
        <v>1777</v>
      </c>
      <c r="E934" s="1" t="s">
        <v>1546</v>
      </c>
      <c r="F934" s="1" t="s">
        <v>147</v>
      </c>
      <c r="G934" s="1" t="s">
        <v>1398</v>
      </c>
      <c r="H934" s="1" t="s">
        <v>11581</v>
      </c>
      <c r="I934" s="1">
        <f>+Territorio[[#This Row],[id]]</f>
        <v>924</v>
      </c>
    </row>
    <row r="935" spans="2:9" hidden="1" x14ac:dyDescent="0.3">
      <c r="B935">
        <v>925</v>
      </c>
      <c r="C935" s="1" t="s">
        <v>1778</v>
      </c>
      <c r="D935" s="1" t="s">
        <v>1779</v>
      </c>
      <c r="E935" s="1" t="s">
        <v>1546</v>
      </c>
      <c r="F935" s="1" t="s">
        <v>147</v>
      </c>
      <c r="G935" s="1" t="s">
        <v>1398</v>
      </c>
      <c r="H935" s="1" t="s">
        <v>11582</v>
      </c>
      <c r="I935" s="1">
        <f>+Territorio[[#This Row],[id]]</f>
        <v>925</v>
      </c>
    </row>
    <row r="936" spans="2:9" hidden="1" x14ac:dyDescent="0.3">
      <c r="B936">
        <v>926</v>
      </c>
      <c r="C936" s="1" t="s">
        <v>1385</v>
      </c>
      <c r="D936" s="1" t="s">
        <v>1780</v>
      </c>
      <c r="E936" s="1" t="s">
        <v>1546</v>
      </c>
      <c r="F936" s="1" t="s">
        <v>147</v>
      </c>
      <c r="G936" s="1" t="s">
        <v>1398</v>
      </c>
      <c r="H936" s="1" t="s">
        <v>11583</v>
      </c>
      <c r="I936" s="1">
        <f>+Territorio[[#This Row],[id]]</f>
        <v>926</v>
      </c>
    </row>
    <row r="937" spans="2:9" hidden="1" x14ac:dyDescent="0.3">
      <c r="B937">
        <v>927</v>
      </c>
      <c r="C937" s="1" t="s">
        <v>913</v>
      </c>
      <c r="D937" s="1" t="s">
        <v>1781</v>
      </c>
      <c r="E937" s="1" t="s">
        <v>1546</v>
      </c>
      <c r="F937" s="1" t="s">
        <v>147</v>
      </c>
      <c r="G937" s="1" t="s">
        <v>1398</v>
      </c>
      <c r="H937" s="1" t="s">
        <v>11584</v>
      </c>
      <c r="I937" s="1">
        <f>+Territorio[[#This Row],[id]]</f>
        <v>927</v>
      </c>
    </row>
    <row r="938" spans="2:9" hidden="1" x14ac:dyDescent="0.3">
      <c r="B938">
        <v>928</v>
      </c>
      <c r="C938" s="1" t="s">
        <v>1782</v>
      </c>
      <c r="D938" s="1" t="s">
        <v>1783</v>
      </c>
      <c r="E938" s="1" t="s">
        <v>1546</v>
      </c>
      <c r="F938" s="1" t="s">
        <v>147</v>
      </c>
      <c r="G938" s="1" t="s">
        <v>1398</v>
      </c>
      <c r="H938" s="1" t="s">
        <v>11585</v>
      </c>
      <c r="I938" s="1">
        <f>+Territorio[[#This Row],[id]]</f>
        <v>928</v>
      </c>
    </row>
    <row r="939" spans="2:9" hidden="1" x14ac:dyDescent="0.3">
      <c r="B939">
        <v>929</v>
      </c>
      <c r="C939" s="1" t="s">
        <v>1486</v>
      </c>
      <c r="D939" s="1" t="s">
        <v>1784</v>
      </c>
      <c r="E939" s="1" t="s">
        <v>1546</v>
      </c>
      <c r="F939" s="1" t="s">
        <v>147</v>
      </c>
      <c r="G939" s="1" t="s">
        <v>1398</v>
      </c>
      <c r="H939" s="1" t="s">
        <v>11586</v>
      </c>
      <c r="I939" s="1">
        <f>+Territorio[[#This Row],[id]]</f>
        <v>929</v>
      </c>
    </row>
    <row r="940" spans="2:9" hidden="1" x14ac:dyDescent="0.3">
      <c r="B940">
        <v>930</v>
      </c>
      <c r="C940" s="1" t="s">
        <v>1785</v>
      </c>
      <c r="D940" s="1" t="s">
        <v>1786</v>
      </c>
      <c r="E940" s="1" t="s">
        <v>1546</v>
      </c>
      <c r="F940" s="1" t="s">
        <v>147</v>
      </c>
      <c r="G940" s="1" t="s">
        <v>1398</v>
      </c>
      <c r="H940" s="1" t="s">
        <v>11587</v>
      </c>
      <c r="I940" s="1">
        <f>+Territorio[[#This Row],[id]]</f>
        <v>930</v>
      </c>
    </row>
    <row r="941" spans="2:9" hidden="1" x14ac:dyDescent="0.3">
      <c r="B941">
        <v>931</v>
      </c>
      <c r="C941" s="1" t="s">
        <v>1787</v>
      </c>
      <c r="D941" s="1" t="s">
        <v>1788</v>
      </c>
      <c r="E941" s="1" t="s">
        <v>1546</v>
      </c>
      <c r="F941" s="1" t="s">
        <v>147</v>
      </c>
      <c r="G941" s="1" t="s">
        <v>1398</v>
      </c>
      <c r="H941" s="1" t="s">
        <v>11588</v>
      </c>
      <c r="I941" s="1">
        <f>+Territorio[[#This Row],[id]]</f>
        <v>931</v>
      </c>
    </row>
    <row r="942" spans="2:9" hidden="1" x14ac:dyDescent="0.3">
      <c r="B942">
        <v>932</v>
      </c>
      <c r="C942" s="1" t="s">
        <v>1789</v>
      </c>
      <c r="D942" s="1" t="s">
        <v>1790</v>
      </c>
      <c r="E942" s="1" t="s">
        <v>1546</v>
      </c>
      <c r="F942" s="1" t="s">
        <v>147</v>
      </c>
      <c r="G942" s="1" t="s">
        <v>1398</v>
      </c>
      <c r="H942" s="1" t="s">
        <v>11589</v>
      </c>
      <c r="I942" s="1">
        <f>+Territorio[[#This Row],[id]]</f>
        <v>932</v>
      </c>
    </row>
    <row r="943" spans="2:9" hidden="1" x14ac:dyDescent="0.3">
      <c r="B943">
        <v>933</v>
      </c>
      <c r="C943" s="1" t="s">
        <v>1791</v>
      </c>
      <c r="D943" s="1" t="s">
        <v>1792</v>
      </c>
      <c r="E943" s="1" t="s">
        <v>1546</v>
      </c>
      <c r="F943" s="1" t="s">
        <v>147</v>
      </c>
      <c r="G943" s="1" t="s">
        <v>1398</v>
      </c>
      <c r="H943" s="1" t="s">
        <v>11590</v>
      </c>
      <c r="I943" s="1">
        <f>+Territorio[[#This Row],[id]]</f>
        <v>933</v>
      </c>
    </row>
    <row r="944" spans="2:9" hidden="1" x14ac:dyDescent="0.3">
      <c r="B944">
        <v>934</v>
      </c>
      <c r="C944" s="1" t="s">
        <v>1793</v>
      </c>
      <c r="D944" s="1" t="s">
        <v>1794</v>
      </c>
      <c r="E944" s="1" t="s">
        <v>1546</v>
      </c>
      <c r="F944" s="1" t="s">
        <v>147</v>
      </c>
      <c r="G944" s="1" t="s">
        <v>1398</v>
      </c>
      <c r="H944" s="1" t="s">
        <v>11591</v>
      </c>
      <c r="I944" s="1">
        <f>+Territorio[[#This Row],[id]]</f>
        <v>934</v>
      </c>
    </row>
    <row r="945" spans="2:9" hidden="1" x14ac:dyDescent="0.3">
      <c r="B945">
        <v>935</v>
      </c>
      <c r="C945" s="1" t="s">
        <v>1795</v>
      </c>
      <c r="D945" s="1" t="s">
        <v>1796</v>
      </c>
      <c r="E945" s="1" t="s">
        <v>1546</v>
      </c>
      <c r="F945" s="1" t="s">
        <v>147</v>
      </c>
      <c r="G945" s="1" t="s">
        <v>1398</v>
      </c>
      <c r="H945" s="1" t="s">
        <v>11592</v>
      </c>
      <c r="I945" s="1">
        <f>+Territorio[[#This Row],[id]]</f>
        <v>935</v>
      </c>
    </row>
    <row r="946" spans="2:9" hidden="1" x14ac:dyDescent="0.3">
      <c r="B946">
        <v>936</v>
      </c>
      <c r="C946" s="1" t="s">
        <v>1797</v>
      </c>
      <c r="D946" s="1" t="s">
        <v>720</v>
      </c>
      <c r="E946" s="1" t="s">
        <v>1546</v>
      </c>
      <c r="F946" s="1" t="s">
        <v>147</v>
      </c>
      <c r="G946" s="1" t="s">
        <v>1398</v>
      </c>
      <c r="H946" s="1" t="s">
        <v>11593</v>
      </c>
      <c r="I946" s="1">
        <f>+Territorio[[#This Row],[id]]</f>
        <v>936</v>
      </c>
    </row>
    <row r="947" spans="2:9" hidden="1" x14ac:dyDescent="0.3">
      <c r="B947">
        <v>937</v>
      </c>
      <c r="C947" s="1" t="s">
        <v>1798</v>
      </c>
      <c r="D947" s="1" t="s">
        <v>722</v>
      </c>
      <c r="E947" s="1" t="s">
        <v>1546</v>
      </c>
      <c r="F947" s="1" t="s">
        <v>147</v>
      </c>
      <c r="G947" s="1" t="s">
        <v>1398</v>
      </c>
      <c r="H947" s="1" t="s">
        <v>11594</v>
      </c>
      <c r="I947" s="1">
        <f>+Territorio[[#This Row],[id]]</f>
        <v>937</v>
      </c>
    </row>
    <row r="948" spans="2:9" hidden="1" x14ac:dyDescent="0.3">
      <c r="B948">
        <v>938</v>
      </c>
      <c r="C948" s="1" t="s">
        <v>1799</v>
      </c>
      <c r="D948" s="1" t="s">
        <v>724</v>
      </c>
      <c r="E948" s="1" t="s">
        <v>1546</v>
      </c>
      <c r="F948" s="1" t="s">
        <v>147</v>
      </c>
      <c r="G948" s="1" t="s">
        <v>1398</v>
      </c>
      <c r="H948" s="1" t="s">
        <v>11595</v>
      </c>
      <c r="I948" s="1">
        <f>+Territorio[[#This Row],[id]]</f>
        <v>938</v>
      </c>
    </row>
    <row r="949" spans="2:9" hidden="1" x14ac:dyDescent="0.3">
      <c r="B949">
        <v>939</v>
      </c>
      <c r="C949" s="1" t="s">
        <v>1800</v>
      </c>
      <c r="D949" s="1" t="s">
        <v>726</v>
      </c>
      <c r="E949" s="1" t="s">
        <v>1546</v>
      </c>
      <c r="F949" s="1" t="s">
        <v>147</v>
      </c>
      <c r="G949" s="1" t="s">
        <v>1398</v>
      </c>
      <c r="H949" s="1" t="s">
        <v>11596</v>
      </c>
      <c r="I949" s="1">
        <f>+Territorio[[#This Row],[id]]</f>
        <v>939</v>
      </c>
    </row>
    <row r="950" spans="2:9" hidden="1" x14ac:dyDescent="0.3">
      <c r="B950">
        <v>940</v>
      </c>
      <c r="C950" s="1" t="s">
        <v>1801</v>
      </c>
      <c r="D950" s="1" t="s">
        <v>1802</v>
      </c>
      <c r="E950" s="1" t="s">
        <v>1546</v>
      </c>
      <c r="F950" s="1" t="s">
        <v>147</v>
      </c>
      <c r="G950" s="1" t="s">
        <v>1398</v>
      </c>
      <c r="H950" s="1" t="s">
        <v>11597</v>
      </c>
      <c r="I950" s="1">
        <f>+Territorio[[#This Row],[id]]</f>
        <v>940</v>
      </c>
    </row>
    <row r="951" spans="2:9" hidden="1" x14ac:dyDescent="0.3">
      <c r="B951">
        <v>941</v>
      </c>
      <c r="C951" s="1" t="s">
        <v>1803</v>
      </c>
      <c r="D951" s="1" t="s">
        <v>1804</v>
      </c>
      <c r="E951" s="1" t="s">
        <v>1546</v>
      </c>
      <c r="F951" s="1" t="s">
        <v>147</v>
      </c>
      <c r="G951" s="1" t="s">
        <v>1398</v>
      </c>
      <c r="H951" s="1" t="s">
        <v>11598</v>
      </c>
      <c r="I951" s="1">
        <f>+Territorio[[#This Row],[id]]</f>
        <v>941</v>
      </c>
    </row>
    <row r="952" spans="2:9" hidden="1" x14ac:dyDescent="0.3">
      <c r="B952">
        <v>942</v>
      </c>
      <c r="C952" s="1" t="s">
        <v>691</v>
      </c>
      <c r="D952" s="1" t="s">
        <v>1805</v>
      </c>
      <c r="E952" s="1" t="s">
        <v>1546</v>
      </c>
      <c r="F952" s="1" t="s">
        <v>147</v>
      </c>
      <c r="G952" s="1" t="s">
        <v>1398</v>
      </c>
      <c r="H952" s="1" t="s">
        <v>11599</v>
      </c>
      <c r="I952" s="1">
        <f>+Territorio[[#This Row],[id]]</f>
        <v>942</v>
      </c>
    </row>
    <row r="953" spans="2:9" hidden="1" x14ac:dyDescent="0.3">
      <c r="B953">
        <v>943</v>
      </c>
      <c r="C953" s="1" t="s">
        <v>1806</v>
      </c>
      <c r="D953" s="1" t="s">
        <v>1807</v>
      </c>
      <c r="E953" s="1" t="s">
        <v>1546</v>
      </c>
      <c r="F953" s="1" t="s">
        <v>147</v>
      </c>
      <c r="G953" s="1" t="s">
        <v>1398</v>
      </c>
      <c r="H953" s="1" t="s">
        <v>11600</v>
      </c>
      <c r="I953" s="1">
        <f>+Territorio[[#This Row],[id]]</f>
        <v>943</v>
      </c>
    </row>
    <row r="954" spans="2:9" hidden="1" x14ac:dyDescent="0.3">
      <c r="B954">
        <v>944</v>
      </c>
      <c r="C954" s="1" t="s">
        <v>1808</v>
      </c>
      <c r="D954" s="1" t="s">
        <v>1809</v>
      </c>
      <c r="E954" s="1" t="s">
        <v>1546</v>
      </c>
      <c r="F954" s="1" t="s">
        <v>147</v>
      </c>
      <c r="G954" s="1" t="s">
        <v>1398</v>
      </c>
      <c r="H954" s="1" t="s">
        <v>11601</v>
      </c>
      <c r="I954" s="1">
        <f>+Territorio[[#This Row],[id]]</f>
        <v>944</v>
      </c>
    </row>
    <row r="955" spans="2:9" hidden="1" x14ac:dyDescent="0.3">
      <c r="B955">
        <v>945</v>
      </c>
      <c r="C955" s="1" t="s">
        <v>1810</v>
      </c>
      <c r="D955" s="1" t="s">
        <v>1811</v>
      </c>
      <c r="E955" s="1" t="s">
        <v>1546</v>
      </c>
      <c r="F955" s="1" t="s">
        <v>147</v>
      </c>
      <c r="G955" s="1" t="s">
        <v>1398</v>
      </c>
      <c r="H955" s="1" t="s">
        <v>11602</v>
      </c>
      <c r="I955" s="1">
        <f>+Territorio[[#This Row],[id]]</f>
        <v>945</v>
      </c>
    </row>
    <row r="956" spans="2:9" hidden="1" x14ac:dyDescent="0.3">
      <c r="B956">
        <v>946</v>
      </c>
      <c r="C956" s="1" t="s">
        <v>1812</v>
      </c>
      <c r="D956" s="1" t="s">
        <v>1813</v>
      </c>
      <c r="E956" s="1" t="s">
        <v>1546</v>
      </c>
      <c r="F956" s="1" t="s">
        <v>147</v>
      </c>
      <c r="G956" s="1" t="s">
        <v>1398</v>
      </c>
      <c r="H956" s="1" t="s">
        <v>11603</v>
      </c>
      <c r="I956" s="1">
        <f>+Territorio[[#This Row],[id]]</f>
        <v>946</v>
      </c>
    </row>
    <row r="957" spans="2:9" hidden="1" x14ac:dyDescent="0.3">
      <c r="B957">
        <v>947</v>
      </c>
      <c r="C957" s="1" t="s">
        <v>1814</v>
      </c>
      <c r="D957" s="1" t="s">
        <v>1815</v>
      </c>
      <c r="E957" s="1" t="s">
        <v>1546</v>
      </c>
      <c r="F957" s="1" t="s">
        <v>147</v>
      </c>
      <c r="G957" s="1" t="s">
        <v>1398</v>
      </c>
      <c r="H957" s="1" t="s">
        <v>11604</v>
      </c>
      <c r="I957" s="1">
        <f>+Territorio[[#This Row],[id]]</f>
        <v>947</v>
      </c>
    </row>
    <row r="958" spans="2:9" hidden="1" x14ac:dyDescent="0.3">
      <c r="B958">
        <v>948</v>
      </c>
      <c r="C958" s="1" t="s">
        <v>1816</v>
      </c>
      <c r="D958" s="1" t="s">
        <v>1817</v>
      </c>
      <c r="E958" s="1" t="s">
        <v>1546</v>
      </c>
      <c r="F958" s="1" t="s">
        <v>147</v>
      </c>
      <c r="G958" s="1" t="s">
        <v>1398</v>
      </c>
      <c r="H958" s="1" t="s">
        <v>11605</v>
      </c>
      <c r="I958" s="1">
        <f>+Territorio[[#This Row],[id]]</f>
        <v>948</v>
      </c>
    </row>
    <row r="959" spans="2:9" hidden="1" x14ac:dyDescent="0.3">
      <c r="B959">
        <v>949</v>
      </c>
      <c r="C959" s="1" t="s">
        <v>1818</v>
      </c>
      <c r="D959" s="1" t="s">
        <v>1819</v>
      </c>
      <c r="E959" s="1" t="s">
        <v>1546</v>
      </c>
      <c r="F959" s="1" t="s">
        <v>147</v>
      </c>
      <c r="G959" s="1" t="s">
        <v>1398</v>
      </c>
      <c r="H959" s="1" t="s">
        <v>11606</v>
      </c>
      <c r="I959" s="1">
        <f>+Territorio[[#This Row],[id]]</f>
        <v>949</v>
      </c>
    </row>
    <row r="960" spans="2:9" hidden="1" x14ac:dyDescent="0.3">
      <c r="B960">
        <v>950</v>
      </c>
      <c r="C960" s="1" t="s">
        <v>184</v>
      </c>
      <c r="D960" s="1" t="s">
        <v>1820</v>
      </c>
      <c r="E960" s="1" t="s">
        <v>1546</v>
      </c>
      <c r="F960" s="1" t="s">
        <v>185</v>
      </c>
      <c r="G960" s="1" t="s">
        <v>1398</v>
      </c>
      <c r="H960" s="1" t="s">
        <v>11607</v>
      </c>
      <c r="I960" s="1">
        <f>+Territorio[[#This Row],[id]]</f>
        <v>950</v>
      </c>
    </row>
    <row r="961" spans="2:9" hidden="1" x14ac:dyDescent="0.3">
      <c r="B961">
        <v>951</v>
      </c>
      <c r="C961" s="1" t="s">
        <v>1821</v>
      </c>
      <c r="D961" s="1" t="s">
        <v>1822</v>
      </c>
      <c r="E961" s="1" t="s">
        <v>1546</v>
      </c>
      <c r="F961" s="1" t="s">
        <v>185</v>
      </c>
      <c r="G961" s="1" t="s">
        <v>1398</v>
      </c>
      <c r="H961" s="1" t="s">
        <v>11608</v>
      </c>
      <c r="I961" s="1">
        <f>+Territorio[[#This Row],[id]]</f>
        <v>951</v>
      </c>
    </row>
    <row r="962" spans="2:9" hidden="1" x14ac:dyDescent="0.3">
      <c r="B962">
        <v>952</v>
      </c>
      <c r="C962" s="1" t="s">
        <v>1823</v>
      </c>
      <c r="D962" s="1" t="s">
        <v>1824</v>
      </c>
      <c r="E962" s="1" t="s">
        <v>1546</v>
      </c>
      <c r="F962" s="1" t="s">
        <v>185</v>
      </c>
      <c r="G962" s="1" t="s">
        <v>1398</v>
      </c>
      <c r="H962" s="1" t="s">
        <v>11609</v>
      </c>
      <c r="I962" s="1">
        <f>+Territorio[[#This Row],[id]]</f>
        <v>952</v>
      </c>
    </row>
    <row r="963" spans="2:9" hidden="1" x14ac:dyDescent="0.3">
      <c r="B963">
        <v>953</v>
      </c>
      <c r="C963" s="1" t="s">
        <v>1825</v>
      </c>
      <c r="D963" s="1" t="s">
        <v>1826</v>
      </c>
      <c r="E963" s="1" t="s">
        <v>1546</v>
      </c>
      <c r="F963" s="1" t="s">
        <v>185</v>
      </c>
      <c r="G963" s="1" t="s">
        <v>1398</v>
      </c>
      <c r="H963" s="1" t="s">
        <v>11610</v>
      </c>
      <c r="I963" s="1">
        <f>+Territorio[[#This Row],[id]]</f>
        <v>953</v>
      </c>
    </row>
    <row r="964" spans="2:9" hidden="1" x14ac:dyDescent="0.3">
      <c r="B964">
        <v>954</v>
      </c>
      <c r="C964" s="1" t="s">
        <v>1827</v>
      </c>
      <c r="D964" s="1" t="s">
        <v>1828</v>
      </c>
      <c r="E964" s="1" t="s">
        <v>1546</v>
      </c>
      <c r="F964" s="1" t="s">
        <v>185</v>
      </c>
      <c r="G964" s="1" t="s">
        <v>1398</v>
      </c>
      <c r="H964" s="1" t="s">
        <v>11611</v>
      </c>
      <c r="I964" s="1">
        <f>+Territorio[[#This Row],[id]]</f>
        <v>954</v>
      </c>
    </row>
    <row r="965" spans="2:9" hidden="1" x14ac:dyDescent="0.3">
      <c r="B965">
        <v>955</v>
      </c>
      <c r="C965" s="1" t="s">
        <v>1829</v>
      </c>
      <c r="D965" s="1" t="s">
        <v>1830</v>
      </c>
      <c r="E965" s="1" t="s">
        <v>1546</v>
      </c>
      <c r="F965" s="1" t="s">
        <v>185</v>
      </c>
      <c r="G965" s="1" t="s">
        <v>1398</v>
      </c>
      <c r="H965" s="1" t="s">
        <v>11612</v>
      </c>
      <c r="I965" s="1">
        <f>+Territorio[[#This Row],[id]]</f>
        <v>955</v>
      </c>
    </row>
    <row r="966" spans="2:9" hidden="1" x14ac:dyDescent="0.3">
      <c r="B966">
        <v>956</v>
      </c>
      <c r="C966" s="1" t="s">
        <v>1831</v>
      </c>
      <c r="D966" s="1" t="s">
        <v>1832</v>
      </c>
      <c r="E966" s="1" t="s">
        <v>1546</v>
      </c>
      <c r="F966" s="1" t="s">
        <v>185</v>
      </c>
      <c r="G966" s="1" t="s">
        <v>1398</v>
      </c>
      <c r="H966" s="1" t="s">
        <v>11613</v>
      </c>
      <c r="I966" s="1">
        <f>+Territorio[[#This Row],[id]]</f>
        <v>956</v>
      </c>
    </row>
    <row r="967" spans="2:9" hidden="1" x14ac:dyDescent="0.3">
      <c r="B967">
        <v>957</v>
      </c>
      <c r="C967" s="1" t="s">
        <v>1833</v>
      </c>
      <c r="D967" s="1" t="s">
        <v>1834</v>
      </c>
      <c r="E967" s="1" t="s">
        <v>1546</v>
      </c>
      <c r="F967" s="1" t="s">
        <v>185</v>
      </c>
      <c r="G967" s="1" t="s">
        <v>1398</v>
      </c>
      <c r="H967" s="1" t="s">
        <v>11614</v>
      </c>
      <c r="I967" s="1">
        <f>+Territorio[[#This Row],[id]]</f>
        <v>957</v>
      </c>
    </row>
    <row r="968" spans="2:9" hidden="1" x14ac:dyDescent="0.3">
      <c r="B968">
        <v>958</v>
      </c>
      <c r="C968" s="1" t="s">
        <v>1835</v>
      </c>
      <c r="D968" s="1" t="s">
        <v>1836</v>
      </c>
      <c r="E968" s="1" t="s">
        <v>1546</v>
      </c>
      <c r="F968" s="1" t="s">
        <v>185</v>
      </c>
      <c r="G968" s="1" t="s">
        <v>1398</v>
      </c>
      <c r="H968" s="1" t="s">
        <v>11615</v>
      </c>
      <c r="I968" s="1">
        <f>+Territorio[[#This Row],[id]]</f>
        <v>958</v>
      </c>
    </row>
    <row r="969" spans="2:9" hidden="1" x14ac:dyDescent="0.3">
      <c r="B969">
        <v>959</v>
      </c>
      <c r="C969" s="1" t="s">
        <v>1837</v>
      </c>
      <c r="D969" s="1" t="s">
        <v>1838</v>
      </c>
      <c r="E969" s="1" t="s">
        <v>1546</v>
      </c>
      <c r="F969" s="1" t="s">
        <v>185</v>
      </c>
      <c r="G969" s="1" t="s">
        <v>1398</v>
      </c>
      <c r="H969" s="1" t="s">
        <v>11616</v>
      </c>
      <c r="I969" s="1">
        <f>+Territorio[[#This Row],[id]]</f>
        <v>959</v>
      </c>
    </row>
    <row r="970" spans="2:9" hidden="1" x14ac:dyDescent="0.3">
      <c r="B970">
        <v>960</v>
      </c>
      <c r="C970" s="1" t="s">
        <v>1839</v>
      </c>
      <c r="D970" s="1" t="s">
        <v>1840</v>
      </c>
      <c r="E970" s="1" t="s">
        <v>1546</v>
      </c>
      <c r="F970" s="1" t="s">
        <v>185</v>
      </c>
      <c r="G970" s="1" t="s">
        <v>1398</v>
      </c>
      <c r="H970" s="1" t="s">
        <v>11617</v>
      </c>
      <c r="I970" s="1">
        <f>+Territorio[[#This Row],[id]]</f>
        <v>960</v>
      </c>
    </row>
    <row r="971" spans="2:9" hidden="1" x14ac:dyDescent="0.3">
      <c r="B971">
        <v>961</v>
      </c>
      <c r="C971" s="1" t="s">
        <v>1841</v>
      </c>
      <c r="D971" s="1" t="s">
        <v>1842</v>
      </c>
      <c r="E971" s="1" t="s">
        <v>1546</v>
      </c>
      <c r="F971" s="1" t="s">
        <v>185</v>
      </c>
      <c r="G971" s="1" t="s">
        <v>1398</v>
      </c>
      <c r="H971" s="1" t="s">
        <v>11618</v>
      </c>
      <c r="I971" s="1">
        <f>+Territorio[[#This Row],[id]]</f>
        <v>961</v>
      </c>
    </row>
    <row r="972" spans="2:9" hidden="1" x14ac:dyDescent="0.3">
      <c r="B972">
        <v>962</v>
      </c>
      <c r="C972" s="1" t="s">
        <v>1843</v>
      </c>
      <c r="D972" s="1" t="s">
        <v>1844</v>
      </c>
      <c r="E972" s="1" t="s">
        <v>1546</v>
      </c>
      <c r="F972" s="1" t="s">
        <v>185</v>
      </c>
      <c r="G972" s="1" t="s">
        <v>1398</v>
      </c>
      <c r="H972" s="1" t="s">
        <v>11619</v>
      </c>
      <c r="I972" s="1">
        <f>+Territorio[[#This Row],[id]]</f>
        <v>962</v>
      </c>
    </row>
    <row r="973" spans="2:9" hidden="1" x14ac:dyDescent="0.3">
      <c r="B973">
        <v>963</v>
      </c>
      <c r="C973" s="1" t="s">
        <v>1845</v>
      </c>
      <c r="D973" s="1" t="s">
        <v>1846</v>
      </c>
      <c r="E973" s="1" t="s">
        <v>1546</v>
      </c>
      <c r="F973" s="1" t="s">
        <v>185</v>
      </c>
      <c r="G973" s="1" t="s">
        <v>1398</v>
      </c>
      <c r="H973" s="1" t="s">
        <v>11620</v>
      </c>
      <c r="I973" s="1">
        <f>+Territorio[[#This Row],[id]]</f>
        <v>963</v>
      </c>
    </row>
    <row r="974" spans="2:9" hidden="1" x14ac:dyDescent="0.3">
      <c r="B974">
        <v>964</v>
      </c>
      <c r="C974" s="1" t="s">
        <v>1847</v>
      </c>
      <c r="D974" s="1" t="s">
        <v>1848</v>
      </c>
      <c r="E974" s="1" t="s">
        <v>1546</v>
      </c>
      <c r="F974" s="1" t="s">
        <v>185</v>
      </c>
      <c r="G974" s="1" t="s">
        <v>1398</v>
      </c>
      <c r="H974" s="1" t="s">
        <v>11621</v>
      </c>
      <c r="I974" s="1">
        <f>+Territorio[[#This Row],[id]]</f>
        <v>964</v>
      </c>
    </row>
    <row r="975" spans="2:9" hidden="1" x14ac:dyDescent="0.3">
      <c r="B975">
        <v>965</v>
      </c>
      <c r="C975" s="1" t="s">
        <v>1849</v>
      </c>
      <c r="D975" s="1" t="s">
        <v>1850</v>
      </c>
      <c r="E975" s="1" t="s">
        <v>1546</v>
      </c>
      <c r="F975" s="1" t="s">
        <v>185</v>
      </c>
      <c r="G975" s="1" t="s">
        <v>1398</v>
      </c>
      <c r="H975" s="1" t="s">
        <v>11622</v>
      </c>
      <c r="I975" s="1">
        <f>+Territorio[[#This Row],[id]]</f>
        <v>965</v>
      </c>
    </row>
    <row r="976" spans="2:9" hidden="1" x14ac:dyDescent="0.3">
      <c r="B976">
        <v>966</v>
      </c>
      <c r="C976" s="1" t="s">
        <v>1851</v>
      </c>
      <c r="D976" s="1" t="s">
        <v>1852</v>
      </c>
      <c r="E976" s="1" t="s">
        <v>1546</v>
      </c>
      <c r="F976" s="1" t="s">
        <v>185</v>
      </c>
      <c r="G976" s="1" t="s">
        <v>1398</v>
      </c>
      <c r="H976" s="1" t="s">
        <v>11623</v>
      </c>
      <c r="I976" s="1">
        <f>+Territorio[[#This Row],[id]]</f>
        <v>966</v>
      </c>
    </row>
    <row r="977" spans="2:9" hidden="1" x14ac:dyDescent="0.3">
      <c r="B977">
        <v>967</v>
      </c>
      <c r="C977" s="1" t="s">
        <v>1853</v>
      </c>
      <c r="D977" s="1" t="s">
        <v>1854</v>
      </c>
      <c r="E977" s="1" t="s">
        <v>1546</v>
      </c>
      <c r="F977" s="1" t="s">
        <v>185</v>
      </c>
      <c r="G977" s="1" t="s">
        <v>1398</v>
      </c>
      <c r="H977" s="1" t="s">
        <v>11624</v>
      </c>
      <c r="I977" s="1">
        <f>+Territorio[[#This Row],[id]]</f>
        <v>967</v>
      </c>
    </row>
    <row r="978" spans="2:9" hidden="1" x14ac:dyDescent="0.3">
      <c r="B978">
        <v>968</v>
      </c>
      <c r="C978" s="1" t="s">
        <v>693</v>
      </c>
      <c r="D978" s="1" t="s">
        <v>1855</v>
      </c>
      <c r="E978" s="1" t="s">
        <v>1546</v>
      </c>
      <c r="F978" s="1" t="s">
        <v>185</v>
      </c>
      <c r="G978" s="1" t="s">
        <v>1398</v>
      </c>
      <c r="H978" s="1" t="s">
        <v>11625</v>
      </c>
      <c r="I978" s="1">
        <f>+Territorio[[#This Row],[id]]</f>
        <v>968</v>
      </c>
    </row>
    <row r="979" spans="2:9" hidden="1" x14ac:dyDescent="0.3">
      <c r="B979">
        <v>969</v>
      </c>
      <c r="C979" s="1" t="s">
        <v>1856</v>
      </c>
      <c r="D979" s="1" t="s">
        <v>1857</v>
      </c>
      <c r="E979" s="1" t="s">
        <v>1546</v>
      </c>
      <c r="F979" s="1" t="s">
        <v>185</v>
      </c>
      <c r="G979" s="1" t="s">
        <v>1398</v>
      </c>
      <c r="H979" s="1" t="s">
        <v>11626</v>
      </c>
      <c r="I979" s="1">
        <f>+Territorio[[#This Row],[id]]</f>
        <v>969</v>
      </c>
    </row>
    <row r="980" spans="2:9" hidden="1" x14ac:dyDescent="0.3">
      <c r="B980">
        <v>970</v>
      </c>
      <c r="C980" s="1" t="s">
        <v>1858</v>
      </c>
      <c r="D980" s="1" t="s">
        <v>1859</v>
      </c>
      <c r="E980" s="1" t="s">
        <v>1546</v>
      </c>
      <c r="F980" s="1" t="s">
        <v>185</v>
      </c>
      <c r="G980" s="1" t="s">
        <v>1398</v>
      </c>
      <c r="H980" s="1" t="s">
        <v>11627</v>
      </c>
      <c r="I980" s="1">
        <f>+Territorio[[#This Row],[id]]</f>
        <v>970</v>
      </c>
    </row>
    <row r="981" spans="2:9" hidden="1" x14ac:dyDescent="0.3">
      <c r="B981">
        <v>971</v>
      </c>
      <c r="C981" s="1" t="s">
        <v>1860</v>
      </c>
      <c r="D981" s="1" t="s">
        <v>1861</v>
      </c>
      <c r="E981" s="1" t="s">
        <v>1546</v>
      </c>
      <c r="F981" s="1" t="s">
        <v>185</v>
      </c>
      <c r="G981" s="1" t="s">
        <v>1398</v>
      </c>
      <c r="H981" s="1" t="s">
        <v>11628</v>
      </c>
      <c r="I981" s="1">
        <f>+Territorio[[#This Row],[id]]</f>
        <v>971</v>
      </c>
    </row>
    <row r="982" spans="2:9" hidden="1" x14ac:dyDescent="0.3">
      <c r="B982">
        <v>972</v>
      </c>
      <c r="C982" s="1" t="s">
        <v>1862</v>
      </c>
      <c r="D982" s="1" t="s">
        <v>1863</v>
      </c>
      <c r="E982" s="1" t="s">
        <v>1546</v>
      </c>
      <c r="F982" s="1" t="s">
        <v>185</v>
      </c>
      <c r="G982" s="1" t="s">
        <v>1398</v>
      </c>
      <c r="H982" s="1" t="s">
        <v>11629</v>
      </c>
      <c r="I982" s="1">
        <f>+Territorio[[#This Row],[id]]</f>
        <v>972</v>
      </c>
    </row>
    <row r="983" spans="2:9" hidden="1" x14ac:dyDescent="0.3">
      <c r="B983">
        <v>973</v>
      </c>
      <c r="C983" s="1" t="s">
        <v>1864</v>
      </c>
      <c r="D983" s="1" t="s">
        <v>1865</v>
      </c>
      <c r="E983" s="1" t="s">
        <v>1546</v>
      </c>
      <c r="F983" s="1" t="s">
        <v>185</v>
      </c>
      <c r="G983" s="1" t="s">
        <v>1398</v>
      </c>
      <c r="H983" s="1" t="s">
        <v>11630</v>
      </c>
      <c r="I983" s="1">
        <f>+Territorio[[#This Row],[id]]</f>
        <v>973</v>
      </c>
    </row>
    <row r="984" spans="2:9" hidden="1" x14ac:dyDescent="0.3">
      <c r="B984">
        <v>974</v>
      </c>
      <c r="C984" s="1" t="s">
        <v>1866</v>
      </c>
      <c r="D984" s="1" t="s">
        <v>1867</v>
      </c>
      <c r="E984" s="1" t="s">
        <v>1546</v>
      </c>
      <c r="F984" s="1" t="s">
        <v>185</v>
      </c>
      <c r="G984" s="1" t="s">
        <v>1398</v>
      </c>
      <c r="H984" s="1" t="s">
        <v>11631</v>
      </c>
      <c r="I984" s="1">
        <f>+Territorio[[#This Row],[id]]</f>
        <v>974</v>
      </c>
    </row>
    <row r="985" spans="2:9" hidden="1" x14ac:dyDescent="0.3">
      <c r="B985">
        <v>975</v>
      </c>
      <c r="C985" s="1" t="s">
        <v>1868</v>
      </c>
      <c r="D985" s="1" t="s">
        <v>1869</v>
      </c>
      <c r="E985" s="1" t="s">
        <v>1546</v>
      </c>
      <c r="F985" s="1" t="s">
        <v>185</v>
      </c>
      <c r="G985" s="1" t="s">
        <v>1398</v>
      </c>
      <c r="H985" s="1" t="s">
        <v>11632</v>
      </c>
      <c r="I985" s="1">
        <f>+Territorio[[#This Row],[id]]</f>
        <v>975</v>
      </c>
    </row>
    <row r="986" spans="2:9" hidden="1" x14ac:dyDescent="0.3">
      <c r="B986">
        <v>976</v>
      </c>
      <c r="C986" s="1" t="s">
        <v>1870</v>
      </c>
      <c r="D986" s="1" t="s">
        <v>1871</v>
      </c>
      <c r="E986" s="1" t="s">
        <v>1546</v>
      </c>
      <c r="F986" s="1" t="s">
        <v>185</v>
      </c>
      <c r="G986" s="1" t="s">
        <v>1398</v>
      </c>
      <c r="H986" s="1" t="s">
        <v>11633</v>
      </c>
      <c r="I986" s="1">
        <f>+Territorio[[#This Row],[id]]</f>
        <v>976</v>
      </c>
    </row>
    <row r="987" spans="2:9" hidden="1" x14ac:dyDescent="0.3">
      <c r="B987">
        <v>977</v>
      </c>
      <c r="C987" s="1" t="s">
        <v>1872</v>
      </c>
      <c r="D987" s="1" t="s">
        <v>1873</v>
      </c>
      <c r="E987" s="1" t="s">
        <v>1546</v>
      </c>
      <c r="F987" s="1" t="s">
        <v>185</v>
      </c>
      <c r="G987" s="1" t="s">
        <v>1398</v>
      </c>
      <c r="H987" s="1" t="s">
        <v>11634</v>
      </c>
      <c r="I987" s="1">
        <f>+Territorio[[#This Row],[id]]</f>
        <v>977</v>
      </c>
    </row>
    <row r="988" spans="2:9" hidden="1" x14ac:dyDescent="0.3">
      <c r="B988">
        <v>978</v>
      </c>
      <c r="C988" s="1" t="s">
        <v>1874</v>
      </c>
      <c r="D988" s="1" t="s">
        <v>1875</v>
      </c>
      <c r="E988" s="1" t="s">
        <v>1546</v>
      </c>
      <c r="F988" s="1" t="s">
        <v>185</v>
      </c>
      <c r="G988" s="1" t="s">
        <v>1398</v>
      </c>
      <c r="H988" s="1" t="s">
        <v>11635</v>
      </c>
      <c r="I988" s="1">
        <f>+Territorio[[#This Row],[id]]</f>
        <v>978</v>
      </c>
    </row>
    <row r="989" spans="2:9" hidden="1" x14ac:dyDescent="0.3">
      <c r="B989">
        <v>979</v>
      </c>
      <c r="C989" s="1" t="s">
        <v>1876</v>
      </c>
      <c r="D989" s="1" t="s">
        <v>1877</v>
      </c>
      <c r="E989" s="1" t="s">
        <v>1546</v>
      </c>
      <c r="F989" s="1" t="s">
        <v>185</v>
      </c>
      <c r="G989" s="1" t="s">
        <v>1398</v>
      </c>
      <c r="H989" s="1" t="s">
        <v>11636</v>
      </c>
      <c r="I989" s="1">
        <f>+Territorio[[#This Row],[id]]</f>
        <v>979</v>
      </c>
    </row>
    <row r="990" spans="2:9" hidden="1" x14ac:dyDescent="0.3">
      <c r="B990">
        <v>980</v>
      </c>
      <c r="C990" s="1" t="s">
        <v>1878</v>
      </c>
      <c r="D990" s="1" t="s">
        <v>1879</v>
      </c>
      <c r="E990" s="1" t="s">
        <v>1546</v>
      </c>
      <c r="F990" s="1" t="s">
        <v>185</v>
      </c>
      <c r="G990" s="1" t="s">
        <v>1398</v>
      </c>
      <c r="H990" s="1" t="s">
        <v>11637</v>
      </c>
      <c r="I990" s="1">
        <f>+Territorio[[#This Row],[id]]</f>
        <v>980</v>
      </c>
    </row>
    <row r="991" spans="2:9" hidden="1" x14ac:dyDescent="0.3">
      <c r="B991">
        <v>981</v>
      </c>
      <c r="C991" s="1" t="s">
        <v>1880</v>
      </c>
      <c r="D991" s="1" t="s">
        <v>1881</v>
      </c>
      <c r="E991" s="1" t="s">
        <v>1546</v>
      </c>
      <c r="F991" s="1" t="s">
        <v>185</v>
      </c>
      <c r="G991" s="1" t="s">
        <v>1398</v>
      </c>
      <c r="H991" s="1" t="s">
        <v>11638</v>
      </c>
      <c r="I991" s="1">
        <f>+Territorio[[#This Row],[id]]</f>
        <v>981</v>
      </c>
    </row>
    <row r="992" spans="2:9" hidden="1" x14ac:dyDescent="0.3">
      <c r="B992">
        <v>982</v>
      </c>
      <c r="C992" s="1" t="s">
        <v>1882</v>
      </c>
      <c r="D992" s="1" t="s">
        <v>1883</v>
      </c>
      <c r="E992" s="1" t="s">
        <v>1546</v>
      </c>
      <c r="F992" s="1" t="s">
        <v>185</v>
      </c>
      <c r="G992" s="1" t="s">
        <v>1398</v>
      </c>
      <c r="H992" s="1" t="s">
        <v>11639</v>
      </c>
      <c r="I992" s="1">
        <f>+Territorio[[#This Row],[id]]</f>
        <v>982</v>
      </c>
    </row>
    <row r="993" spans="2:9" hidden="1" x14ac:dyDescent="0.3">
      <c r="B993">
        <v>983</v>
      </c>
      <c r="C993" s="1" t="s">
        <v>1884</v>
      </c>
      <c r="D993" s="1" t="s">
        <v>1885</v>
      </c>
      <c r="E993" s="1" t="s">
        <v>1546</v>
      </c>
      <c r="F993" s="1" t="s">
        <v>185</v>
      </c>
      <c r="G993" s="1" t="s">
        <v>1398</v>
      </c>
      <c r="H993" s="1" t="s">
        <v>11640</v>
      </c>
      <c r="I993" s="1">
        <f>+Territorio[[#This Row],[id]]</f>
        <v>983</v>
      </c>
    </row>
    <row r="994" spans="2:9" hidden="1" x14ac:dyDescent="0.3">
      <c r="B994">
        <v>984</v>
      </c>
      <c r="C994" s="1" t="s">
        <v>1886</v>
      </c>
      <c r="D994" s="1" t="s">
        <v>1887</v>
      </c>
      <c r="E994" s="1" t="s">
        <v>1546</v>
      </c>
      <c r="F994" s="1" t="s">
        <v>185</v>
      </c>
      <c r="G994" s="1" t="s">
        <v>1398</v>
      </c>
      <c r="H994" s="1" t="s">
        <v>11641</v>
      </c>
      <c r="I994" s="1">
        <f>+Territorio[[#This Row],[id]]</f>
        <v>984</v>
      </c>
    </row>
    <row r="995" spans="2:9" hidden="1" x14ac:dyDescent="0.3">
      <c r="B995">
        <v>985</v>
      </c>
      <c r="C995" s="1" t="s">
        <v>1888</v>
      </c>
      <c r="D995" s="1" t="s">
        <v>1889</v>
      </c>
      <c r="E995" s="1" t="s">
        <v>1546</v>
      </c>
      <c r="F995" s="1" t="s">
        <v>185</v>
      </c>
      <c r="G995" s="1" t="s">
        <v>1398</v>
      </c>
      <c r="H995" s="1" t="s">
        <v>11642</v>
      </c>
      <c r="I995" s="1">
        <f>+Territorio[[#This Row],[id]]</f>
        <v>985</v>
      </c>
    </row>
    <row r="996" spans="2:9" hidden="1" x14ac:dyDescent="0.3">
      <c r="B996">
        <v>986</v>
      </c>
      <c r="C996" s="1" t="s">
        <v>1890</v>
      </c>
      <c r="D996" s="1" t="s">
        <v>1891</v>
      </c>
      <c r="E996" s="1" t="s">
        <v>1546</v>
      </c>
      <c r="F996" s="1" t="s">
        <v>185</v>
      </c>
      <c r="G996" s="1" t="s">
        <v>1398</v>
      </c>
      <c r="H996" s="1" t="s">
        <v>11643</v>
      </c>
      <c r="I996" s="1">
        <f>+Territorio[[#This Row],[id]]</f>
        <v>986</v>
      </c>
    </row>
    <row r="997" spans="2:9" hidden="1" x14ac:dyDescent="0.3">
      <c r="B997">
        <v>987</v>
      </c>
      <c r="C997" s="1" t="s">
        <v>1892</v>
      </c>
      <c r="D997" s="1" t="s">
        <v>1893</v>
      </c>
      <c r="E997" s="1" t="s">
        <v>1546</v>
      </c>
      <c r="F997" s="1" t="s">
        <v>185</v>
      </c>
      <c r="G997" s="1" t="s">
        <v>1398</v>
      </c>
      <c r="H997" s="1" t="s">
        <v>11644</v>
      </c>
      <c r="I997" s="1">
        <f>+Territorio[[#This Row],[id]]</f>
        <v>987</v>
      </c>
    </row>
    <row r="998" spans="2:9" hidden="1" x14ac:dyDescent="0.3">
      <c r="B998">
        <v>988</v>
      </c>
      <c r="C998" s="1" t="s">
        <v>1894</v>
      </c>
      <c r="D998" s="1" t="s">
        <v>1895</v>
      </c>
      <c r="E998" s="1" t="s">
        <v>1546</v>
      </c>
      <c r="F998" s="1" t="s">
        <v>185</v>
      </c>
      <c r="G998" s="1" t="s">
        <v>1398</v>
      </c>
      <c r="H998" s="1" t="s">
        <v>11645</v>
      </c>
      <c r="I998" s="1">
        <f>+Territorio[[#This Row],[id]]</f>
        <v>988</v>
      </c>
    </row>
    <row r="999" spans="2:9" hidden="1" x14ac:dyDescent="0.3">
      <c r="B999">
        <v>989</v>
      </c>
      <c r="C999" s="1" t="s">
        <v>1896</v>
      </c>
      <c r="D999" s="1" t="s">
        <v>1897</v>
      </c>
      <c r="E999" s="1" t="s">
        <v>1546</v>
      </c>
      <c r="F999" s="1" t="s">
        <v>185</v>
      </c>
      <c r="G999" s="1" t="s">
        <v>1398</v>
      </c>
      <c r="H999" s="1" t="s">
        <v>11646</v>
      </c>
      <c r="I999" s="1">
        <f>+Territorio[[#This Row],[id]]</f>
        <v>989</v>
      </c>
    </row>
    <row r="1000" spans="2:9" hidden="1" x14ac:dyDescent="0.3">
      <c r="B1000">
        <v>990</v>
      </c>
      <c r="C1000" s="1" t="s">
        <v>1898</v>
      </c>
      <c r="D1000" s="1" t="s">
        <v>1899</v>
      </c>
      <c r="E1000" s="1" t="s">
        <v>1546</v>
      </c>
      <c r="F1000" s="1" t="s">
        <v>185</v>
      </c>
      <c r="G1000" s="1" t="s">
        <v>1398</v>
      </c>
      <c r="H1000" s="1" t="s">
        <v>11647</v>
      </c>
      <c r="I1000" s="1">
        <f>+Territorio[[#This Row],[id]]</f>
        <v>990</v>
      </c>
    </row>
    <row r="1001" spans="2:9" hidden="1" x14ac:dyDescent="0.3">
      <c r="B1001">
        <v>991</v>
      </c>
      <c r="C1001" s="1" t="s">
        <v>476</v>
      </c>
      <c r="D1001" s="1" t="s">
        <v>1900</v>
      </c>
      <c r="E1001" s="1" t="s">
        <v>1546</v>
      </c>
      <c r="F1001" s="1" t="s">
        <v>185</v>
      </c>
      <c r="G1001" s="1" t="s">
        <v>1398</v>
      </c>
      <c r="H1001" s="1" t="s">
        <v>11648</v>
      </c>
      <c r="I1001" s="1">
        <f>+Territorio[[#This Row],[id]]</f>
        <v>991</v>
      </c>
    </row>
    <row r="1002" spans="2:9" hidden="1" x14ac:dyDescent="0.3">
      <c r="B1002">
        <v>992</v>
      </c>
      <c r="C1002" s="1" t="s">
        <v>1901</v>
      </c>
      <c r="D1002" s="1" t="s">
        <v>1902</v>
      </c>
      <c r="E1002" s="1" t="s">
        <v>1546</v>
      </c>
      <c r="F1002" s="1" t="s">
        <v>185</v>
      </c>
      <c r="G1002" s="1" t="s">
        <v>1398</v>
      </c>
      <c r="H1002" s="1" t="s">
        <v>11649</v>
      </c>
      <c r="I1002" s="1">
        <f>+Territorio[[#This Row],[id]]</f>
        <v>992</v>
      </c>
    </row>
    <row r="1003" spans="2:9" hidden="1" x14ac:dyDescent="0.3">
      <c r="B1003">
        <v>993</v>
      </c>
      <c r="C1003" s="1" t="s">
        <v>1903</v>
      </c>
      <c r="D1003" s="1" t="s">
        <v>1904</v>
      </c>
      <c r="E1003" s="1" t="s">
        <v>1546</v>
      </c>
      <c r="F1003" s="1" t="s">
        <v>185</v>
      </c>
      <c r="G1003" s="1" t="s">
        <v>1398</v>
      </c>
      <c r="H1003" s="1" t="s">
        <v>11650</v>
      </c>
      <c r="I1003" s="1">
        <f>+Territorio[[#This Row],[id]]</f>
        <v>993</v>
      </c>
    </row>
    <row r="1004" spans="2:9" hidden="1" x14ac:dyDescent="0.3">
      <c r="B1004">
        <v>994</v>
      </c>
      <c r="C1004" s="1" t="s">
        <v>1584</v>
      </c>
      <c r="D1004" s="1" t="s">
        <v>1905</v>
      </c>
      <c r="E1004" s="1" t="s">
        <v>1546</v>
      </c>
      <c r="F1004" s="1" t="s">
        <v>185</v>
      </c>
      <c r="G1004" s="1" t="s">
        <v>1398</v>
      </c>
      <c r="H1004" s="1" t="s">
        <v>11651</v>
      </c>
      <c r="I1004" s="1">
        <f>+Territorio[[#This Row],[id]]</f>
        <v>994</v>
      </c>
    </row>
    <row r="1005" spans="2:9" hidden="1" x14ac:dyDescent="0.3">
      <c r="B1005">
        <v>995</v>
      </c>
      <c r="C1005" s="1" t="s">
        <v>1906</v>
      </c>
      <c r="D1005" s="1" t="s">
        <v>1907</v>
      </c>
      <c r="E1005" s="1" t="s">
        <v>1546</v>
      </c>
      <c r="F1005" s="1" t="s">
        <v>185</v>
      </c>
      <c r="G1005" s="1" t="s">
        <v>1398</v>
      </c>
      <c r="H1005" s="1" t="s">
        <v>11652</v>
      </c>
      <c r="I1005" s="1">
        <f>+Territorio[[#This Row],[id]]</f>
        <v>995</v>
      </c>
    </row>
    <row r="1006" spans="2:9" hidden="1" x14ac:dyDescent="0.3">
      <c r="B1006">
        <v>996</v>
      </c>
      <c r="C1006" s="1" t="s">
        <v>1908</v>
      </c>
      <c r="D1006" s="1" t="s">
        <v>1909</v>
      </c>
      <c r="E1006" s="1" t="s">
        <v>1546</v>
      </c>
      <c r="F1006" s="1" t="s">
        <v>185</v>
      </c>
      <c r="G1006" s="1" t="s">
        <v>1398</v>
      </c>
      <c r="H1006" s="1" t="s">
        <v>11653</v>
      </c>
      <c r="I1006" s="1">
        <f>+Territorio[[#This Row],[id]]</f>
        <v>996</v>
      </c>
    </row>
    <row r="1007" spans="2:9" hidden="1" x14ac:dyDescent="0.3">
      <c r="B1007">
        <v>997</v>
      </c>
      <c r="C1007" s="1" t="s">
        <v>1910</v>
      </c>
      <c r="D1007" s="1" t="s">
        <v>1911</v>
      </c>
      <c r="E1007" s="1" t="s">
        <v>1546</v>
      </c>
      <c r="F1007" s="1" t="s">
        <v>185</v>
      </c>
      <c r="G1007" s="1" t="s">
        <v>1398</v>
      </c>
      <c r="H1007" s="1" t="s">
        <v>11654</v>
      </c>
      <c r="I1007" s="1">
        <f>+Territorio[[#This Row],[id]]</f>
        <v>997</v>
      </c>
    </row>
    <row r="1008" spans="2:9" hidden="1" x14ac:dyDescent="0.3">
      <c r="B1008">
        <v>998</v>
      </c>
      <c r="C1008" s="1" t="s">
        <v>1912</v>
      </c>
      <c r="D1008" s="1" t="s">
        <v>1913</v>
      </c>
      <c r="E1008" s="1" t="s">
        <v>1546</v>
      </c>
      <c r="F1008" s="1" t="s">
        <v>185</v>
      </c>
      <c r="G1008" s="1" t="s">
        <v>1398</v>
      </c>
      <c r="H1008" s="1" t="s">
        <v>11655</v>
      </c>
      <c r="I1008" s="1">
        <f>+Territorio[[#This Row],[id]]</f>
        <v>998</v>
      </c>
    </row>
    <row r="1009" spans="2:9" hidden="1" x14ac:dyDescent="0.3">
      <c r="B1009">
        <v>999</v>
      </c>
      <c r="C1009" s="1" t="s">
        <v>1914</v>
      </c>
      <c r="D1009" s="1" t="s">
        <v>1915</v>
      </c>
      <c r="E1009" s="1" t="s">
        <v>1546</v>
      </c>
      <c r="F1009" s="1" t="s">
        <v>185</v>
      </c>
      <c r="G1009" s="1" t="s">
        <v>1398</v>
      </c>
      <c r="H1009" s="1" t="s">
        <v>11656</v>
      </c>
      <c r="I1009" s="1">
        <f>+Territorio[[#This Row],[id]]</f>
        <v>999</v>
      </c>
    </row>
    <row r="1010" spans="2:9" hidden="1" x14ac:dyDescent="0.3">
      <c r="B1010">
        <v>1000</v>
      </c>
      <c r="C1010" s="1" t="s">
        <v>1916</v>
      </c>
      <c r="D1010" s="1" t="s">
        <v>1917</v>
      </c>
      <c r="E1010" s="1" t="s">
        <v>1546</v>
      </c>
      <c r="F1010" s="1" t="s">
        <v>185</v>
      </c>
      <c r="G1010" s="1" t="s">
        <v>1398</v>
      </c>
      <c r="H1010" s="1" t="s">
        <v>11657</v>
      </c>
      <c r="I1010" s="1">
        <f>+Territorio[[#This Row],[id]]</f>
        <v>1000</v>
      </c>
    </row>
    <row r="1011" spans="2:9" hidden="1" x14ac:dyDescent="0.3">
      <c r="B1011">
        <v>1001</v>
      </c>
      <c r="C1011" s="1" t="s">
        <v>1918</v>
      </c>
      <c r="D1011" s="1" t="s">
        <v>1919</v>
      </c>
      <c r="E1011" s="1" t="s">
        <v>1546</v>
      </c>
      <c r="F1011" s="1" t="s">
        <v>185</v>
      </c>
      <c r="G1011" s="1" t="s">
        <v>1398</v>
      </c>
      <c r="H1011" s="1" t="s">
        <v>11658</v>
      </c>
      <c r="I1011" s="1">
        <f>+Territorio[[#This Row],[id]]</f>
        <v>1001</v>
      </c>
    </row>
    <row r="1012" spans="2:9" hidden="1" x14ac:dyDescent="0.3">
      <c r="B1012">
        <v>1002</v>
      </c>
      <c r="C1012" s="1" t="s">
        <v>1920</v>
      </c>
      <c r="D1012" s="1" t="s">
        <v>1921</v>
      </c>
      <c r="E1012" s="1" t="s">
        <v>1546</v>
      </c>
      <c r="F1012" s="1" t="s">
        <v>185</v>
      </c>
      <c r="G1012" s="1" t="s">
        <v>1398</v>
      </c>
      <c r="H1012" s="1" t="s">
        <v>11659</v>
      </c>
      <c r="I1012" s="1">
        <f>+Territorio[[#This Row],[id]]</f>
        <v>1002</v>
      </c>
    </row>
    <row r="1013" spans="2:9" hidden="1" x14ac:dyDescent="0.3">
      <c r="B1013">
        <v>1003</v>
      </c>
      <c r="C1013" s="1" t="s">
        <v>1922</v>
      </c>
      <c r="D1013" s="1" t="s">
        <v>1923</v>
      </c>
      <c r="E1013" s="1" t="s">
        <v>1546</v>
      </c>
      <c r="F1013" s="1" t="s">
        <v>185</v>
      </c>
      <c r="G1013" s="1" t="s">
        <v>1398</v>
      </c>
      <c r="H1013" s="1" t="s">
        <v>11660</v>
      </c>
      <c r="I1013" s="1">
        <f>+Territorio[[#This Row],[id]]</f>
        <v>1003</v>
      </c>
    </row>
    <row r="1014" spans="2:9" hidden="1" x14ac:dyDescent="0.3">
      <c r="B1014">
        <v>1004</v>
      </c>
      <c r="C1014" s="1" t="s">
        <v>1924</v>
      </c>
      <c r="D1014" s="1" t="s">
        <v>1925</v>
      </c>
      <c r="E1014" s="1" t="s">
        <v>1546</v>
      </c>
      <c r="F1014" s="1" t="s">
        <v>185</v>
      </c>
      <c r="G1014" s="1" t="s">
        <v>1398</v>
      </c>
      <c r="H1014" s="1" t="s">
        <v>11661</v>
      </c>
      <c r="I1014" s="1">
        <f>+Territorio[[#This Row],[id]]</f>
        <v>1004</v>
      </c>
    </row>
    <row r="1015" spans="2:9" hidden="1" x14ac:dyDescent="0.3">
      <c r="B1015">
        <v>1005</v>
      </c>
      <c r="C1015" s="1" t="s">
        <v>1629</v>
      </c>
      <c r="D1015" s="1" t="s">
        <v>1926</v>
      </c>
      <c r="E1015" s="1" t="s">
        <v>1546</v>
      </c>
      <c r="F1015" s="1" t="s">
        <v>185</v>
      </c>
      <c r="G1015" s="1" t="s">
        <v>1398</v>
      </c>
      <c r="H1015" s="1" t="s">
        <v>11662</v>
      </c>
      <c r="I1015" s="1">
        <f>+Territorio[[#This Row],[id]]</f>
        <v>1005</v>
      </c>
    </row>
    <row r="1016" spans="2:9" hidden="1" x14ac:dyDescent="0.3">
      <c r="B1016">
        <v>1006</v>
      </c>
      <c r="C1016" s="1" t="s">
        <v>1927</v>
      </c>
      <c r="D1016" s="1" t="s">
        <v>1928</v>
      </c>
      <c r="E1016" s="1" t="s">
        <v>1546</v>
      </c>
      <c r="F1016" s="1" t="s">
        <v>185</v>
      </c>
      <c r="G1016" s="1" t="s">
        <v>1398</v>
      </c>
      <c r="H1016" s="1" t="s">
        <v>11663</v>
      </c>
      <c r="I1016" s="1">
        <f>+Territorio[[#This Row],[id]]</f>
        <v>1006</v>
      </c>
    </row>
    <row r="1017" spans="2:9" hidden="1" x14ac:dyDescent="0.3">
      <c r="B1017">
        <v>1007</v>
      </c>
      <c r="C1017" s="1" t="s">
        <v>482</v>
      </c>
      <c r="D1017" s="1" t="s">
        <v>1929</v>
      </c>
      <c r="E1017" s="1" t="s">
        <v>1546</v>
      </c>
      <c r="F1017" s="1" t="s">
        <v>185</v>
      </c>
      <c r="G1017" s="1" t="s">
        <v>1398</v>
      </c>
      <c r="H1017" s="1" t="s">
        <v>11664</v>
      </c>
      <c r="I1017" s="1">
        <f>+Territorio[[#This Row],[id]]</f>
        <v>1007</v>
      </c>
    </row>
    <row r="1018" spans="2:9" hidden="1" x14ac:dyDescent="0.3">
      <c r="B1018">
        <v>1008</v>
      </c>
      <c r="C1018" s="1" t="s">
        <v>1930</v>
      </c>
      <c r="D1018" s="1" t="s">
        <v>1931</v>
      </c>
      <c r="E1018" s="1" t="s">
        <v>1546</v>
      </c>
      <c r="F1018" s="1" t="s">
        <v>185</v>
      </c>
      <c r="G1018" s="1" t="s">
        <v>1398</v>
      </c>
      <c r="H1018" s="1" t="s">
        <v>11665</v>
      </c>
      <c r="I1018" s="1">
        <f>+Territorio[[#This Row],[id]]</f>
        <v>1008</v>
      </c>
    </row>
    <row r="1019" spans="2:9" hidden="1" x14ac:dyDescent="0.3">
      <c r="B1019">
        <v>1009</v>
      </c>
      <c r="C1019" s="1" t="s">
        <v>1932</v>
      </c>
      <c r="D1019" s="1" t="s">
        <v>1933</v>
      </c>
      <c r="E1019" s="1" t="s">
        <v>1546</v>
      </c>
      <c r="F1019" s="1" t="s">
        <v>185</v>
      </c>
      <c r="G1019" s="1" t="s">
        <v>1398</v>
      </c>
      <c r="H1019" s="1" t="s">
        <v>11666</v>
      </c>
      <c r="I1019" s="1">
        <f>+Territorio[[#This Row],[id]]</f>
        <v>1009</v>
      </c>
    </row>
    <row r="1020" spans="2:9" hidden="1" x14ac:dyDescent="0.3">
      <c r="B1020">
        <v>1010</v>
      </c>
      <c r="C1020" s="1" t="s">
        <v>1934</v>
      </c>
      <c r="D1020" s="1" t="s">
        <v>1935</v>
      </c>
      <c r="E1020" s="1" t="s">
        <v>1546</v>
      </c>
      <c r="F1020" s="1" t="s">
        <v>185</v>
      </c>
      <c r="G1020" s="1" t="s">
        <v>1398</v>
      </c>
      <c r="H1020" s="1" t="s">
        <v>11667</v>
      </c>
      <c r="I1020" s="1">
        <f>+Territorio[[#This Row],[id]]</f>
        <v>1010</v>
      </c>
    </row>
    <row r="1021" spans="2:9" hidden="1" x14ac:dyDescent="0.3">
      <c r="B1021">
        <v>1011</v>
      </c>
      <c r="C1021" s="1" t="s">
        <v>1936</v>
      </c>
      <c r="D1021" s="1" t="s">
        <v>1937</v>
      </c>
      <c r="E1021" s="1" t="s">
        <v>1546</v>
      </c>
      <c r="F1021" s="1" t="s">
        <v>185</v>
      </c>
      <c r="G1021" s="1" t="s">
        <v>1398</v>
      </c>
      <c r="H1021" s="1" t="s">
        <v>11668</v>
      </c>
      <c r="I1021" s="1">
        <f>+Territorio[[#This Row],[id]]</f>
        <v>1011</v>
      </c>
    </row>
    <row r="1022" spans="2:9" hidden="1" x14ac:dyDescent="0.3">
      <c r="B1022">
        <v>1012</v>
      </c>
      <c r="C1022" s="1" t="s">
        <v>1938</v>
      </c>
      <c r="D1022" s="1" t="s">
        <v>1939</v>
      </c>
      <c r="E1022" s="1" t="s">
        <v>1546</v>
      </c>
      <c r="F1022" s="1" t="s">
        <v>185</v>
      </c>
      <c r="G1022" s="1" t="s">
        <v>1398</v>
      </c>
      <c r="H1022" s="1" t="s">
        <v>11669</v>
      </c>
      <c r="I1022" s="1">
        <f>+Territorio[[#This Row],[id]]</f>
        <v>1012</v>
      </c>
    </row>
    <row r="1023" spans="2:9" hidden="1" x14ac:dyDescent="0.3">
      <c r="B1023">
        <v>1013</v>
      </c>
      <c r="C1023" s="1" t="s">
        <v>1940</v>
      </c>
      <c r="D1023" s="1" t="s">
        <v>1941</v>
      </c>
      <c r="E1023" s="1" t="s">
        <v>1546</v>
      </c>
      <c r="F1023" s="1" t="s">
        <v>185</v>
      </c>
      <c r="G1023" s="1" t="s">
        <v>1398</v>
      </c>
      <c r="H1023" s="1" t="s">
        <v>11670</v>
      </c>
      <c r="I1023" s="1">
        <f>+Territorio[[#This Row],[id]]</f>
        <v>1013</v>
      </c>
    </row>
    <row r="1024" spans="2:9" hidden="1" x14ac:dyDescent="0.3">
      <c r="B1024">
        <v>1014</v>
      </c>
      <c r="C1024" s="1" t="s">
        <v>1942</v>
      </c>
      <c r="D1024" s="1" t="s">
        <v>1943</v>
      </c>
      <c r="E1024" s="1" t="s">
        <v>1546</v>
      </c>
      <c r="F1024" s="1" t="s">
        <v>185</v>
      </c>
      <c r="G1024" s="1" t="s">
        <v>1398</v>
      </c>
      <c r="H1024" s="1" t="s">
        <v>11671</v>
      </c>
      <c r="I1024" s="1">
        <f>+Territorio[[#This Row],[id]]</f>
        <v>1014</v>
      </c>
    </row>
    <row r="1025" spans="2:9" hidden="1" x14ac:dyDescent="0.3">
      <c r="B1025">
        <v>1015</v>
      </c>
      <c r="C1025" s="1" t="s">
        <v>1395</v>
      </c>
      <c r="D1025" s="1" t="s">
        <v>1944</v>
      </c>
      <c r="E1025" s="1" t="s">
        <v>1546</v>
      </c>
      <c r="F1025" s="1" t="s">
        <v>185</v>
      </c>
      <c r="G1025" s="1" t="s">
        <v>1398</v>
      </c>
      <c r="H1025" s="1" t="s">
        <v>11672</v>
      </c>
      <c r="I1025" s="1">
        <f>+Territorio[[#This Row],[id]]</f>
        <v>1015</v>
      </c>
    </row>
    <row r="1026" spans="2:9" hidden="1" x14ac:dyDescent="0.3">
      <c r="B1026">
        <v>1016</v>
      </c>
      <c r="C1026" s="1" t="s">
        <v>1945</v>
      </c>
      <c r="D1026" s="1" t="s">
        <v>1946</v>
      </c>
      <c r="E1026" s="1" t="s">
        <v>1546</v>
      </c>
      <c r="F1026" s="1" t="s">
        <v>185</v>
      </c>
      <c r="G1026" s="1" t="s">
        <v>1398</v>
      </c>
      <c r="H1026" s="1" t="s">
        <v>11673</v>
      </c>
      <c r="I1026" s="1">
        <f>+Territorio[[#This Row],[id]]</f>
        <v>1016</v>
      </c>
    </row>
    <row r="1027" spans="2:9" hidden="1" x14ac:dyDescent="0.3">
      <c r="B1027">
        <v>1017</v>
      </c>
      <c r="C1027" s="1" t="s">
        <v>1947</v>
      </c>
      <c r="D1027" s="1" t="s">
        <v>1948</v>
      </c>
      <c r="E1027" s="1" t="s">
        <v>1546</v>
      </c>
      <c r="F1027" s="1" t="s">
        <v>185</v>
      </c>
      <c r="G1027" s="1" t="s">
        <v>1398</v>
      </c>
      <c r="H1027" s="1" t="s">
        <v>11674</v>
      </c>
      <c r="I1027" s="1">
        <f>+Territorio[[#This Row],[id]]</f>
        <v>1017</v>
      </c>
    </row>
    <row r="1028" spans="2:9" hidden="1" x14ac:dyDescent="0.3">
      <c r="B1028">
        <v>1018</v>
      </c>
      <c r="C1028" s="1" t="s">
        <v>1949</v>
      </c>
      <c r="D1028" s="1" t="s">
        <v>1950</v>
      </c>
      <c r="E1028" s="1" t="s">
        <v>1546</v>
      </c>
      <c r="F1028" s="1" t="s">
        <v>185</v>
      </c>
      <c r="G1028" s="1" t="s">
        <v>1398</v>
      </c>
      <c r="H1028" s="1" t="s">
        <v>11675</v>
      </c>
      <c r="I1028" s="1">
        <f>+Territorio[[#This Row],[id]]</f>
        <v>1018</v>
      </c>
    </row>
    <row r="1029" spans="2:9" hidden="1" x14ac:dyDescent="0.3">
      <c r="B1029">
        <v>1019</v>
      </c>
      <c r="C1029" s="1" t="s">
        <v>1591</v>
      </c>
      <c r="D1029" s="1" t="s">
        <v>1951</v>
      </c>
      <c r="E1029" s="1" t="s">
        <v>1546</v>
      </c>
      <c r="F1029" s="1" t="s">
        <v>185</v>
      </c>
      <c r="G1029" s="1" t="s">
        <v>1398</v>
      </c>
      <c r="H1029" s="1" t="s">
        <v>11676</v>
      </c>
      <c r="I1029" s="1">
        <f>+Territorio[[#This Row],[id]]</f>
        <v>1019</v>
      </c>
    </row>
    <row r="1030" spans="2:9" hidden="1" x14ac:dyDescent="0.3">
      <c r="B1030">
        <v>1020</v>
      </c>
      <c r="C1030" s="1" t="s">
        <v>1952</v>
      </c>
      <c r="D1030" s="1" t="s">
        <v>1953</v>
      </c>
      <c r="E1030" s="1" t="s">
        <v>1546</v>
      </c>
      <c r="F1030" s="1" t="s">
        <v>185</v>
      </c>
      <c r="G1030" s="1" t="s">
        <v>1398</v>
      </c>
      <c r="H1030" s="1" t="s">
        <v>11677</v>
      </c>
      <c r="I1030" s="1">
        <f>+Territorio[[#This Row],[id]]</f>
        <v>1020</v>
      </c>
    </row>
    <row r="1031" spans="2:9" hidden="1" x14ac:dyDescent="0.3">
      <c r="B1031">
        <v>1021</v>
      </c>
      <c r="C1031" s="1" t="s">
        <v>1954</v>
      </c>
      <c r="D1031" s="1" t="s">
        <v>1955</v>
      </c>
      <c r="E1031" s="1" t="s">
        <v>1546</v>
      </c>
      <c r="F1031" s="1" t="s">
        <v>185</v>
      </c>
      <c r="G1031" s="1" t="s">
        <v>1398</v>
      </c>
      <c r="H1031" s="1" t="s">
        <v>11678</v>
      </c>
      <c r="I1031" s="1">
        <f>+Territorio[[#This Row],[id]]</f>
        <v>1021</v>
      </c>
    </row>
    <row r="1032" spans="2:9" hidden="1" x14ac:dyDescent="0.3">
      <c r="B1032">
        <v>1022</v>
      </c>
      <c r="C1032" s="1" t="s">
        <v>1956</v>
      </c>
      <c r="D1032" s="1" t="s">
        <v>1957</v>
      </c>
      <c r="E1032" s="1" t="s">
        <v>1546</v>
      </c>
      <c r="F1032" s="1" t="s">
        <v>185</v>
      </c>
      <c r="G1032" s="1" t="s">
        <v>1398</v>
      </c>
      <c r="H1032" s="1" t="s">
        <v>11679</v>
      </c>
      <c r="I1032" s="1">
        <f>+Territorio[[#This Row],[id]]</f>
        <v>1022</v>
      </c>
    </row>
    <row r="1033" spans="2:9" hidden="1" x14ac:dyDescent="0.3">
      <c r="B1033">
        <v>1023</v>
      </c>
      <c r="C1033" s="1" t="s">
        <v>1816</v>
      </c>
      <c r="D1033" s="1" t="s">
        <v>1958</v>
      </c>
      <c r="E1033" s="1" t="s">
        <v>1546</v>
      </c>
      <c r="F1033" s="1" t="s">
        <v>185</v>
      </c>
      <c r="G1033" s="1" t="s">
        <v>1398</v>
      </c>
      <c r="H1033" s="1" t="s">
        <v>11680</v>
      </c>
      <c r="I1033" s="1">
        <f>+Territorio[[#This Row],[id]]</f>
        <v>1023</v>
      </c>
    </row>
    <row r="1034" spans="2:9" hidden="1" x14ac:dyDescent="0.3">
      <c r="B1034">
        <v>1024</v>
      </c>
      <c r="C1034" s="1" t="s">
        <v>1959</v>
      </c>
      <c r="D1034" s="1" t="s">
        <v>1960</v>
      </c>
      <c r="E1034" s="1" t="s">
        <v>1546</v>
      </c>
      <c r="F1034" s="1" t="s">
        <v>185</v>
      </c>
      <c r="G1034" s="1" t="s">
        <v>1398</v>
      </c>
      <c r="H1034" s="1" t="s">
        <v>11681</v>
      </c>
      <c r="I1034" s="1">
        <f>+Territorio[[#This Row],[id]]</f>
        <v>1024</v>
      </c>
    </row>
    <row r="1035" spans="2:9" hidden="1" x14ac:dyDescent="0.3">
      <c r="B1035">
        <v>1025</v>
      </c>
      <c r="C1035" s="1" t="s">
        <v>1961</v>
      </c>
      <c r="D1035" s="1" t="s">
        <v>1962</v>
      </c>
      <c r="E1035" s="1" t="s">
        <v>1546</v>
      </c>
      <c r="F1035" s="1" t="s">
        <v>185</v>
      </c>
      <c r="G1035" s="1" t="s">
        <v>1398</v>
      </c>
      <c r="H1035" s="1" t="s">
        <v>11682</v>
      </c>
      <c r="I1035" s="1">
        <f>+Territorio[[#This Row],[id]]</f>
        <v>1025</v>
      </c>
    </row>
    <row r="1036" spans="2:9" hidden="1" x14ac:dyDescent="0.3">
      <c r="B1036">
        <v>1026</v>
      </c>
      <c r="C1036" s="1" t="s">
        <v>1963</v>
      </c>
      <c r="D1036" s="1" t="s">
        <v>1964</v>
      </c>
      <c r="E1036" s="1" t="s">
        <v>1546</v>
      </c>
      <c r="F1036" s="1" t="s">
        <v>185</v>
      </c>
      <c r="G1036" s="1" t="s">
        <v>1398</v>
      </c>
      <c r="H1036" s="1" t="s">
        <v>11683</v>
      </c>
      <c r="I1036" s="1">
        <f>+Territorio[[#This Row],[id]]</f>
        <v>1026</v>
      </c>
    </row>
    <row r="1037" spans="2:9" hidden="1" x14ac:dyDescent="0.3">
      <c r="B1037">
        <v>1027</v>
      </c>
      <c r="C1037" s="1" t="s">
        <v>1965</v>
      </c>
      <c r="D1037" s="1" t="s">
        <v>1966</v>
      </c>
      <c r="E1037" s="1" t="s">
        <v>1546</v>
      </c>
      <c r="F1037" s="1" t="s">
        <v>185</v>
      </c>
      <c r="G1037" s="1" t="s">
        <v>1398</v>
      </c>
      <c r="H1037" s="1" t="s">
        <v>11684</v>
      </c>
      <c r="I1037" s="1">
        <f>+Territorio[[#This Row],[id]]</f>
        <v>1027</v>
      </c>
    </row>
    <row r="1038" spans="2:9" hidden="1" x14ac:dyDescent="0.3">
      <c r="B1038">
        <v>1028</v>
      </c>
      <c r="C1038" s="1" t="s">
        <v>1967</v>
      </c>
      <c r="D1038" s="1" t="s">
        <v>1968</v>
      </c>
      <c r="E1038" s="1" t="s">
        <v>1546</v>
      </c>
      <c r="F1038" s="1" t="s">
        <v>185</v>
      </c>
      <c r="G1038" s="1" t="s">
        <v>1398</v>
      </c>
      <c r="H1038" s="1" t="s">
        <v>11685</v>
      </c>
      <c r="I1038" s="1">
        <f>+Territorio[[#This Row],[id]]</f>
        <v>1028</v>
      </c>
    </row>
    <row r="1039" spans="2:9" hidden="1" x14ac:dyDescent="0.3">
      <c r="B1039">
        <v>1029</v>
      </c>
      <c r="C1039" s="1" t="s">
        <v>1969</v>
      </c>
      <c r="D1039" s="1" t="s">
        <v>1970</v>
      </c>
      <c r="E1039" s="1" t="s">
        <v>1546</v>
      </c>
      <c r="F1039" s="1" t="s">
        <v>185</v>
      </c>
      <c r="G1039" s="1" t="s">
        <v>1398</v>
      </c>
      <c r="H1039" s="1" t="s">
        <v>11686</v>
      </c>
      <c r="I1039" s="1">
        <f>+Territorio[[#This Row],[id]]</f>
        <v>1029</v>
      </c>
    </row>
    <row r="1040" spans="2:9" hidden="1" x14ac:dyDescent="0.3">
      <c r="B1040">
        <v>1030</v>
      </c>
      <c r="C1040" s="1" t="s">
        <v>1971</v>
      </c>
      <c r="D1040" s="1" t="s">
        <v>1972</v>
      </c>
      <c r="E1040" s="1" t="s">
        <v>1546</v>
      </c>
      <c r="F1040" s="1" t="s">
        <v>185</v>
      </c>
      <c r="G1040" s="1" t="s">
        <v>1398</v>
      </c>
      <c r="H1040" s="1" t="s">
        <v>11687</v>
      </c>
      <c r="I1040" s="1">
        <f>+Territorio[[#This Row],[id]]</f>
        <v>1030</v>
      </c>
    </row>
    <row r="1041" spans="2:9" hidden="1" x14ac:dyDescent="0.3">
      <c r="B1041">
        <v>1031</v>
      </c>
      <c r="C1041" s="1" t="s">
        <v>1973</v>
      </c>
      <c r="D1041" s="1" t="s">
        <v>1974</v>
      </c>
      <c r="E1041" s="1" t="s">
        <v>1546</v>
      </c>
      <c r="F1041" s="1" t="s">
        <v>185</v>
      </c>
      <c r="G1041" s="1" t="s">
        <v>1398</v>
      </c>
      <c r="H1041" s="1" t="s">
        <v>11688</v>
      </c>
      <c r="I1041" s="1">
        <f>+Territorio[[#This Row],[id]]</f>
        <v>1031</v>
      </c>
    </row>
    <row r="1042" spans="2:9" hidden="1" x14ac:dyDescent="0.3">
      <c r="B1042">
        <v>1032</v>
      </c>
      <c r="C1042" s="1" t="s">
        <v>1975</v>
      </c>
      <c r="D1042" s="1" t="s">
        <v>1976</v>
      </c>
      <c r="E1042" s="1" t="s">
        <v>1546</v>
      </c>
      <c r="F1042" s="1" t="s">
        <v>185</v>
      </c>
      <c r="G1042" s="1" t="s">
        <v>1398</v>
      </c>
      <c r="H1042" s="1" t="s">
        <v>11689</v>
      </c>
      <c r="I1042" s="1">
        <f>+Territorio[[#This Row],[id]]</f>
        <v>1032</v>
      </c>
    </row>
    <row r="1043" spans="2:9" hidden="1" x14ac:dyDescent="0.3">
      <c r="B1043">
        <v>1033</v>
      </c>
      <c r="C1043" s="1" t="s">
        <v>1977</v>
      </c>
      <c r="D1043" s="1" t="s">
        <v>1978</v>
      </c>
      <c r="E1043" s="1" t="s">
        <v>1546</v>
      </c>
      <c r="F1043" s="1" t="s">
        <v>185</v>
      </c>
      <c r="G1043" s="1" t="s">
        <v>1398</v>
      </c>
      <c r="H1043" s="1" t="s">
        <v>11690</v>
      </c>
      <c r="I1043" s="1">
        <f>+Territorio[[#This Row],[id]]</f>
        <v>1033</v>
      </c>
    </row>
    <row r="1044" spans="2:9" hidden="1" x14ac:dyDescent="0.3">
      <c r="B1044">
        <v>1034</v>
      </c>
      <c r="C1044" s="1" t="s">
        <v>1979</v>
      </c>
      <c r="D1044" s="1" t="s">
        <v>1980</v>
      </c>
      <c r="E1044" s="1" t="s">
        <v>1546</v>
      </c>
      <c r="F1044" s="1" t="s">
        <v>185</v>
      </c>
      <c r="G1044" s="1" t="s">
        <v>1398</v>
      </c>
      <c r="H1044" s="1" t="s">
        <v>11691</v>
      </c>
      <c r="I1044" s="1">
        <f>+Territorio[[#This Row],[id]]</f>
        <v>1034</v>
      </c>
    </row>
    <row r="1045" spans="2:9" hidden="1" x14ac:dyDescent="0.3">
      <c r="B1045">
        <v>1035</v>
      </c>
      <c r="C1045" s="1" t="s">
        <v>1981</v>
      </c>
      <c r="D1045" s="1" t="s">
        <v>1982</v>
      </c>
      <c r="E1045" s="1" t="s">
        <v>1546</v>
      </c>
      <c r="F1045" s="1" t="s">
        <v>185</v>
      </c>
      <c r="G1045" s="1" t="s">
        <v>1398</v>
      </c>
      <c r="H1045" s="1" t="s">
        <v>11692</v>
      </c>
      <c r="I1045" s="1">
        <f>+Territorio[[#This Row],[id]]</f>
        <v>1035</v>
      </c>
    </row>
    <row r="1046" spans="2:9" hidden="1" x14ac:dyDescent="0.3">
      <c r="B1046">
        <v>1036</v>
      </c>
      <c r="C1046" s="1" t="s">
        <v>507</v>
      </c>
      <c r="D1046" s="1" t="s">
        <v>1983</v>
      </c>
      <c r="E1046" s="1" t="s">
        <v>1546</v>
      </c>
      <c r="F1046" s="1" t="s">
        <v>185</v>
      </c>
      <c r="G1046" s="1" t="s">
        <v>1398</v>
      </c>
      <c r="H1046" s="1" t="s">
        <v>11693</v>
      </c>
      <c r="I1046" s="1">
        <f>+Territorio[[#This Row],[id]]</f>
        <v>1036</v>
      </c>
    </row>
    <row r="1047" spans="2:9" hidden="1" x14ac:dyDescent="0.3">
      <c r="B1047">
        <v>1037</v>
      </c>
      <c r="C1047" s="1" t="s">
        <v>1984</v>
      </c>
      <c r="D1047" s="1" t="s">
        <v>1985</v>
      </c>
      <c r="E1047" s="1" t="s">
        <v>1546</v>
      </c>
      <c r="F1047" s="1" t="s">
        <v>185</v>
      </c>
      <c r="G1047" s="1" t="s">
        <v>1398</v>
      </c>
      <c r="H1047" s="1" t="s">
        <v>11694</v>
      </c>
      <c r="I1047" s="1">
        <f>+Territorio[[#This Row],[id]]</f>
        <v>1037</v>
      </c>
    </row>
    <row r="1048" spans="2:9" hidden="1" x14ac:dyDescent="0.3">
      <c r="B1048">
        <v>1038</v>
      </c>
      <c r="C1048" s="1" t="s">
        <v>1986</v>
      </c>
      <c r="D1048" s="1" t="s">
        <v>1987</v>
      </c>
      <c r="E1048" s="1" t="s">
        <v>1546</v>
      </c>
      <c r="F1048" s="1" t="s">
        <v>185</v>
      </c>
      <c r="G1048" s="1" t="s">
        <v>1398</v>
      </c>
      <c r="H1048" s="1" t="s">
        <v>11695</v>
      </c>
      <c r="I1048" s="1">
        <f>+Territorio[[#This Row],[id]]</f>
        <v>1038</v>
      </c>
    </row>
    <row r="1049" spans="2:9" hidden="1" x14ac:dyDescent="0.3">
      <c r="B1049">
        <v>1039</v>
      </c>
      <c r="C1049" s="1" t="s">
        <v>1988</v>
      </c>
      <c r="D1049" s="1" t="s">
        <v>1989</v>
      </c>
      <c r="E1049" s="1" t="s">
        <v>1546</v>
      </c>
      <c r="F1049" s="1" t="s">
        <v>185</v>
      </c>
      <c r="G1049" s="1" t="s">
        <v>1398</v>
      </c>
      <c r="H1049" s="1" t="s">
        <v>11696</v>
      </c>
      <c r="I1049" s="1">
        <f>+Territorio[[#This Row],[id]]</f>
        <v>1039</v>
      </c>
    </row>
    <row r="1050" spans="2:9" hidden="1" x14ac:dyDescent="0.3">
      <c r="B1050">
        <v>1040</v>
      </c>
      <c r="C1050" s="1" t="s">
        <v>1990</v>
      </c>
      <c r="D1050" s="1" t="s">
        <v>1991</v>
      </c>
      <c r="E1050" s="1" t="s">
        <v>1546</v>
      </c>
      <c r="F1050" s="1" t="s">
        <v>185</v>
      </c>
      <c r="G1050" s="1" t="s">
        <v>1398</v>
      </c>
      <c r="H1050" s="1" t="s">
        <v>11697</v>
      </c>
      <c r="I1050" s="1">
        <f>+Territorio[[#This Row],[id]]</f>
        <v>1040</v>
      </c>
    </row>
    <row r="1051" spans="2:9" hidden="1" x14ac:dyDescent="0.3">
      <c r="B1051">
        <v>1041</v>
      </c>
      <c r="C1051" s="1" t="s">
        <v>1992</v>
      </c>
      <c r="D1051" s="1" t="s">
        <v>1993</v>
      </c>
      <c r="E1051" s="1" t="s">
        <v>1546</v>
      </c>
      <c r="F1051" s="1" t="s">
        <v>185</v>
      </c>
      <c r="G1051" s="1" t="s">
        <v>1398</v>
      </c>
      <c r="H1051" s="1" t="s">
        <v>11698</v>
      </c>
      <c r="I1051" s="1">
        <f>+Territorio[[#This Row],[id]]</f>
        <v>1041</v>
      </c>
    </row>
    <row r="1052" spans="2:9" hidden="1" x14ac:dyDescent="0.3">
      <c r="B1052">
        <v>1042</v>
      </c>
      <c r="C1052" s="1" t="s">
        <v>1994</v>
      </c>
      <c r="D1052" s="1" t="s">
        <v>1995</v>
      </c>
      <c r="E1052" s="1" t="s">
        <v>1546</v>
      </c>
      <c r="F1052" s="1" t="s">
        <v>185</v>
      </c>
      <c r="G1052" s="1" t="s">
        <v>1398</v>
      </c>
      <c r="H1052" s="1" t="s">
        <v>11699</v>
      </c>
      <c r="I1052" s="1">
        <f>+Territorio[[#This Row],[id]]</f>
        <v>1042</v>
      </c>
    </row>
    <row r="1053" spans="2:9" hidden="1" x14ac:dyDescent="0.3">
      <c r="B1053">
        <v>1043</v>
      </c>
      <c r="C1053" s="1" t="s">
        <v>992</v>
      </c>
      <c r="D1053" s="1" t="s">
        <v>1996</v>
      </c>
      <c r="E1053" s="1" t="s">
        <v>1546</v>
      </c>
      <c r="F1053" s="1" t="s">
        <v>185</v>
      </c>
      <c r="G1053" s="1" t="s">
        <v>1398</v>
      </c>
      <c r="H1053" s="1" t="s">
        <v>11700</v>
      </c>
      <c r="I1053" s="1">
        <f>+Territorio[[#This Row],[id]]</f>
        <v>1043</v>
      </c>
    </row>
    <row r="1054" spans="2:9" hidden="1" x14ac:dyDescent="0.3">
      <c r="B1054">
        <v>1044</v>
      </c>
      <c r="C1054" s="1" t="s">
        <v>1997</v>
      </c>
      <c r="D1054" s="1" t="s">
        <v>1998</v>
      </c>
      <c r="E1054" s="1" t="s">
        <v>1546</v>
      </c>
      <c r="F1054" s="1" t="s">
        <v>185</v>
      </c>
      <c r="G1054" s="1" t="s">
        <v>1398</v>
      </c>
      <c r="H1054" s="1" t="s">
        <v>11701</v>
      </c>
      <c r="I1054" s="1">
        <f>+Territorio[[#This Row],[id]]</f>
        <v>1044</v>
      </c>
    </row>
    <row r="1055" spans="2:9" hidden="1" x14ac:dyDescent="0.3">
      <c r="B1055">
        <v>1045</v>
      </c>
      <c r="C1055" s="1" t="s">
        <v>1999</v>
      </c>
      <c r="D1055" s="1" t="s">
        <v>2000</v>
      </c>
      <c r="E1055" s="1" t="s">
        <v>1546</v>
      </c>
      <c r="F1055" s="1" t="s">
        <v>185</v>
      </c>
      <c r="G1055" s="1" t="s">
        <v>1398</v>
      </c>
      <c r="H1055" s="1" t="s">
        <v>11702</v>
      </c>
      <c r="I1055" s="1">
        <f>+Territorio[[#This Row],[id]]</f>
        <v>1045</v>
      </c>
    </row>
    <row r="1056" spans="2:9" hidden="1" x14ac:dyDescent="0.3">
      <c r="B1056">
        <v>1046</v>
      </c>
      <c r="C1056" s="1" t="s">
        <v>2001</v>
      </c>
      <c r="D1056" s="1" t="s">
        <v>2002</v>
      </c>
      <c r="E1056" s="1" t="s">
        <v>1546</v>
      </c>
      <c r="F1056" s="1" t="s">
        <v>185</v>
      </c>
      <c r="G1056" s="1" t="s">
        <v>1398</v>
      </c>
      <c r="H1056" s="1" t="s">
        <v>11703</v>
      </c>
      <c r="I1056" s="1">
        <f>+Territorio[[#This Row],[id]]</f>
        <v>1046</v>
      </c>
    </row>
    <row r="1057" spans="2:9" hidden="1" x14ac:dyDescent="0.3">
      <c r="B1057">
        <v>1047</v>
      </c>
      <c r="C1057" s="1" t="s">
        <v>2003</v>
      </c>
      <c r="D1057" s="1" t="s">
        <v>2004</v>
      </c>
      <c r="E1057" s="1" t="s">
        <v>1546</v>
      </c>
      <c r="F1057" s="1" t="s">
        <v>185</v>
      </c>
      <c r="G1057" s="1" t="s">
        <v>1398</v>
      </c>
      <c r="H1057" s="1" t="s">
        <v>11704</v>
      </c>
      <c r="I1057" s="1">
        <f>+Territorio[[#This Row],[id]]</f>
        <v>1047</v>
      </c>
    </row>
    <row r="1058" spans="2:9" hidden="1" x14ac:dyDescent="0.3">
      <c r="B1058">
        <v>1048</v>
      </c>
      <c r="C1058" s="1" t="s">
        <v>2005</v>
      </c>
      <c r="D1058" s="1" t="s">
        <v>2006</v>
      </c>
      <c r="E1058" s="1" t="s">
        <v>1546</v>
      </c>
      <c r="F1058" s="1" t="s">
        <v>185</v>
      </c>
      <c r="G1058" s="1" t="s">
        <v>1398</v>
      </c>
      <c r="H1058" s="1" t="s">
        <v>11705</v>
      </c>
      <c r="I1058" s="1">
        <f>+Territorio[[#This Row],[id]]</f>
        <v>1048</v>
      </c>
    </row>
    <row r="1059" spans="2:9" hidden="1" x14ac:dyDescent="0.3">
      <c r="B1059">
        <v>1049</v>
      </c>
      <c r="C1059" s="1" t="s">
        <v>2007</v>
      </c>
      <c r="D1059" s="1" t="s">
        <v>2008</v>
      </c>
      <c r="E1059" s="1" t="s">
        <v>1546</v>
      </c>
      <c r="F1059" s="1" t="s">
        <v>185</v>
      </c>
      <c r="G1059" s="1" t="s">
        <v>1398</v>
      </c>
      <c r="H1059" s="1" t="s">
        <v>11706</v>
      </c>
      <c r="I1059" s="1">
        <f>+Territorio[[#This Row],[id]]</f>
        <v>1049</v>
      </c>
    </row>
    <row r="1060" spans="2:9" hidden="1" x14ac:dyDescent="0.3">
      <c r="B1060">
        <v>1050</v>
      </c>
      <c r="C1060" s="1" t="s">
        <v>2009</v>
      </c>
      <c r="D1060" s="1" t="s">
        <v>2010</v>
      </c>
      <c r="E1060" s="1" t="s">
        <v>1546</v>
      </c>
      <c r="F1060" s="1" t="s">
        <v>185</v>
      </c>
      <c r="G1060" s="1" t="s">
        <v>1398</v>
      </c>
      <c r="H1060" s="1" t="s">
        <v>11707</v>
      </c>
      <c r="I1060" s="1">
        <f>+Territorio[[#This Row],[id]]</f>
        <v>1050</v>
      </c>
    </row>
    <row r="1061" spans="2:9" hidden="1" x14ac:dyDescent="0.3">
      <c r="B1061">
        <v>1051</v>
      </c>
      <c r="C1061" s="1" t="s">
        <v>2011</v>
      </c>
      <c r="D1061" s="1" t="s">
        <v>2012</v>
      </c>
      <c r="E1061" s="1" t="s">
        <v>1546</v>
      </c>
      <c r="F1061" s="1" t="s">
        <v>185</v>
      </c>
      <c r="G1061" s="1" t="s">
        <v>1398</v>
      </c>
      <c r="H1061" s="1" t="s">
        <v>11708</v>
      </c>
      <c r="I1061" s="1">
        <f>+Territorio[[#This Row],[id]]</f>
        <v>1051</v>
      </c>
    </row>
    <row r="1062" spans="2:9" hidden="1" x14ac:dyDescent="0.3">
      <c r="B1062">
        <v>1052</v>
      </c>
      <c r="C1062" s="1" t="s">
        <v>2013</v>
      </c>
      <c r="D1062" s="1" t="s">
        <v>2014</v>
      </c>
      <c r="E1062" s="1" t="s">
        <v>1546</v>
      </c>
      <c r="F1062" s="1" t="s">
        <v>185</v>
      </c>
      <c r="G1062" s="1" t="s">
        <v>1398</v>
      </c>
      <c r="H1062" s="1" t="s">
        <v>11709</v>
      </c>
      <c r="I1062" s="1">
        <f>+Territorio[[#This Row],[id]]</f>
        <v>1052</v>
      </c>
    </row>
    <row r="1063" spans="2:9" hidden="1" x14ac:dyDescent="0.3">
      <c r="B1063">
        <v>1053</v>
      </c>
      <c r="C1063" s="1" t="s">
        <v>2015</v>
      </c>
      <c r="D1063" s="1" t="s">
        <v>2016</v>
      </c>
      <c r="E1063" s="1" t="s">
        <v>1546</v>
      </c>
      <c r="F1063" s="1" t="s">
        <v>185</v>
      </c>
      <c r="G1063" s="1" t="s">
        <v>1398</v>
      </c>
      <c r="H1063" s="1" t="s">
        <v>11710</v>
      </c>
      <c r="I1063" s="1">
        <f>+Territorio[[#This Row],[id]]</f>
        <v>1053</v>
      </c>
    </row>
    <row r="1064" spans="2:9" hidden="1" x14ac:dyDescent="0.3">
      <c r="B1064">
        <v>1054</v>
      </c>
      <c r="C1064" s="1" t="s">
        <v>2017</v>
      </c>
      <c r="D1064" s="1" t="s">
        <v>2018</v>
      </c>
      <c r="E1064" s="1" t="s">
        <v>1546</v>
      </c>
      <c r="F1064" s="1" t="s">
        <v>185</v>
      </c>
      <c r="G1064" s="1" t="s">
        <v>1398</v>
      </c>
      <c r="H1064" s="1" t="s">
        <v>11711</v>
      </c>
      <c r="I1064" s="1">
        <f>+Territorio[[#This Row],[id]]</f>
        <v>1054</v>
      </c>
    </row>
    <row r="1065" spans="2:9" hidden="1" x14ac:dyDescent="0.3">
      <c r="B1065">
        <v>1055</v>
      </c>
      <c r="C1065" s="1" t="s">
        <v>511</v>
      </c>
      <c r="D1065" s="1" t="s">
        <v>2019</v>
      </c>
      <c r="E1065" s="1" t="s">
        <v>1546</v>
      </c>
      <c r="F1065" s="1" t="s">
        <v>185</v>
      </c>
      <c r="G1065" s="1" t="s">
        <v>1398</v>
      </c>
      <c r="H1065" s="1" t="s">
        <v>11712</v>
      </c>
      <c r="I1065" s="1">
        <f>+Territorio[[#This Row],[id]]</f>
        <v>1055</v>
      </c>
    </row>
    <row r="1066" spans="2:9" hidden="1" x14ac:dyDescent="0.3">
      <c r="B1066">
        <v>1056</v>
      </c>
      <c r="C1066" s="1" t="s">
        <v>2020</v>
      </c>
      <c r="D1066" s="1" t="s">
        <v>2021</v>
      </c>
      <c r="E1066" s="1" t="s">
        <v>1546</v>
      </c>
      <c r="F1066" s="1" t="s">
        <v>185</v>
      </c>
      <c r="G1066" s="1" t="s">
        <v>1398</v>
      </c>
      <c r="H1066" s="1" t="s">
        <v>11713</v>
      </c>
      <c r="I1066" s="1">
        <f>+Territorio[[#This Row],[id]]</f>
        <v>1056</v>
      </c>
    </row>
    <row r="1067" spans="2:9" hidden="1" x14ac:dyDescent="0.3">
      <c r="B1067">
        <v>1057</v>
      </c>
      <c r="C1067" s="1" t="s">
        <v>2022</v>
      </c>
      <c r="D1067" s="1" t="s">
        <v>2023</v>
      </c>
      <c r="E1067" s="1" t="s">
        <v>1546</v>
      </c>
      <c r="F1067" s="1" t="s">
        <v>185</v>
      </c>
      <c r="G1067" s="1" t="s">
        <v>1398</v>
      </c>
      <c r="H1067" s="1" t="s">
        <v>11714</v>
      </c>
      <c r="I1067" s="1">
        <f>+Territorio[[#This Row],[id]]</f>
        <v>1057</v>
      </c>
    </row>
    <row r="1068" spans="2:9" hidden="1" x14ac:dyDescent="0.3">
      <c r="B1068">
        <v>1058</v>
      </c>
      <c r="C1068" s="1" t="s">
        <v>2024</v>
      </c>
      <c r="D1068" s="1" t="s">
        <v>2025</v>
      </c>
      <c r="E1068" s="1" t="s">
        <v>1546</v>
      </c>
      <c r="F1068" s="1" t="s">
        <v>185</v>
      </c>
      <c r="G1068" s="1" t="s">
        <v>1398</v>
      </c>
      <c r="H1068" s="1" t="s">
        <v>11715</v>
      </c>
      <c r="I1068" s="1">
        <f>+Territorio[[#This Row],[id]]</f>
        <v>1058</v>
      </c>
    </row>
    <row r="1069" spans="2:9" hidden="1" x14ac:dyDescent="0.3">
      <c r="B1069">
        <v>1059</v>
      </c>
      <c r="C1069" s="1" t="s">
        <v>2026</v>
      </c>
      <c r="D1069" s="1" t="s">
        <v>2027</v>
      </c>
      <c r="E1069" s="1" t="s">
        <v>1546</v>
      </c>
      <c r="F1069" s="1" t="s">
        <v>185</v>
      </c>
      <c r="G1069" s="1" t="s">
        <v>1398</v>
      </c>
      <c r="H1069" s="1" t="s">
        <v>11716</v>
      </c>
      <c r="I1069" s="1">
        <f>+Territorio[[#This Row],[id]]</f>
        <v>1059</v>
      </c>
    </row>
    <row r="1070" spans="2:9" hidden="1" x14ac:dyDescent="0.3">
      <c r="B1070">
        <v>1060</v>
      </c>
      <c r="C1070" s="1" t="s">
        <v>2028</v>
      </c>
      <c r="D1070" s="1" t="s">
        <v>2029</v>
      </c>
      <c r="E1070" s="1" t="s">
        <v>1546</v>
      </c>
      <c r="F1070" s="1" t="s">
        <v>185</v>
      </c>
      <c r="G1070" s="1" t="s">
        <v>1398</v>
      </c>
      <c r="H1070" s="1" t="s">
        <v>11717</v>
      </c>
      <c r="I1070" s="1">
        <f>+Territorio[[#This Row],[id]]</f>
        <v>1060</v>
      </c>
    </row>
    <row r="1071" spans="2:9" hidden="1" x14ac:dyDescent="0.3">
      <c r="B1071">
        <v>1061</v>
      </c>
      <c r="C1071" s="1" t="s">
        <v>2030</v>
      </c>
      <c r="D1071" s="1" t="s">
        <v>2031</v>
      </c>
      <c r="E1071" s="1" t="s">
        <v>1546</v>
      </c>
      <c r="F1071" s="1" t="s">
        <v>185</v>
      </c>
      <c r="G1071" s="1" t="s">
        <v>1398</v>
      </c>
      <c r="H1071" s="1" t="s">
        <v>11718</v>
      </c>
      <c r="I1071" s="1">
        <f>+Territorio[[#This Row],[id]]</f>
        <v>1061</v>
      </c>
    </row>
    <row r="1072" spans="2:9" hidden="1" x14ac:dyDescent="0.3">
      <c r="B1072">
        <v>1062</v>
      </c>
      <c r="C1072" s="1" t="s">
        <v>2032</v>
      </c>
      <c r="D1072" s="1" t="s">
        <v>2033</v>
      </c>
      <c r="E1072" s="1" t="s">
        <v>1546</v>
      </c>
      <c r="F1072" s="1" t="s">
        <v>185</v>
      </c>
      <c r="G1072" s="1" t="s">
        <v>1398</v>
      </c>
      <c r="H1072" s="1" t="s">
        <v>11719</v>
      </c>
      <c r="I1072" s="1">
        <f>+Territorio[[#This Row],[id]]</f>
        <v>1062</v>
      </c>
    </row>
    <row r="1073" spans="2:9" hidden="1" x14ac:dyDescent="0.3">
      <c r="B1073">
        <v>1063</v>
      </c>
      <c r="C1073" s="1" t="s">
        <v>495</v>
      </c>
      <c r="D1073" s="1" t="s">
        <v>2034</v>
      </c>
      <c r="E1073" s="1" t="s">
        <v>1546</v>
      </c>
      <c r="F1073" s="1" t="s">
        <v>185</v>
      </c>
      <c r="G1073" s="1" t="s">
        <v>1398</v>
      </c>
      <c r="H1073" s="1" t="s">
        <v>11720</v>
      </c>
      <c r="I1073" s="1">
        <f>+Territorio[[#This Row],[id]]</f>
        <v>1063</v>
      </c>
    </row>
    <row r="1074" spans="2:9" hidden="1" x14ac:dyDescent="0.3">
      <c r="B1074">
        <v>1064</v>
      </c>
      <c r="C1074" s="1" t="s">
        <v>2035</v>
      </c>
      <c r="D1074" s="1" t="s">
        <v>2036</v>
      </c>
      <c r="E1074" s="1" t="s">
        <v>1546</v>
      </c>
      <c r="F1074" s="1" t="s">
        <v>185</v>
      </c>
      <c r="G1074" s="1" t="s">
        <v>1398</v>
      </c>
      <c r="H1074" s="1" t="s">
        <v>11721</v>
      </c>
      <c r="I1074" s="1">
        <f>+Territorio[[#This Row],[id]]</f>
        <v>1064</v>
      </c>
    </row>
    <row r="1075" spans="2:9" hidden="1" x14ac:dyDescent="0.3">
      <c r="B1075">
        <v>1065</v>
      </c>
      <c r="C1075" s="1" t="s">
        <v>2037</v>
      </c>
      <c r="D1075" s="1" t="s">
        <v>2038</v>
      </c>
      <c r="E1075" s="1" t="s">
        <v>1546</v>
      </c>
      <c r="F1075" s="1" t="s">
        <v>185</v>
      </c>
      <c r="G1075" s="1" t="s">
        <v>1398</v>
      </c>
      <c r="H1075" s="1" t="s">
        <v>11722</v>
      </c>
      <c r="I1075" s="1">
        <f>+Territorio[[#This Row],[id]]</f>
        <v>1065</v>
      </c>
    </row>
    <row r="1076" spans="2:9" hidden="1" x14ac:dyDescent="0.3">
      <c r="B1076">
        <v>1066</v>
      </c>
      <c r="C1076" s="1" t="s">
        <v>2039</v>
      </c>
      <c r="D1076" s="1" t="s">
        <v>2040</v>
      </c>
      <c r="E1076" s="1" t="s">
        <v>1546</v>
      </c>
      <c r="F1076" s="1" t="s">
        <v>185</v>
      </c>
      <c r="G1076" s="1" t="s">
        <v>1398</v>
      </c>
      <c r="H1076" s="1" t="s">
        <v>11723</v>
      </c>
      <c r="I1076" s="1">
        <f>+Territorio[[#This Row],[id]]</f>
        <v>1066</v>
      </c>
    </row>
    <row r="1077" spans="2:9" hidden="1" x14ac:dyDescent="0.3">
      <c r="B1077">
        <v>1067</v>
      </c>
      <c r="C1077" s="1" t="s">
        <v>2041</v>
      </c>
      <c r="D1077" s="1" t="s">
        <v>2042</v>
      </c>
      <c r="E1077" s="1" t="s">
        <v>1546</v>
      </c>
      <c r="F1077" s="1" t="s">
        <v>185</v>
      </c>
      <c r="G1077" s="1" t="s">
        <v>1398</v>
      </c>
      <c r="H1077" s="1" t="s">
        <v>11724</v>
      </c>
      <c r="I1077" s="1">
        <f>+Territorio[[#This Row],[id]]</f>
        <v>1067</v>
      </c>
    </row>
    <row r="1078" spans="2:9" hidden="1" x14ac:dyDescent="0.3">
      <c r="B1078">
        <v>1068</v>
      </c>
      <c r="C1078" s="1" t="s">
        <v>2043</v>
      </c>
      <c r="D1078" s="1" t="s">
        <v>2044</v>
      </c>
      <c r="E1078" s="1" t="s">
        <v>1546</v>
      </c>
      <c r="F1078" s="1" t="s">
        <v>185</v>
      </c>
      <c r="G1078" s="1" t="s">
        <v>1398</v>
      </c>
      <c r="H1078" s="1" t="s">
        <v>11725</v>
      </c>
      <c r="I1078" s="1">
        <f>+Territorio[[#This Row],[id]]</f>
        <v>1068</v>
      </c>
    </row>
    <row r="1079" spans="2:9" hidden="1" x14ac:dyDescent="0.3">
      <c r="B1079">
        <v>1069</v>
      </c>
      <c r="C1079" s="1" t="s">
        <v>2045</v>
      </c>
      <c r="D1079" s="1" t="s">
        <v>2046</v>
      </c>
      <c r="E1079" s="1" t="s">
        <v>1546</v>
      </c>
      <c r="F1079" s="1" t="s">
        <v>185</v>
      </c>
      <c r="G1079" s="1" t="s">
        <v>1398</v>
      </c>
      <c r="H1079" s="1" t="s">
        <v>11726</v>
      </c>
      <c r="I1079" s="1">
        <f>+Territorio[[#This Row],[id]]</f>
        <v>1069</v>
      </c>
    </row>
    <row r="1080" spans="2:9" hidden="1" x14ac:dyDescent="0.3">
      <c r="B1080">
        <v>1070</v>
      </c>
      <c r="C1080" s="1" t="s">
        <v>2047</v>
      </c>
      <c r="D1080" s="1" t="s">
        <v>2048</v>
      </c>
      <c r="E1080" s="1" t="s">
        <v>1546</v>
      </c>
      <c r="F1080" s="1" t="s">
        <v>185</v>
      </c>
      <c r="G1080" s="1" t="s">
        <v>1398</v>
      </c>
      <c r="H1080" s="1" t="s">
        <v>11727</v>
      </c>
      <c r="I1080" s="1">
        <f>+Territorio[[#This Row],[id]]</f>
        <v>1070</v>
      </c>
    </row>
    <row r="1081" spans="2:9" hidden="1" x14ac:dyDescent="0.3">
      <c r="B1081">
        <v>1071</v>
      </c>
      <c r="C1081" s="1" t="s">
        <v>2049</v>
      </c>
      <c r="D1081" s="1" t="s">
        <v>2050</v>
      </c>
      <c r="E1081" s="1" t="s">
        <v>1546</v>
      </c>
      <c r="F1081" s="1" t="s">
        <v>185</v>
      </c>
      <c r="G1081" s="1" t="s">
        <v>1398</v>
      </c>
      <c r="H1081" s="1" t="s">
        <v>11728</v>
      </c>
      <c r="I1081" s="1">
        <f>+Territorio[[#This Row],[id]]</f>
        <v>1071</v>
      </c>
    </row>
    <row r="1082" spans="2:9" hidden="1" x14ac:dyDescent="0.3">
      <c r="B1082">
        <v>1072</v>
      </c>
      <c r="C1082" s="1" t="s">
        <v>1440</v>
      </c>
      <c r="D1082" s="1" t="s">
        <v>2051</v>
      </c>
      <c r="E1082" s="1" t="s">
        <v>1546</v>
      </c>
      <c r="F1082" s="1" t="s">
        <v>185</v>
      </c>
      <c r="G1082" s="1" t="s">
        <v>1398</v>
      </c>
      <c r="H1082" s="1" t="s">
        <v>11729</v>
      </c>
      <c r="I1082" s="1">
        <f>+Territorio[[#This Row],[id]]</f>
        <v>1072</v>
      </c>
    </row>
    <row r="1083" spans="2:9" hidden="1" x14ac:dyDescent="0.3">
      <c r="B1083">
        <v>1073</v>
      </c>
      <c r="C1083" s="1" t="s">
        <v>2052</v>
      </c>
      <c r="D1083" s="1" t="s">
        <v>2053</v>
      </c>
      <c r="E1083" s="1" t="s">
        <v>1546</v>
      </c>
      <c r="F1083" s="1" t="s">
        <v>185</v>
      </c>
      <c r="G1083" s="1" t="s">
        <v>1398</v>
      </c>
      <c r="H1083" s="1" t="s">
        <v>11730</v>
      </c>
      <c r="I1083" s="1">
        <f>+Territorio[[#This Row],[id]]</f>
        <v>1073</v>
      </c>
    </row>
    <row r="1084" spans="2:9" hidden="1" x14ac:dyDescent="0.3">
      <c r="B1084">
        <v>1074</v>
      </c>
      <c r="C1084" s="1" t="s">
        <v>2054</v>
      </c>
      <c r="D1084" s="1" t="s">
        <v>2055</v>
      </c>
      <c r="E1084" s="1" t="s">
        <v>1546</v>
      </c>
      <c r="F1084" s="1" t="s">
        <v>185</v>
      </c>
      <c r="G1084" s="1" t="s">
        <v>1398</v>
      </c>
      <c r="H1084" s="1" t="s">
        <v>11731</v>
      </c>
      <c r="I1084" s="1">
        <f>+Territorio[[#This Row],[id]]</f>
        <v>1074</v>
      </c>
    </row>
    <row r="1085" spans="2:9" hidden="1" x14ac:dyDescent="0.3">
      <c r="B1085">
        <v>1075</v>
      </c>
      <c r="C1085" s="1" t="s">
        <v>2056</v>
      </c>
      <c r="D1085" s="1" t="s">
        <v>2057</v>
      </c>
      <c r="E1085" s="1" t="s">
        <v>1546</v>
      </c>
      <c r="F1085" s="1" t="s">
        <v>185</v>
      </c>
      <c r="G1085" s="1" t="s">
        <v>1398</v>
      </c>
      <c r="H1085" s="1" t="s">
        <v>11732</v>
      </c>
      <c r="I1085" s="1">
        <f>+Territorio[[#This Row],[id]]</f>
        <v>1075</v>
      </c>
    </row>
    <row r="1086" spans="2:9" hidden="1" x14ac:dyDescent="0.3">
      <c r="B1086">
        <v>1076</v>
      </c>
      <c r="C1086" s="1" t="s">
        <v>2058</v>
      </c>
      <c r="D1086" s="1" t="s">
        <v>2059</v>
      </c>
      <c r="E1086" s="1" t="s">
        <v>1546</v>
      </c>
      <c r="F1086" s="1" t="s">
        <v>185</v>
      </c>
      <c r="G1086" s="1" t="s">
        <v>1398</v>
      </c>
      <c r="H1086" s="1" t="s">
        <v>11733</v>
      </c>
      <c r="I1086" s="1">
        <f>+Territorio[[#This Row],[id]]</f>
        <v>1076</v>
      </c>
    </row>
    <row r="1087" spans="2:9" hidden="1" x14ac:dyDescent="0.3">
      <c r="B1087">
        <v>1077</v>
      </c>
      <c r="C1087" s="1" t="s">
        <v>2060</v>
      </c>
      <c r="D1087" s="1" t="s">
        <v>2061</v>
      </c>
      <c r="E1087" s="1" t="s">
        <v>1546</v>
      </c>
      <c r="F1087" s="1" t="s">
        <v>185</v>
      </c>
      <c r="G1087" s="1" t="s">
        <v>1398</v>
      </c>
      <c r="H1087" s="1" t="s">
        <v>11734</v>
      </c>
      <c r="I1087" s="1">
        <f>+Territorio[[#This Row],[id]]</f>
        <v>1077</v>
      </c>
    </row>
    <row r="1088" spans="2:9" hidden="1" x14ac:dyDescent="0.3">
      <c r="B1088">
        <v>1078</v>
      </c>
      <c r="C1088" s="1" t="s">
        <v>2062</v>
      </c>
      <c r="D1088" s="1" t="s">
        <v>2063</v>
      </c>
      <c r="E1088" s="1" t="s">
        <v>1546</v>
      </c>
      <c r="F1088" s="1" t="s">
        <v>185</v>
      </c>
      <c r="G1088" s="1" t="s">
        <v>1398</v>
      </c>
      <c r="H1088" s="1" t="s">
        <v>11735</v>
      </c>
      <c r="I1088" s="1">
        <f>+Territorio[[#This Row],[id]]</f>
        <v>1078</v>
      </c>
    </row>
    <row r="1089" spans="2:9" hidden="1" x14ac:dyDescent="0.3">
      <c r="B1089">
        <v>1079</v>
      </c>
      <c r="C1089" s="1" t="s">
        <v>2064</v>
      </c>
      <c r="D1089" s="1" t="s">
        <v>2065</v>
      </c>
      <c r="E1089" s="1" t="s">
        <v>1546</v>
      </c>
      <c r="F1089" s="1" t="s">
        <v>185</v>
      </c>
      <c r="G1089" s="1" t="s">
        <v>1398</v>
      </c>
      <c r="H1089" s="1" t="s">
        <v>11736</v>
      </c>
      <c r="I1089" s="1">
        <f>+Territorio[[#This Row],[id]]</f>
        <v>1079</v>
      </c>
    </row>
    <row r="1090" spans="2:9" hidden="1" x14ac:dyDescent="0.3">
      <c r="B1090">
        <v>1080</v>
      </c>
      <c r="C1090" s="1" t="s">
        <v>2066</v>
      </c>
      <c r="D1090" s="1" t="s">
        <v>2067</v>
      </c>
      <c r="E1090" s="1" t="s">
        <v>1546</v>
      </c>
      <c r="F1090" s="1" t="s">
        <v>185</v>
      </c>
      <c r="G1090" s="1" t="s">
        <v>1398</v>
      </c>
      <c r="H1090" s="1" t="s">
        <v>11737</v>
      </c>
      <c r="I1090" s="1">
        <f>+Territorio[[#This Row],[id]]</f>
        <v>1080</v>
      </c>
    </row>
    <row r="1091" spans="2:9" hidden="1" x14ac:dyDescent="0.3">
      <c r="B1091">
        <v>1081</v>
      </c>
      <c r="C1091" s="1" t="s">
        <v>2068</v>
      </c>
      <c r="D1091" s="1" t="s">
        <v>2069</v>
      </c>
      <c r="E1091" s="1" t="s">
        <v>1546</v>
      </c>
      <c r="F1091" s="1" t="s">
        <v>185</v>
      </c>
      <c r="G1091" s="1" t="s">
        <v>1398</v>
      </c>
      <c r="H1091" s="1" t="s">
        <v>11738</v>
      </c>
      <c r="I1091" s="1">
        <f>+Territorio[[#This Row],[id]]</f>
        <v>1081</v>
      </c>
    </row>
    <row r="1092" spans="2:9" hidden="1" x14ac:dyDescent="0.3">
      <c r="B1092">
        <v>1082</v>
      </c>
      <c r="C1092" s="1" t="s">
        <v>1558</v>
      </c>
      <c r="D1092" s="1" t="s">
        <v>2070</v>
      </c>
      <c r="E1092" s="1" t="s">
        <v>1546</v>
      </c>
      <c r="F1092" s="1" t="s">
        <v>185</v>
      </c>
      <c r="G1092" s="1" t="s">
        <v>1398</v>
      </c>
      <c r="H1092" s="1" t="s">
        <v>11739</v>
      </c>
      <c r="I1092" s="1">
        <f>+Territorio[[#This Row],[id]]</f>
        <v>1082</v>
      </c>
    </row>
    <row r="1093" spans="2:9" hidden="1" x14ac:dyDescent="0.3">
      <c r="B1093">
        <v>1083</v>
      </c>
      <c r="C1093" s="1" t="s">
        <v>2071</v>
      </c>
      <c r="D1093" s="1" t="s">
        <v>2072</v>
      </c>
      <c r="E1093" s="1" t="s">
        <v>1546</v>
      </c>
      <c r="F1093" s="1" t="s">
        <v>185</v>
      </c>
      <c r="G1093" s="1" t="s">
        <v>1398</v>
      </c>
      <c r="H1093" s="1" t="s">
        <v>11740</v>
      </c>
      <c r="I1093" s="1">
        <f>+Territorio[[#This Row],[id]]</f>
        <v>1083</v>
      </c>
    </row>
    <row r="1094" spans="2:9" hidden="1" x14ac:dyDescent="0.3">
      <c r="B1094">
        <v>1084</v>
      </c>
      <c r="C1094" s="1" t="s">
        <v>2073</v>
      </c>
      <c r="D1094" s="1" t="s">
        <v>2074</v>
      </c>
      <c r="E1094" s="1" t="s">
        <v>1546</v>
      </c>
      <c r="F1094" s="1" t="s">
        <v>185</v>
      </c>
      <c r="G1094" s="1" t="s">
        <v>1398</v>
      </c>
      <c r="H1094" s="1" t="s">
        <v>11741</v>
      </c>
      <c r="I1094" s="1">
        <f>+Territorio[[#This Row],[id]]</f>
        <v>1084</v>
      </c>
    </row>
    <row r="1095" spans="2:9" hidden="1" x14ac:dyDescent="0.3">
      <c r="B1095">
        <v>1085</v>
      </c>
      <c r="C1095" s="1" t="s">
        <v>2075</v>
      </c>
      <c r="D1095" s="1" t="s">
        <v>2076</v>
      </c>
      <c r="E1095" s="1" t="s">
        <v>1546</v>
      </c>
      <c r="F1095" s="1" t="s">
        <v>185</v>
      </c>
      <c r="G1095" s="1" t="s">
        <v>1398</v>
      </c>
      <c r="H1095" s="1" t="s">
        <v>11742</v>
      </c>
      <c r="I1095" s="1">
        <f>+Territorio[[#This Row],[id]]</f>
        <v>1085</v>
      </c>
    </row>
    <row r="1096" spans="2:9" hidden="1" x14ac:dyDescent="0.3">
      <c r="B1096">
        <v>1086</v>
      </c>
      <c r="C1096" s="1" t="s">
        <v>2077</v>
      </c>
      <c r="D1096" s="1" t="s">
        <v>2078</v>
      </c>
      <c r="E1096" s="1" t="s">
        <v>1546</v>
      </c>
      <c r="F1096" s="1" t="s">
        <v>185</v>
      </c>
      <c r="G1096" s="1" t="s">
        <v>1398</v>
      </c>
      <c r="H1096" s="1" t="s">
        <v>11743</v>
      </c>
      <c r="I1096" s="1">
        <f>+Territorio[[#This Row],[id]]</f>
        <v>1086</v>
      </c>
    </row>
    <row r="1097" spans="2:9" hidden="1" x14ac:dyDescent="0.3">
      <c r="B1097">
        <v>1087</v>
      </c>
      <c r="C1097" s="1" t="s">
        <v>2079</v>
      </c>
      <c r="D1097" s="1" t="s">
        <v>1685</v>
      </c>
      <c r="E1097" s="1" t="s">
        <v>1546</v>
      </c>
      <c r="F1097" s="1" t="s">
        <v>185</v>
      </c>
      <c r="G1097" s="1" t="s">
        <v>1398</v>
      </c>
      <c r="H1097" s="1" t="s">
        <v>11744</v>
      </c>
      <c r="I1097" s="1">
        <f>+Territorio[[#This Row],[id]]</f>
        <v>1087</v>
      </c>
    </row>
    <row r="1098" spans="2:9" hidden="1" x14ac:dyDescent="0.3">
      <c r="B1098">
        <v>1088</v>
      </c>
      <c r="C1098" s="1" t="s">
        <v>2080</v>
      </c>
      <c r="D1098" s="1" t="s">
        <v>1687</v>
      </c>
      <c r="E1098" s="1" t="s">
        <v>1546</v>
      </c>
      <c r="F1098" s="1" t="s">
        <v>185</v>
      </c>
      <c r="G1098" s="1" t="s">
        <v>1398</v>
      </c>
      <c r="H1098" s="1" t="s">
        <v>11745</v>
      </c>
      <c r="I1098" s="1">
        <f>+Territorio[[#This Row],[id]]</f>
        <v>1088</v>
      </c>
    </row>
    <row r="1099" spans="2:9" hidden="1" x14ac:dyDescent="0.3">
      <c r="B1099">
        <v>1089</v>
      </c>
      <c r="C1099" s="1" t="s">
        <v>2081</v>
      </c>
      <c r="D1099" s="1" t="s">
        <v>2082</v>
      </c>
      <c r="E1099" s="1" t="s">
        <v>1546</v>
      </c>
      <c r="F1099" s="1" t="s">
        <v>185</v>
      </c>
      <c r="G1099" s="1" t="s">
        <v>1398</v>
      </c>
      <c r="H1099" s="1" t="s">
        <v>11746</v>
      </c>
      <c r="I1099" s="1">
        <f>+Territorio[[#This Row],[id]]</f>
        <v>1089</v>
      </c>
    </row>
    <row r="1100" spans="2:9" hidden="1" x14ac:dyDescent="0.3">
      <c r="B1100">
        <v>1090</v>
      </c>
      <c r="C1100" s="1" t="s">
        <v>2083</v>
      </c>
      <c r="D1100" s="1" t="s">
        <v>2084</v>
      </c>
      <c r="E1100" s="1" t="s">
        <v>1546</v>
      </c>
      <c r="F1100" s="1" t="s">
        <v>185</v>
      </c>
      <c r="G1100" s="1" t="s">
        <v>1398</v>
      </c>
      <c r="H1100" s="1" t="s">
        <v>11747</v>
      </c>
      <c r="I1100" s="1">
        <f>+Territorio[[#This Row],[id]]</f>
        <v>1090</v>
      </c>
    </row>
    <row r="1101" spans="2:9" hidden="1" x14ac:dyDescent="0.3">
      <c r="B1101">
        <v>1091</v>
      </c>
      <c r="C1101" s="1" t="s">
        <v>2085</v>
      </c>
      <c r="D1101" s="1" t="s">
        <v>2086</v>
      </c>
      <c r="E1101" s="1" t="s">
        <v>1546</v>
      </c>
      <c r="F1101" s="1" t="s">
        <v>185</v>
      </c>
      <c r="G1101" s="1" t="s">
        <v>1398</v>
      </c>
      <c r="H1101" s="1" t="s">
        <v>11748</v>
      </c>
      <c r="I1101" s="1">
        <f>+Territorio[[#This Row],[id]]</f>
        <v>1091</v>
      </c>
    </row>
    <row r="1102" spans="2:9" hidden="1" x14ac:dyDescent="0.3">
      <c r="B1102">
        <v>1092</v>
      </c>
      <c r="C1102" s="1" t="s">
        <v>2087</v>
      </c>
      <c r="D1102" s="1" t="s">
        <v>2088</v>
      </c>
      <c r="E1102" s="1" t="s">
        <v>1546</v>
      </c>
      <c r="F1102" s="1" t="s">
        <v>185</v>
      </c>
      <c r="G1102" s="1" t="s">
        <v>1398</v>
      </c>
      <c r="H1102" s="1" t="s">
        <v>11749</v>
      </c>
      <c r="I1102" s="1">
        <f>+Territorio[[#This Row],[id]]</f>
        <v>1092</v>
      </c>
    </row>
    <row r="1103" spans="2:9" hidden="1" x14ac:dyDescent="0.3">
      <c r="B1103">
        <v>1093</v>
      </c>
      <c r="C1103" s="1" t="s">
        <v>1554</v>
      </c>
      <c r="D1103" s="1" t="s">
        <v>2089</v>
      </c>
      <c r="E1103" s="1" t="s">
        <v>1546</v>
      </c>
      <c r="F1103" s="1" t="s">
        <v>185</v>
      </c>
      <c r="G1103" s="1" t="s">
        <v>1398</v>
      </c>
      <c r="H1103" s="1" t="s">
        <v>11750</v>
      </c>
      <c r="I1103" s="1">
        <f>+Territorio[[#This Row],[id]]</f>
        <v>1093</v>
      </c>
    </row>
    <row r="1104" spans="2:9" hidden="1" x14ac:dyDescent="0.3">
      <c r="B1104">
        <v>1094</v>
      </c>
      <c r="C1104" s="1" t="s">
        <v>2090</v>
      </c>
      <c r="D1104" s="1" t="s">
        <v>2091</v>
      </c>
      <c r="E1104" s="1" t="s">
        <v>1546</v>
      </c>
      <c r="F1104" s="1" t="s">
        <v>185</v>
      </c>
      <c r="G1104" s="1" t="s">
        <v>1398</v>
      </c>
      <c r="H1104" s="1" t="s">
        <v>11751</v>
      </c>
      <c r="I1104" s="1">
        <f>+Territorio[[#This Row],[id]]</f>
        <v>1094</v>
      </c>
    </row>
    <row r="1105" spans="2:9" hidden="1" x14ac:dyDescent="0.3">
      <c r="B1105">
        <v>1095</v>
      </c>
      <c r="C1105" s="1" t="s">
        <v>2092</v>
      </c>
      <c r="D1105" s="1" t="s">
        <v>2093</v>
      </c>
      <c r="E1105" s="1" t="s">
        <v>1546</v>
      </c>
      <c r="F1105" s="1" t="s">
        <v>185</v>
      </c>
      <c r="G1105" s="1" t="s">
        <v>1398</v>
      </c>
      <c r="H1105" s="1" t="s">
        <v>11752</v>
      </c>
      <c r="I1105" s="1">
        <f>+Territorio[[#This Row],[id]]</f>
        <v>1095</v>
      </c>
    </row>
    <row r="1106" spans="2:9" hidden="1" x14ac:dyDescent="0.3">
      <c r="B1106">
        <v>1096</v>
      </c>
      <c r="C1106" s="1" t="s">
        <v>2094</v>
      </c>
      <c r="D1106" s="1" t="s">
        <v>1688</v>
      </c>
      <c r="E1106" s="1" t="s">
        <v>1546</v>
      </c>
      <c r="F1106" s="1" t="s">
        <v>185</v>
      </c>
      <c r="G1106" s="1" t="s">
        <v>1398</v>
      </c>
      <c r="H1106" s="1" t="s">
        <v>11753</v>
      </c>
      <c r="I1106" s="1">
        <f>+Territorio[[#This Row],[id]]</f>
        <v>1096</v>
      </c>
    </row>
    <row r="1107" spans="2:9" hidden="1" x14ac:dyDescent="0.3">
      <c r="B1107">
        <v>1097</v>
      </c>
      <c r="C1107" s="1" t="s">
        <v>2095</v>
      </c>
      <c r="D1107" s="1" t="s">
        <v>1690</v>
      </c>
      <c r="E1107" s="1" t="s">
        <v>1546</v>
      </c>
      <c r="F1107" s="1" t="s">
        <v>185</v>
      </c>
      <c r="G1107" s="1" t="s">
        <v>1398</v>
      </c>
      <c r="H1107" s="1" t="s">
        <v>11754</v>
      </c>
      <c r="I1107" s="1">
        <f>+Territorio[[#This Row],[id]]</f>
        <v>1097</v>
      </c>
    </row>
    <row r="1108" spans="2:9" hidden="1" x14ac:dyDescent="0.3">
      <c r="B1108">
        <v>1098</v>
      </c>
      <c r="C1108" s="1" t="s">
        <v>2096</v>
      </c>
      <c r="D1108" s="1" t="s">
        <v>2097</v>
      </c>
      <c r="E1108" s="1" t="s">
        <v>1546</v>
      </c>
      <c r="F1108" s="1" t="s">
        <v>185</v>
      </c>
      <c r="G1108" s="1" t="s">
        <v>1398</v>
      </c>
      <c r="H1108" s="1" t="s">
        <v>11755</v>
      </c>
      <c r="I1108" s="1">
        <f>+Territorio[[#This Row],[id]]</f>
        <v>1098</v>
      </c>
    </row>
    <row r="1109" spans="2:9" hidden="1" x14ac:dyDescent="0.3">
      <c r="B1109">
        <v>1099</v>
      </c>
      <c r="C1109" s="1" t="s">
        <v>2098</v>
      </c>
      <c r="D1109" s="1" t="s">
        <v>2099</v>
      </c>
      <c r="E1109" s="1" t="s">
        <v>1546</v>
      </c>
      <c r="F1109" s="1" t="s">
        <v>185</v>
      </c>
      <c r="G1109" s="1" t="s">
        <v>1398</v>
      </c>
      <c r="H1109" s="1" t="s">
        <v>11756</v>
      </c>
      <c r="I1109" s="1">
        <f>+Territorio[[#This Row],[id]]</f>
        <v>1099</v>
      </c>
    </row>
    <row r="1110" spans="2:9" hidden="1" x14ac:dyDescent="0.3">
      <c r="B1110">
        <v>1100</v>
      </c>
      <c r="C1110" s="1" t="s">
        <v>2100</v>
      </c>
      <c r="D1110" s="1" t="s">
        <v>2101</v>
      </c>
      <c r="E1110" s="1" t="s">
        <v>1546</v>
      </c>
      <c r="F1110" s="1" t="s">
        <v>185</v>
      </c>
      <c r="G1110" s="1" t="s">
        <v>1398</v>
      </c>
      <c r="H1110" s="1" t="s">
        <v>11757</v>
      </c>
      <c r="I1110" s="1">
        <f>+Territorio[[#This Row],[id]]</f>
        <v>1100</v>
      </c>
    </row>
    <row r="1111" spans="2:9" hidden="1" x14ac:dyDescent="0.3">
      <c r="B1111">
        <v>1101</v>
      </c>
      <c r="C1111" s="1" t="s">
        <v>466</v>
      </c>
      <c r="D1111" s="1" t="s">
        <v>2102</v>
      </c>
      <c r="E1111" s="1" t="s">
        <v>1546</v>
      </c>
      <c r="F1111" s="1" t="s">
        <v>185</v>
      </c>
      <c r="G1111" s="1" t="s">
        <v>1398</v>
      </c>
      <c r="H1111" s="1" t="s">
        <v>11758</v>
      </c>
      <c r="I1111" s="1">
        <f>+Territorio[[#This Row],[id]]</f>
        <v>1101</v>
      </c>
    </row>
    <row r="1112" spans="2:9" hidden="1" x14ac:dyDescent="0.3">
      <c r="B1112">
        <v>1102</v>
      </c>
      <c r="C1112" s="1" t="s">
        <v>2103</v>
      </c>
      <c r="D1112" s="1" t="s">
        <v>2104</v>
      </c>
      <c r="E1112" s="1" t="s">
        <v>1546</v>
      </c>
      <c r="F1112" s="1" t="s">
        <v>185</v>
      </c>
      <c r="G1112" s="1" t="s">
        <v>1398</v>
      </c>
      <c r="H1112" s="1" t="s">
        <v>11759</v>
      </c>
      <c r="I1112" s="1">
        <f>+Territorio[[#This Row],[id]]</f>
        <v>1102</v>
      </c>
    </row>
    <row r="1113" spans="2:9" hidden="1" x14ac:dyDescent="0.3">
      <c r="B1113">
        <v>1103</v>
      </c>
      <c r="C1113" s="1" t="s">
        <v>2105</v>
      </c>
      <c r="D1113" s="1" t="s">
        <v>2106</v>
      </c>
      <c r="E1113" s="1" t="s">
        <v>1546</v>
      </c>
      <c r="F1113" s="1" t="s">
        <v>185</v>
      </c>
      <c r="G1113" s="1" t="s">
        <v>1398</v>
      </c>
      <c r="H1113" s="1" t="s">
        <v>11760</v>
      </c>
      <c r="I1113" s="1">
        <f>+Territorio[[#This Row],[id]]</f>
        <v>1103</v>
      </c>
    </row>
    <row r="1114" spans="2:9" hidden="1" x14ac:dyDescent="0.3">
      <c r="B1114">
        <v>1104</v>
      </c>
      <c r="C1114" s="1" t="s">
        <v>2107</v>
      </c>
      <c r="D1114" s="1" t="s">
        <v>2108</v>
      </c>
      <c r="E1114" s="1" t="s">
        <v>1546</v>
      </c>
      <c r="F1114" s="1" t="s">
        <v>185</v>
      </c>
      <c r="G1114" s="1" t="s">
        <v>1398</v>
      </c>
      <c r="H1114" s="1" t="s">
        <v>11761</v>
      </c>
      <c r="I1114" s="1">
        <f>+Territorio[[#This Row],[id]]</f>
        <v>1104</v>
      </c>
    </row>
    <row r="1115" spans="2:9" hidden="1" x14ac:dyDescent="0.3">
      <c r="B1115">
        <v>1105</v>
      </c>
      <c r="C1115" s="1" t="s">
        <v>2109</v>
      </c>
      <c r="D1115" s="1" t="s">
        <v>2110</v>
      </c>
      <c r="E1115" s="1" t="s">
        <v>1546</v>
      </c>
      <c r="F1115" s="1" t="s">
        <v>185</v>
      </c>
      <c r="G1115" s="1" t="s">
        <v>1398</v>
      </c>
      <c r="H1115" s="1" t="s">
        <v>11762</v>
      </c>
      <c r="I1115" s="1">
        <f>+Territorio[[#This Row],[id]]</f>
        <v>1105</v>
      </c>
    </row>
    <row r="1116" spans="2:9" hidden="1" x14ac:dyDescent="0.3">
      <c r="B1116">
        <v>1106</v>
      </c>
      <c r="C1116" s="1" t="s">
        <v>2111</v>
      </c>
      <c r="D1116" s="1" t="s">
        <v>2112</v>
      </c>
      <c r="E1116" s="1" t="s">
        <v>1546</v>
      </c>
      <c r="F1116" s="1" t="s">
        <v>185</v>
      </c>
      <c r="G1116" s="1" t="s">
        <v>1398</v>
      </c>
      <c r="H1116" s="1" t="s">
        <v>11763</v>
      </c>
      <c r="I1116" s="1">
        <f>+Territorio[[#This Row],[id]]</f>
        <v>1106</v>
      </c>
    </row>
    <row r="1117" spans="2:9" hidden="1" x14ac:dyDescent="0.3">
      <c r="B1117">
        <v>1107</v>
      </c>
      <c r="C1117" s="1" t="s">
        <v>2113</v>
      </c>
      <c r="D1117" s="1" t="s">
        <v>2114</v>
      </c>
      <c r="E1117" s="1" t="s">
        <v>1546</v>
      </c>
      <c r="F1117" s="1" t="s">
        <v>185</v>
      </c>
      <c r="G1117" s="1" t="s">
        <v>1398</v>
      </c>
      <c r="H1117" s="1" t="s">
        <v>11764</v>
      </c>
      <c r="I1117" s="1">
        <f>+Territorio[[#This Row],[id]]</f>
        <v>1107</v>
      </c>
    </row>
    <row r="1118" spans="2:9" hidden="1" x14ac:dyDescent="0.3">
      <c r="B1118">
        <v>1108</v>
      </c>
      <c r="C1118" s="1" t="s">
        <v>499</v>
      </c>
      <c r="D1118" s="1" t="s">
        <v>714</v>
      </c>
      <c r="E1118" s="1" t="s">
        <v>1546</v>
      </c>
      <c r="F1118" s="1" t="s">
        <v>185</v>
      </c>
      <c r="G1118" s="1" t="s">
        <v>1398</v>
      </c>
      <c r="H1118" s="1" t="s">
        <v>11765</v>
      </c>
      <c r="I1118" s="1">
        <f>+Territorio[[#This Row],[id]]</f>
        <v>1108</v>
      </c>
    </row>
    <row r="1119" spans="2:9" hidden="1" x14ac:dyDescent="0.3">
      <c r="B1119">
        <v>1109</v>
      </c>
      <c r="C1119" s="1" t="s">
        <v>2115</v>
      </c>
      <c r="D1119" s="1" t="s">
        <v>1693</v>
      </c>
      <c r="E1119" s="1" t="s">
        <v>1546</v>
      </c>
      <c r="F1119" s="1" t="s">
        <v>185</v>
      </c>
      <c r="G1119" s="1" t="s">
        <v>1398</v>
      </c>
      <c r="H1119" s="1" t="s">
        <v>11766</v>
      </c>
      <c r="I1119" s="1">
        <f>+Territorio[[#This Row],[id]]</f>
        <v>1109</v>
      </c>
    </row>
    <row r="1120" spans="2:9" hidden="1" x14ac:dyDescent="0.3">
      <c r="B1120">
        <v>1110</v>
      </c>
      <c r="C1120" s="1" t="s">
        <v>2116</v>
      </c>
      <c r="D1120" s="1" t="s">
        <v>2117</v>
      </c>
      <c r="E1120" s="1" t="s">
        <v>1546</v>
      </c>
      <c r="F1120" s="1" t="s">
        <v>185</v>
      </c>
      <c r="G1120" s="1" t="s">
        <v>1398</v>
      </c>
      <c r="H1120" s="1" t="s">
        <v>11767</v>
      </c>
      <c r="I1120" s="1">
        <f>+Territorio[[#This Row],[id]]</f>
        <v>1110</v>
      </c>
    </row>
    <row r="1121" spans="2:9" hidden="1" x14ac:dyDescent="0.3">
      <c r="B1121">
        <v>1111</v>
      </c>
      <c r="C1121" s="1" t="s">
        <v>2118</v>
      </c>
      <c r="D1121" s="1" t="s">
        <v>1695</v>
      </c>
      <c r="E1121" s="1" t="s">
        <v>1546</v>
      </c>
      <c r="F1121" s="1" t="s">
        <v>185</v>
      </c>
      <c r="G1121" s="1" t="s">
        <v>1398</v>
      </c>
      <c r="H1121" s="1" t="s">
        <v>11768</v>
      </c>
      <c r="I1121" s="1">
        <f>+Territorio[[#This Row],[id]]</f>
        <v>1111</v>
      </c>
    </row>
    <row r="1122" spans="2:9" hidden="1" x14ac:dyDescent="0.3">
      <c r="B1122">
        <v>1112</v>
      </c>
      <c r="C1122" s="1" t="s">
        <v>848</v>
      </c>
      <c r="D1122" s="1" t="s">
        <v>2119</v>
      </c>
      <c r="E1122" s="1" t="s">
        <v>1546</v>
      </c>
      <c r="F1122" s="1" t="s">
        <v>185</v>
      </c>
      <c r="G1122" s="1" t="s">
        <v>1398</v>
      </c>
      <c r="H1122" s="1" t="s">
        <v>11769</v>
      </c>
      <c r="I1122" s="1">
        <f>+Territorio[[#This Row],[id]]</f>
        <v>1112</v>
      </c>
    </row>
    <row r="1123" spans="2:9" hidden="1" x14ac:dyDescent="0.3">
      <c r="B1123">
        <v>1113</v>
      </c>
      <c r="C1123" s="1" t="s">
        <v>2120</v>
      </c>
      <c r="D1123" s="1" t="s">
        <v>2121</v>
      </c>
      <c r="E1123" s="1" t="s">
        <v>1546</v>
      </c>
      <c r="F1123" s="1" t="s">
        <v>185</v>
      </c>
      <c r="G1123" s="1" t="s">
        <v>1398</v>
      </c>
      <c r="H1123" s="1" t="s">
        <v>11770</v>
      </c>
      <c r="I1123" s="1">
        <f>+Territorio[[#This Row],[id]]</f>
        <v>1113</v>
      </c>
    </row>
    <row r="1124" spans="2:9" hidden="1" x14ac:dyDescent="0.3">
      <c r="B1124">
        <v>1114</v>
      </c>
      <c r="C1124" s="1" t="s">
        <v>2122</v>
      </c>
      <c r="D1124" s="1" t="s">
        <v>718</v>
      </c>
      <c r="E1124" s="1" t="s">
        <v>1546</v>
      </c>
      <c r="F1124" s="1" t="s">
        <v>185</v>
      </c>
      <c r="G1124" s="1" t="s">
        <v>1398</v>
      </c>
      <c r="H1124" s="1" t="s">
        <v>11771</v>
      </c>
      <c r="I1124" s="1">
        <f>+Territorio[[#This Row],[id]]</f>
        <v>1114</v>
      </c>
    </row>
    <row r="1125" spans="2:9" hidden="1" x14ac:dyDescent="0.3">
      <c r="B1125">
        <v>1115</v>
      </c>
      <c r="C1125" s="1" t="s">
        <v>2123</v>
      </c>
      <c r="D1125" s="1" t="s">
        <v>1698</v>
      </c>
      <c r="E1125" s="1" t="s">
        <v>1546</v>
      </c>
      <c r="F1125" s="1" t="s">
        <v>185</v>
      </c>
      <c r="G1125" s="1" t="s">
        <v>1398</v>
      </c>
      <c r="H1125" s="1" t="s">
        <v>11772</v>
      </c>
      <c r="I1125" s="1">
        <f>+Territorio[[#This Row],[id]]</f>
        <v>1115</v>
      </c>
    </row>
    <row r="1126" spans="2:9" hidden="1" x14ac:dyDescent="0.3">
      <c r="B1126">
        <v>1116</v>
      </c>
      <c r="C1126" s="1" t="s">
        <v>2124</v>
      </c>
      <c r="D1126" s="1" t="s">
        <v>1700</v>
      </c>
      <c r="E1126" s="1" t="s">
        <v>1546</v>
      </c>
      <c r="F1126" s="1" t="s">
        <v>185</v>
      </c>
      <c r="G1126" s="1" t="s">
        <v>1398</v>
      </c>
      <c r="H1126" s="1" t="s">
        <v>11773</v>
      </c>
      <c r="I1126" s="1">
        <f>+Territorio[[#This Row],[id]]</f>
        <v>1116</v>
      </c>
    </row>
    <row r="1127" spans="2:9" hidden="1" x14ac:dyDescent="0.3">
      <c r="B1127">
        <v>1117</v>
      </c>
      <c r="C1127" s="1" t="s">
        <v>503</v>
      </c>
      <c r="D1127" s="1" t="s">
        <v>1719</v>
      </c>
      <c r="E1127" s="1" t="s">
        <v>1546</v>
      </c>
      <c r="F1127" s="1" t="s">
        <v>185</v>
      </c>
      <c r="G1127" s="1" t="s">
        <v>1398</v>
      </c>
      <c r="H1127" s="1" t="s">
        <v>11774</v>
      </c>
      <c r="I1127" s="1">
        <f>+Territorio[[#This Row],[id]]</f>
        <v>1117</v>
      </c>
    </row>
    <row r="1128" spans="2:9" hidden="1" x14ac:dyDescent="0.3">
      <c r="B1128">
        <v>1118</v>
      </c>
      <c r="C1128" s="1" t="s">
        <v>1835</v>
      </c>
      <c r="D1128" s="1" t="s">
        <v>1721</v>
      </c>
      <c r="E1128" s="1" t="s">
        <v>1546</v>
      </c>
      <c r="F1128" s="1" t="s">
        <v>185</v>
      </c>
      <c r="G1128" s="1" t="s">
        <v>1398</v>
      </c>
      <c r="H1128" s="1" t="s">
        <v>11775</v>
      </c>
      <c r="I1128" s="1">
        <f>+Territorio[[#This Row],[id]]</f>
        <v>1118</v>
      </c>
    </row>
    <row r="1129" spans="2:9" hidden="1" x14ac:dyDescent="0.3">
      <c r="B1129">
        <v>1119</v>
      </c>
      <c r="C1129" s="1" t="s">
        <v>2125</v>
      </c>
      <c r="D1129" s="1" t="s">
        <v>1723</v>
      </c>
      <c r="E1129" s="1" t="s">
        <v>1546</v>
      </c>
      <c r="F1129" s="1" t="s">
        <v>185</v>
      </c>
      <c r="G1129" s="1" t="s">
        <v>1398</v>
      </c>
      <c r="H1129" s="1" t="s">
        <v>11776</v>
      </c>
      <c r="I1129" s="1">
        <f>+Territorio[[#This Row],[id]]</f>
        <v>1119</v>
      </c>
    </row>
    <row r="1130" spans="2:9" hidden="1" x14ac:dyDescent="0.3">
      <c r="B1130">
        <v>1120</v>
      </c>
      <c r="C1130" s="1" t="s">
        <v>2126</v>
      </c>
      <c r="D1130" s="1" t="s">
        <v>1725</v>
      </c>
      <c r="E1130" s="1" t="s">
        <v>1546</v>
      </c>
      <c r="F1130" s="1" t="s">
        <v>185</v>
      </c>
      <c r="G1130" s="1" t="s">
        <v>1398</v>
      </c>
      <c r="H1130" s="1" t="s">
        <v>11777</v>
      </c>
      <c r="I1130" s="1">
        <f>+Territorio[[#This Row],[id]]</f>
        <v>1120</v>
      </c>
    </row>
    <row r="1131" spans="2:9" hidden="1" x14ac:dyDescent="0.3">
      <c r="B1131">
        <v>1121</v>
      </c>
      <c r="C1131" s="1" t="s">
        <v>2127</v>
      </c>
      <c r="D1131" s="1" t="s">
        <v>1727</v>
      </c>
      <c r="E1131" s="1" t="s">
        <v>1546</v>
      </c>
      <c r="F1131" s="1" t="s">
        <v>185</v>
      </c>
      <c r="G1131" s="1" t="s">
        <v>1398</v>
      </c>
      <c r="H1131" s="1" t="s">
        <v>11778</v>
      </c>
      <c r="I1131" s="1">
        <f>+Territorio[[#This Row],[id]]</f>
        <v>1121</v>
      </c>
    </row>
    <row r="1132" spans="2:9" hidden="1" x14ac:dyDescent="0.3">
      <c r="B1132">
        <v>1122</v>
      </c>
      <c r="C1132" s="1" t="s">
        <v>2128</v>
      </c>
      <c r="D1132" s="1" t="s">
        <v>1729</v>
      </c>
      <c r="E1132" s="1" t="s">
        <v>1546</v>
      </c>
      <c r="F1132" s="1" t="s">
        <v>185</v>
      </c>
      <c r="G1132" s="1" t="s">
        <v>1398</v>
      </c>
      <c r="H1132" s="1" t="s">
        <v>11779</v>
      </c>
      <c r="I1132" s="1">
        <f>+Territorio[[#This Row],[id]]</f>
        <v>1122</v>
      </c>
    </row>
    <row r="1133" spans="2:9" hidden="1" x14ac:dyDescent="0.3">
      <c r="B1133">
        <v>1123</v>
      </c>
      <c r="C1133" s="1" t="s">
        <v>2129</v>
      </c>
      <c r="D1133" s="1" t="s">
        <v>1731</v>
      </c>
      <c r="E1133" s="1" t="s">
        <v>1546</v>
      </c>
      <c r="F1133" s="1" t="s">
        <v>185</v>
      </c>
      <c r="G1133" s="1" t="s">
        <v>1398</v>
      </c>
      <c r="H1133" s="1" t="s">
        <v>11780</v>
      </c>
      <c r="I1133" s="1">
        <f>+Territorio[[#This Row],[id]]</f>
        <v>1123</v>
      </c>
    </row>
    <row r="1134" spans="2:9" hidden="1" x14ac:dyDescent="0.3">
      <c r="B1134">
        <v>1124</v>
      </c>
      <c r="C1134" s="1" t="s">
        <v>2130</v>
      </c>
      <c r="D1134" s="1" t="s">
        <v>1733</v>
      </c>
      <c r="E1134" s="1" t="s">
        <v>1546</v>
      </c>
      <c r="F1134" s="1" t="s">
        <v>185</v>
      </c>
      <c r="G1134" s="1" t="s">
        <v>1398</v>
      </c>
      <c r="H1134" s="1" t="s">
        <v>11781</v>
      </c>
      <c r="I1134" s="1">
        <f>+Territorio[[#This Row],[id]]</f>
        <v>1124</v>
      </c>
    </row>
    <row r="1135" spans="2:9" hidden="1" x14ac:dyDescent="0.3">
      <c r="B1135">
        <v>1125</v>
      </c>
      <c r="C1135" s="1" t="s">
        <v>2131</v>
      </c>
      <c r="D1135" s="1" t="s">
        <v>1735</v>
      </c>
      <c r="E1135" s="1" t="s">
        <v>1546</v>
      </c>
      <c r="F1135" s="1" t="s">
        <v>185</v>
      </c>
      <c r="G1135" s="1" t="s">
        <v>1398</v>
      </c>
      <c r="H1135" s="1" t="s">
        <v>11782</v>
      </c>
      <c r="I1135" s="1">
        <f>+Territorio[[#This Row],[id]]</f>
        <v>1125</v>
      </c>
    </row>
    <row r="1136" spans="2:9" hidden="1" x14ac:dyDescent="0.3">
      <c r="B1136">
        <v>1126</v>
      </c>
      <c r="C1136" s="1" t="s">
        <v>1605</v>
      </c>
      <c r="D1136" s="1" t="s">
        <v>1737</v>
      </c>
      <c r="E1136" s="1" t="s">
        <v>1546</v>
      </c>
      <c r="F1136" s="1" t="s">
        <v>185</v>
      </c>
      <c r="G1136" s="1" t="s">
        <v>1398</v>
      </c>
      <c r="H1136" s="1" t="s">
        <v>11783</v>
      </c>
      <c r="I1136" s="1">
        <f>+Territorio[[#This Row],[id]]</f>
        <v>1126</v>
      </c>
    </row>
    <row r="1137" spans="2:9" hidden="1" x14ac:dyDescent="0.3">
      <c r="B1137">
        <v>1127</v>
      </c>
      <c r="C1137" s="1" t="s">
        <v>2132</v>
      </c>
      <c r="D1137" s="1" t="s">
        <v>1739</v>
      </c>
      <c r="E1137" s="1" t="s">
        <v>1546</v>
      </c>
      <c r="F1137" s="1" t="s">
        <v>185</v>
      </c>
      <c r="G1137" s="1" t="s">
        <v>1398</v>
      </c>
      <c r="H1137" s="1" t="s">
        <v>11784</v>
      </c>
      <c r="I1137" s="1">
        <f>+Territorio[[#This Row],[id]]</f>
        <v>1127</v>
      </c>
    </row>
    <row r="1138" spans="2:9" hidden="1" x14ac:dyDescent="0.3">
      <c r="B1138">
        <v>1128</v>
      </c>
      <c r="C1138" s="1" t="s">
        <v>2133</v>
      </c>
      <c r="D1138" s="1" t="s">
        <v>1741</v>
      </c>
      <c r="E1138" s="1" t="s">
        <v>1546</v>
      </c>
      <c r="F1138" s="1" t="s">
        <v>185</v>
      </c>
      <c r="G1138" s="1" t="s">
        <v>1398</v>
      </c>
      <c r="H1138" s="1" t="s">
        <v>11785</v>
      </c>
      <c r="I1138" s="1">
        <f>+Territorio[[#This Row],[id]]</f>
        <v>1128</v>
      </c>
    </row>
    <row r="1139" spans="2:9" hidden="1" x14ac:dyDescent="0.3">
      <c r="B1139">
        <v>1129</v>
      </c>
      <c r="C1139" s="1" t="s">
        <v>2134</v>
      </c>
      <c r="D1139" s="1" t="s">
        <v>1742</v>
      </c>
      <c r="E1139" s="1" t="s">
        <v>1546</v>
      </c>
      <c r="F1139" s="1" t="s">
        <v>185</v>
      </c>
      <c r="G1139" s="1" t="s">
        <v>1398</v>
      </c>
      <c r="H1139" s="1" t="s">
        <v>11786</v>
      </c>
      <c r="I1139" s="1">
        <f>+Territorio[[#This Row],[id]]</f>
        <v>1129</v>
      </c>
    </row>
    <row r="1140" spans="2:9" hidden="1" x14ac:dyDescent="0.3">
      <c r="B1140">
        <v>1130</v>
      </c>
      <c r="C1140" s="1" t="s">
        <v>2135</v>
      </c>
      <c r="D1140" s="1" t="s">
        <v>1744</v>
      </c>
      <c r="E1140" s="1" t="s">
        <v>1546</v>
      </c>
      <c r="F1140" s="1" t="s">
        <v>185</v>
      </c>
      <c r="G1140" s="1" t="s">
        <v>1398</v>
      </c>
      <c r="H1140" s="1" t="s">
        <v>11787</v>
      </c>
      <c r="I1140" s="1">
        <f>+Territorio[[#This Row],[id]]</f>
        <v>1130</v>
      </c>
    </row>
    <row r="1141" spans="2:9" hidden="1" x14ac:dyDescent="0.3">
      <c r="B1141">
        <v>1131</v>
      </c>
      <c r="C1141" s="1" t="s">
        <v>2136</v>
      </c>
      <c r="D1141" s="1" t="s">
        <v>1746</v>
      </c>
      <c r="E1141" s="1" t="s">
        <v>1546</v>
      </c>
      <c r="F1141" s="1" t="s">
        <v>185</v>
      </c>
      <c r="G1141" s="1" t="s">
        <v>1398</v>
      </c>
      <c r="H1141" s="1" t="s">
        <v>11788</v>
      </c>
      <c r="I1141" s="1">
        <f>+Territorio[[#This Row],[id]]</f>
        <v>1131</v>
      </c>
    </row>
    <row r="1142" spans="2:9" hidden="1" x14ac:dyDescent="0.3">
      <c r="B1142">
        <v>1132</v>
      </c>
      <c r="C1142" s="1" t="s">
        <v>2137</v>
      </c>
      <c r="D1142" s="1" t="s">
        <v>2138</v>
      </c>
      <c r="E1142" s="1" t="s">
        <v>1546</v>
      </c>
      <c r="F1142" s="1" t="s">
        <v>185</v>
      </c>
      <c r="G1142" s="1" t="s">
        <v>1398</v>
      </c>
      <c r="H1142" s="1" t="s">
        <v>11789</v>
      </c>
      <c r="I1142" s="1">
        <f>+Territorio[[#This Row],[id]]</f>
        <v>1132</v>
      </c>
    </row>
    <row r="1143" spans="2:9" hidden="1" x14ac:dyDescent="0.3">
      <c r="B1143">
        <v>1133</v>
      </c>
      <c r="C1143" s="1" t="s">
        <v>2139</v>
      </c>
      <c r="D1143" s="1" t="s">
        <v>1747</v>
      </c>
      <c r="E1143" s="1" t="s">
        <v>1546</v>
      </c>
      <c r="F1143" s="1" t="s">
        <v>185</v>
      </c>
      <c r="G1143" s="1" t="s">
        <v>1398</v>
      </c>
      <c r="H1143" s="1" t="s">
        <v>11790</v>
      </c>
      <c r="I1143" s="1">
        <f>+Territorio[[#This Row],[id]]</f>
        <v>1133</v>
      </c>
    </row>
    <row r="1144" spans="2:9" hidden="1" x14ac:dyDescent="0.3">
      <c r="B1144">
        <v>1134</v>
      </c>
      <c r="C1144" s="1" t="s">
        <v>2140</v>
      </c>
      <c r="D1144" s="1" t="s">
        <v>1749</v>
      </c>
      <c r="E1144" s="1" t="s">
        <v>1546</v>
      </c>
      <c r="F1144" s="1" t="s">
        <v>185</v>
      </c>
      <c r="G1144" s="1" t="s">
        <v>1398</v>
      </c>
      <c r="H1144" s="1" t="s">
        <v>11791</v>
      </c>
      <c r="I1144" s="1">
        <f>+Territorio[[#This Row],[id]]</f>
        <v>1134</v>
      </c>
    </row>
    <row r="1145" spans="2:9" hidden="1" x14ac:dyDescent="0.3">
      <c r="B1145">
        <v>1135</v>
      </c>
      <c r="C1145" s="1" t="s">
        <v>1171</v>
      </c>
      <c r="D1145" s="1" t="s">
        <v>1751</v>
      </c>
      <c r="E1145" s="1" t="s">
        <v>1546</v>
      </c>
      <c r="F1145" s="1" t="s">
        <v>185</v>
      </c>
      <c r="G1145" s="1" t="s">
        <v>1398</v>
      </c>
      <c r="H1145" s="1" t="s">
        <v>11792</v>
      </c>
      <c r="I1145" s="1">
        <f>+Territorio[[#This Row],[id]]</f>
        <v>1135</v>
      </c>
    </row>
    <row r="1146" spans="2:9" hidden="1" x14ac:dyDescent="0.3">
      <c r="B1146">
        <v>1136</v>
      </c>
      <c r="C1146" s="1" t="s">
        <v>2141</v>
      </c>
      <c r="D1146" s="1" t="s">
        <v>1753</v>
      </c>
      <c r="E1146" s="1" t="s">
        <v>1546</v>
      </c>
      <c r="F1146" s="1" t="s">
        <v>185</v>
      </c>
      <c r="G1146" s="1" t="s">
        <v>1398</v>
      </c>
      <c r="H1146" s="1" t="s">
        <v>11793</v>
      </c>
      <c r="I1146" s="1">
        <f>+Territorio[[#This Row],[id]]</f>
        <v>1136</v>
      </c>
    </row>
    <row r="1147" spans="2:9" hidden="1" x14ac:dyDescent="0.3">
      <c r="B1147">
        <v>1137</v>
      </c>
      <c r="C1147" s="1" t="s">
        <v>2142</v>
      </c>
      <c r="D1147" s="1" t="s">
        <v>2143</v>
      </c>
      <c r="E1147" s="1" t="s">
        <v>1546</v>
      </c>
      <c r="F1147" s="1" t="s">
        <v>185</v>
      </c>
      <c r="G1147" s="1" t="s">
        <v>1398</v>
      </c>
      <c r="H1147" s="1" t="s">
        <v>11794</v>
      </c>
      <c r="I1147" s="1">
        <f>+Territorio[[#This Row],[id]]</f>
        <v>1137</v>
      </c>
    </row>
    <row r="1148" spans="2:9" hidden="1" x14ac:dyDescent="0.3">
      <c r="B1148">
        <v>1138</v>
      </c>
      <c r="C1148" s="1" t="s">
        <v>2144</v>
      </c>
      <c r="D1148" s="1" t="s">
        <v>2145</v>
      </c>
      <c r="E1148" s="1" t="s">
        <v>1546</v>
      </c>
      <c r="F1148" s="1" t="s">
        <v>185</v>
      </c>
      <c r="G1148" s="1" t="s">
        <v>1398</v>
      </c>
      <c r="H1148" s="1" t="s">
        <v>11795</v>
      </c>
      <c r="I1148" s="1">
        <f>+Territorio[[#This Row],[id]]</f>
        <v>1138</v>
      </c>
    </row>
    <row r="1149" spans="2:9" hidden="1" x14ac:dyDescent="0.3">
      <c r="B1149">
        <v>1139</v>
      </c>
      <c r="C1149" s="1" t="s">
        <v>2146</v>
      </c>
      <c r="D1149" s="1" t="s">
        <v>2147</v>
      </c>
      <c r="E1149" s="1" t="s">
        <v>1546</v>
      </c>
      <c r="F1149" s="1" t="s">
        <v>185</v>
      </c>
      <c r="G1149" s="1" t="s">
        <v>1398</v>
      </c>
      <c r="H1149" s="1" t="s">
        <v>11796</v>
      </c>
      <c r="I1149" s="1">
        <f>+Territorio[[#This Row],[id]]</f>
        <v>1139</v>
      </c>
    </row>
    <row r="1150" spans="2:9" hidden="1" x14ac:dyDescent="0.3">
      <c r="B1150">
        <v>1140</v>
      </c>
      <c r="C1150" s="1" t="s">
        <v>2148</v>
      </c>
      <c r="D1150" s="1" t="s">
        <v>2149</v>
      </c>
      <c r="E1150" s="1" t="s">
        <v>1546</v>
      </c>
      <c r="F1150" s="1" t="s">
        <v>185</v>
      </c>
      <c r="G1150" s="1" t="s">
        <v>1398</v>
      </c>
      <c r="H1150" s="1" t="s">
        <v>11797</v>
      </c>
      <c r="I1150" s="1">
        <f>+Territorio[[#This Row],[id]]</f>
        <v>1140</v>
      </c>
    </row>
    <row r="1151" spans="2:9" hidden="1" x14ac:dyDescent="0.3">
      <c r="B1151">
        <v>1141</v>
      </c>
      <c r="C1151" s="1" t="s">
        <v>2150</v>
      </c>
      <c r="D1151" s="1" t="s">
        <v>2151</v>
      </c>
      <c r="E1151" s="1" t="s">
        <v>1546</v>
      </c>
      <c r="F1151" s="1" t="s">
        <v>185</v>
      </c>
      <c r="G1151" s="1" t="s">
        <v>1398</v>
      </c>
      <c r="H1151" s="1" t="s">
        <v>11798</v>
      </c>
      <c r="I1151" s="1">
        <f>+Territorio[[#This Row],[id]]</f>
        <v>1141</v>
      </c>
    </row>
    <row r="1152" spans="2:9" hidden="1" x14ac:dyDescent="0.3">
      <c r="B1152">
        <v>1142</v>
      </c>
      <c r="C1152" s="1" t="s">
        <v>2152</v>
      </c>
      <c r="D1152" s="1" t="s">
        <v>2153</v>
      </c>
      <c r="E1152" s="1" t="s">
        <v>1546</v>
      </c>
      <c r="F1152" s="1" t="s">
        <v>185</v>
      </c>
      <c r="G1152" s="1" t="s">
        <v>1398</v>
      </c>
      <c r="H1152" s="1" t="s">
        <v>11799</v>
      </c>
      <c r="I1152" s="1">
        <f>+Territorio[[#This Row],[id]]</f>
        <v>1142</v>
      </c>
    </row>
    <row r="1153" spans="2:9" hidden="1" x14ac:dyDescent="0.3">
      <c r="B1153">
        <v>1143</v>
      </c>
      <c r="C1153" s="1" t="s">
        <v>2154</v>
      </c>
      <c r="D1153" s="1" t="s">
        <v>2155</v>
      </c>
      <c r="E1153" s="1" t="s">
        <v>1546</v>
      </c>
      <c r="F1153" s="1" t="s">
        <v>185</v>
      </c>
      <c r="G1153" s="1" t="s">
        <v>1398</v>
      </c>
      <c r="H1153" s="1" t="s">
        <v>11800</v>
      </c>
      <c r="I1153" s="1">
        <f>+Territorio[[#This Row],[id]]</f>
        <v>1143</v>
      </c>
    </row>
    <row r="1154" spans="2:9" hidden="1" x14ac:dyDescent="0.3">
      <c r="B1154">
        <v>1144</v>
      </c>
      <c r="C1154" s="1" t="s">
        <v>2156</v>
      </c>
      <c r="D1154" s="1" t="s">
        <v>2157</v>
      </c>
      <c r="E1154" s="1" t="s">
        <v>1546</v>
      </c>
      <c r="F1154" s="1" t="s">
        <v>185</v>
      </c>
      <c r="G1154" s="1" t="s">
        <v>1398</v>
      </c>
      <c r="H1154" s="1" t="s">
        <v>11801</v>
      </c>
      <c r="I1154" s="1">
        <f>+Territorio[[#This Row],[id]]</f>
        <v>1144</v>
      </c>
    </row>
    <row r="1155" spans="2:9" hidden="1" x14ac:dyDescent="0.3">
      <c r="B1155">
        <v>1145</v>
      </c>
      <c r="C1155" s="1" t="s">
        <v>1554</v>
      </c>
      <c r="D1155" s="1" t="s">
        <v>2158</v>
      </c>
      <c r="E1155" s="1" t="s">
        <v>1546</v>
      </c>
      <c r="F1155" s="1" t="s">
        <v>185</v>
      </c>
      <c r="G1155" s="1" t="s">
        <v>1398</v>
      </c>
      <c r="H1155" s="1" t="s">
        <v>11802</v>
      </c>
      <c r="I1155" s="1">
        <f>+Territorio[[#This Row],[id]]</f>
        <v>1145</v>
      </c>
    </row>
    <row r="1156" spans="2:9" hidden="1" x14ac:dyDescent="0.3">
      <c r="B1156">
        <v>1146</v>
      </c>
      <c r="C1156" s="1" t="s">
        <v>2159</v>
      </c>
      <c r="D1156" s="1" t="s">
        <v>2160</v>
      </c>
      <c r="E1156" s="1" t="s">
        <v>1546</v>
      </c>
      <c r="F1156" s="1" t="s">
        <v>185</v>
      </c>
      <c r="G1156" s="1" t="s">
        <v>1398</v>
      </c>
      <c r="H1156" s="1" t="s">
        <v>11803</v>
      </c>
      <c r="I1156" s="1">
        <f>+Territorio[[#This Row],[id]]</f>
        <v>1146</v>
      </c>
    </row>
    <row r="1157" spans="2:9" hidden="1" x14ac:dyDescent="0.3">
      <c r="B1157">
        <v>1147</v>
      </c>
      <c r="C1157" s="1" t="s">
        <v>485</v>
      </c>
      <c r="D1157" s="1" t="s">
        <v>1755</v>
      </c>
      <c r="E1157" s="1" t="s">
        <v>1546</v>
      </c>
      <c r="F1157" s="1" t="s">
        <v>185</v>
      </c>
      <c r="G1157" s="1" t="s">
        <v>1398</v>
      </c>
      <c r="H1157" s="1" t="s">
        <v>11804</v>
      </c>
      <c r="I1157" s="1">
        <f>+Territorio[[#This Row],[id]]</f>
        <v>1147</v>
      </c>
    </row>
    <row r="1158" spans="2:9" hidden="1" x14ac:dyDescent="0.3">
      <c r="B1158">
        <v>1148</v>
      </c>
      <c r="C1158" s="1" t="s">
        <v>2161</v>
      </c>
      <c r="D1158" s="1" t="s">
        <v>1757</v>
      </c>
      <c r="E1158" s="1" t="s">
        <v>1546</v>
      </c>
      <c r="F1158" s="1" t="s">
        <v>185</v>
      </c>
      <c r="G1158" s="1" t="s">
        <v>1398</v>
      </c>
      <c r="H1158" s="1" t="s">
        <v>11805</v>
      </c>
      <c r="I1158" s="1">
        <f>+Territorio[[#This Row],[id]]</f>
        <v>1148</v>
      </c>
    </row>
    <row r="1159" spans="2:9" hidden="1" x14ac:dyDescent="0.3">
      <c r="B1159">
        <v>1149</v>
      </c>
      <c r="C1159" s="1" t="s">
        <v>2162</v>
      </c>
      <c r="D1159" s="1" t="s">
        <v>2163</v>
      </c>
      <c r="E1159" s="1" t="s">
        <v>1546</v>
      </c>
      <c r="F1159" s="1" t="s">
        <v>185</v>
      </c>
      <c r="G1159" s="1" t="s">
        <v>1398</v>
      </c>
      <c r="H1159" s="1" t="s">
        <v>11806</v>
      </c>
      <c r="I1159" s="1">
        <f>+Territorio[[#This Row],[id]]</f>
        <v>1149</v>
      </c>
    </row>
    <row r="1160" spans="2:9" hidden="1" x14ac:dyDescent="0.3">
      <c r="B1160">
        <v>1150</v>
      </c>
      <c r="C1160" s="1" t="s">
        <v>2164</v>
      </c>
      <c r="D1160" s="1" t="s">
        <v>1759</v>
      </c>
      <c r="E1160" s="1" t="s">
        <v>1546</v>
      </c>
      <c r="F1160" s="1" t="s">
        <v>185</v>
      </c>
      <c r="G1160" s="1" t="s">
        <v>1398</v>
      </c>
      <c r="H1160" s="1" t="s">
        <v>11807</v>
      </c>
      <c r="I1160" s="1">
        <f>+Territorio[[#This Row],[id]]</f>
        <v>1150</v>
      </c>
    </row>
    <row r="1161" spans="2:9" hidden="1" x14ac:dyDescent="0.3">
      <c r="B1161">
        <v>1151</v>
      </c>
      <c r="C1161" s="1" t="s">
        <v>2165</v>
      </c>
      <c r="D1161" s="1" t="s">
        <v>1761</v>
      </c>
      <c r="E1161" s="1" t="s">
        <v>1546</v>
      </c>
      <c r="F1161" s="1" t="s">
        <v>185</v>
      </c>
      <c r="G1161" s="1" t="s">
        <v>1398</v>
      </c>
      <c r="H1161" s="1" t="s">
        <v>11808</v>
      </c>
      <c r="I1161" s="1">
        <f>+Territorio[[#This Row],[id]]</f>
        <v>1151</v>
      </c>
    </row>
    <row r="1162" spans="2:9" hidden="1" x14ac:dyDescent="0.3">
      <c r="B1162">
        <v>1152</v>
      </c>
      <c r="C1162" s="1" t="s">
        <v>2166</v>
      </c>
      <c r="D1162" s="1" t="s">
        <v>1763</v>
      </c>
      <c r="E1162" s="1" t="s">
        <v>1546</v>
      </c>
      <c r="F1162" s="1" t="s">
        <v>185</v>
      </c>
      <c r="G1162" s="1" t="s">
        <v>1398</v>
      </c>
      <c r="H1162" s="1" t="s">
        <v>11809</v>
      </c>
      <c r="I1162" s="1">
        <f>+Territorio[[#This Row],[id]]</f>
        <v>1152</v>
      </c>
    </row>
    <row r="1163" spans="2:9" hidden="1" x14ac:dyDescent="0.3">
      <c r="B1163">
        <v>1153</v>
      </c>
      <c r="C1163" s="1" t="s">
        <v>2167</v>
      </c>
      <c r="D1163" s="1" t="s">
        <v>2168</v>
      </c>
      <c r="E1163" s="1" t="s">
        <v>1546</v>
      </c>
      <c r="F1163" s="1" t="s">
        <v>185</v>
      </c>
      <c r="G1163" s="1" t="s">
        <v>1398</v>
      </c>
      <c r="H1163" s="1" t="s">
        <v>11810</v>
      </c>
      <c r="I1163" s="1">
        <f>+Territorio[[#This Row],[id]]</f>
        <v>1153</v>
      </c>
    </row>
    <row r="1164" spans="2:9" hidden="1" x14ac:dyDescent="0.3">
      <c r="B1164">
        <v>1154</v>
      </c>
      <c r="C1164" s="1" t="s">
        <v>2169</v>
      </c>
      <c r="D1164" s="1" t="s">
        <v>1765</v>
      </c>
      <c r="E1164" s="1" t="s">
        <v>1546</v>
      </c>
      <c r="F1164" s="1" t="s">
        <v>185</v>
      </c>
      <c r="G1164" s="1" t="s">
        <v>1398</v>
      </c>
      <c r="H1164" s="1" t="s">
        <v>11811</v>
      </c>
      <c r="I1164" s="1">
        <f>+Territorio[[#This Row],[id]]</f>
        <v>1154</v>
      </c>
    </row>
    <row r="1165" spans="2:9" hidden="1" x14ac:dyDescent="0.3">
      <c r="B1165">
        <v>1155</v>
      </c>
      <c r="C1165" s="1" t="s">
        <v>2170</v>
      </c>
      <c r="D1165" s="1" t="s">
        <v>1767</v>
      </c>
      <c r="E1165" s="1" t="s">
        <v>1546</v>
      </c>
      <c r="F1165" s="1" t="s">
        <v>185</v>
      </c>
      <c r="G1165" s="1" t="s">
        <v>1398</v>
      </c>
      <c r="H1165" s="1" t="s">
        <v>11812</v>
      </c>
      <c r="I1165" s="1">
        <f>+Territorio[[#This Row],[id]]</f>
        <v>1155</v>
      </c>
    </row>
    <row r="1166" spans="2:9" hidden="1" x14ac:dyDescent="0.3">
      <c r="B1166">
        <v>1156</v>
      </c>
      <c r="C1166" s="1" t="s">
        <v>466</v>
      </c>
      <c r="D1166" s="1" t="s">
        <v>1769</v>
      </c>
      <c r="E1166" s="1" t="s">
        <v>1546</v>
      </c>
      <c r="F1166" s="1" t="s">
        <v>185</v>
      </c>
      <c r="G1166" s="1" t="s">
        <v>1398</v>
      </c>
      <c r="H1166" s="1" t="s">
        <v>11813</v>
      </c>
      <c r="I1166" s="1">
        <f>+Territorio[[#This Row],[id]]</f>
        <v>1156</v>
      </c>
    </row>
    <row r="1167" spans="2:9" hidden="1" x14ac:dyDescent="0.3">
      <c r="B1167">
        <v>1157</v>
      </c>
      <c r="C1167" s="1" t="s">
        <v>688</v>
      </c>
      <c r="D1167" s="1" t="s">
        <v>1771</v>
      </c>
      <c r="E1167" s="1" t="s">
        <v>1546</v>
      </c>
      <c r="F1167" s="1" t="s">
        <v>185</v>
      </c>
      <c r="G1167" s="1" t="s">
        <v>1398</v>
      </c>
      <c r="H1167" s="1" t="s">
        <v>11814</v>
      </c>
      <c r="I1167" s="1">
        <f>+Territorio[[#This Row],[id]]</f>
        <v>1157</v>
      </c>
    </row>
    <row r="1168" spans="2:9" hidden="1" x14ac:dyDescent="0.3">
      <c r="B1168">
        <v>1158</v>
      </c>
      <c r="C1168" s="1" t="s">
        <v>1932</v>
      </c>
      <c r="D1168" s="1" t="s">
        <v>1773</v>
      </c>
      <c r="E1168" s="1" t="s">
        <v>1546</v>
      </c>
      <c r="F1168" s="1" t="s">
        <v>185</v>
      </c>
      <c r="G1168" s="1" t="s">
        <v>1398</v>
      </c>
      <c r="H1168" s="1" t="s">
        <v>11815</v>
      </c>
      <c r="I1168" s="1">
        <f>+Territorio[[#This Row],[id]]</f>
        <v>1158</v>
      </c>
    </row>
    <row r="1169" spans="2:9" hidden="1" x14ac:dyDescent="0.3">
      <c r="B1169">
        <v>1159</v>
      </c>
      <c r="C1169" s="1" t="s">
        <v>2171</v>
      </c>
      <c r="D1169" s="1" t="s">
        <v>2172</v>
      </c>
      <c r="E1169" s="1" t="s">
        <v>1546</v>
      </c>
      <c r="F1169" s="1" t="s">
        <v>185</v>
      </c>
      <c r="G1169" s="1" t="s">
        <v>1398</v>
      </c>
      <c r="H1169" s="1" t="s">
        <v>11816</v>
      </c>
      <c r="I1169" s="1">
        <f>+Territorio[[#This Row],[id]]</f>
        <v>1159</v>
      </c>
    </row>
    <row r="1170" spans="2:9" hidden="1" x14ac:dyDescent="0.3">
      <c r="B1170">
        <v>1160</v>
      </c>
      <c r="C1170" s="1" t="s">
        <v>2173</v>
      </c>
      <c r="D1170" s="1" t="s">
        <v>1775</v>
      </c>
      <c r="E1170" s="1" t="s">
        <v>1546</v>
      </c>
      <c r="F1170" s="1" t="s">
        <v>185</v>
      </c>
      <c r="G1170" s="1" t="s">
        <v>1398</v>
      </c>
      <c r="H1170" s="1" t="s">
        <v>11817</v>
      </c>
      <c r="I1170" s="1">
        <f>+Territorio[[#This Row],[id]]</f>
        <v>1160</v>
      </c>
    </row>
    <row r="1171" spans="2:9" hidden="1" x14ac:dyDescent="0.3">
      <c r="B1171">
        <v>1161</v>
      </c>
      <c r="C1171" s="1" t="s">
        <v>2174</v>
      </c>
      <c r="D1171" s="1" t="s">
        <v>1777</v>
      </c>
      <c r="E1171" s="1" t="s">
        <v>1546</v>
      </c>
      <c r="F1171" s="1" t="s">
        <v>185</v>
      </c>
      <c r="G1171" s="1" t="s">
        <v>1398</v>
      </c>
      <c r="H1171" s="1" t="s">
        <v>11818</v>
      </c>
      <c r="I1171" s="1">
        <f>+Territorio[[#This Row],[id]]</f>
        <v>1161</v>
      </c>
    </row>
    <row r="1172" spans="2:9" hidden="1" x14ac:dyDescent="0.3">
      <c r="B1172">
        <v>1162</v>
      </c>
      <c r="C1172" s="1" t="s">
        <v>2175</v>
      </c>
      <c r="D1172" s="1" t="s">
        <v>1779</v>
      </c>
      <c r="E1172" s="1" t="s">
        <v>1546</v>
      </c>
      <c r="F1172" s="1" t="s">
        <v>185</v>
      </c>
      <c r="G1172" s="1" t="s">
        <v>1398</v>
      </c>
      <c r="H1172" s="1" t="s">
        <v>11819</v>
      </c>
      <c r="I1172" s="1">
        <f>+Territorio[[#This Row],[id]]</f>
        <v>1162</v>
      </c>
    </row>
    <row r="1173" spans="2:9" hidden="1" x14ac:dyDescent="0.3">
      <c r="B1173">
        <v>1163</v>
      </c>
      <c r="C1173" s="1" t="s">
        <v>2176</v>
      </c>
      <c r="D1173" s="1" t="s">
        <v>1780</v>
      </c>
      <c r="E1173" s="1" t="s">
        <v>1546</v>
      </c>
      <c r="F1173" s="1" t="s">
        <v>185</v>
      </c>
      <c r="G1173" s="1" t="s">
        <v>1398</v>
      </c>
      <c r="H1173" s="1" t="s">
        <v>11820</v>
      </c>
      <c r="I1173" s="1">
        <f>+Territorio[[#This Row],[id]]</f>
        <v>1163</v>
      </c>
    </row>
    <row r="1174" spans="2:9" hidden="1" x14ac:dyDescent="0.3">
      <c r="B1174">
        <v>1164</v>
      </c>
      <c r="C1174" s="1" t="s">
        <v>2177</v>
      </c>
      <c r="D1174" s="1" t="s">
        <v>1781</v>
      </c>
      <c r="E1174" s="1" t="s">
        <v>1546</v>
      </c>
      <c r="F1174" s="1" t="s">
        <v>185</v>
      </c>
      <c r="G1174" s="1" t="s">
        <v>1398</v>
      </c>
      <c r="H1174" s="1" t="s">
        <v>11821</v>
      </c>
      <c r="I1174" s="1">
        <f>+Territorio[[#This Row],[id]]</f>
        <v>1164</v>
      </c>
    </row>
    <row r="1175" spans="2:9" hidden="1" x14ac:dyDescent="0.3">
      <c r="B1175">
        <v>1165</v>
      </c>
      <c r="C1175" s="1" t="s">
        <v>2178</v>
      </c>
      <c r="D1175" s="1" t="s">
        <v>1783</v>
      </c>
      <c r="E1175" s="1" t="s">
        <v>1546</v>
      </c>
      <c r="F1175" s="1" t="s">
        <v>185</v>
      </c>
      <c r="G1175" s="1" t="s">
        <v>1398</v>
      </c>
      <c r="H1175" s="1" t="s">
        <v>11822</v>
      </c>
      <c r="I1175" s="1">
        <f>+Territorio[[#This Row],[id]]</f>
        <v>1165</v>
      </c>
    </row>
    <row r="1176" spans="2:9" hidden="1" x14ac:dyDescent="0.3">
      <c r="B1176">
        <v>1166</v>
      </c>
      <c r="C1176" s="1" t="s">
        <v>2179</v>
      </c>
      <c r="D1176" s="1" t="s">
        <v>1784</v>
      </c>
      <c r="E1176" s="1" t="s">
        <v>1546</v>
      </c>
      <c r="F1176" s="1" t="s">
        <v>185</v>
      </c>
      <c r="G1176" s="1" t="s">
        <v>1398</v>
      </c>
      <c r="H1176" s="1" t="s">
        <v>11823</v>
      </c>
      <c r="I1176" s="1">
        <f>+Territorio[[#This Row],[id]]</f>
        <v>1166</v>
      </c>
    </row>
    <row r="1177" spans="2:9" hidden="1" x14ac:dyDescent="0.3">
      <c r="B1177">
        <v>1167</v>
      </c>
      <c r="C1177" s="1" t="s">
        <v>2180</v>
      </c>
      <c r="D1177" s="1" t="s">
        <v>1786</v>
      </c>
      <c r="E1177" s="1" t="s">
        <v>1546</v>
      </c>
      <c r="F1177" s="1" t="s">
        <v>185</v>
      </c>
      <c r="G1177" s="1" t="s">
        <v>1398</v>
      </c>
      <c r="H1177" s="1" t="s">
        <v>11824</v>
      </c>
      <c r="I1177" s="1">
        <f>+Territorio[[#This Row],[id]]</f>
        <v>1167</v>
      </c>
    </row>
    <row r="1178" spans="2:9" hidden="1" x14ac:dyDescent="0.3">
      <c r="B1178">
        <v>1168</v>
      </c>
      <c r="C1178" s="1" t="s">
        <v>2181</v>
      </c>
      <c r="D1178" s="1" t="s">
        <v>1788</v>
      </c>
      <c r="E1178" s="1" t="s">
        <v>1546</v>
      </c>
      <c r="F1178" s="1" t="s">
        <v>185</v>
      </c>
      <c r="G1178" s="1" t="s">
        <v>1398</v>
      </c>
      <c r="H1178" s="1" t="s">
        <v>11825</v>
      </c>
      <c r="I1178" s="1">
        <f>+Territorio[[#This Row],[id]]</f>
        <v>1168</v>
      </c>
    </row>
    <row r="1179" spans="2:9" hidden="1" x14ac:dyDescent="0.3">
      <c r="B1179">
        <v>1169</v>
      </c>
      <c r="C1179" s="1" t="s">
        <v>2182</v>
      </c>
      <c r="D1179" s="1" t="s">
        <v>1790</v>
      </c>
      <c r="E1179" s="1" t="s">
        <v>1546</v>
      </c>
      <c r="F1179" s="1" t="s">
        <v>185</v>
      </c>
      <c r="G1179" s="1" t="s">
        <v>1398</v>
      </c>
      <c r="H1179" s="1" t="s">
        <v>11826</v>
      </c>
      <c r="I1179" s="1">
        <f>+Territorio[[#This Row],[id]]</f>
        <v>1169</v>
      </c>
    </row>
    <row r="1180" spans="2:9" hidden="1" x14ac:dyDescent="0.3">
      <c r="B1180">
        <v>1170</v>
      </c>
      <c r="C1180" s="1" t="s">
        <v>2183</v>
      </c>
      <c r="D1180" s="1" t="s">
        <v>1792</v>
      </c>
      <c r="E1180" s="1" t="s">
        <v>1546</v>
      </c>
      <c r="F1180" s="1" t="s">
        <v>185</v>
      </c>
      <c r="G1180" s="1" t="s">
        <v>1398</v>
      </c>
      <c r="H1180" s="1" t="s">
        <v>11827</v>
      </c>
      <c r="I1180" s="1">
        <f>+Territorio[[#This Row],[id]]</f>
        <v>1170</v>
      </c>
    </row>
    <row r="1181" spans="2:9" hidden="1" x14ac:dyDescent="0.3">
      <c r="B1181">
        <v>1171</v>
      </c>
      <c r="C1181" s="1" t="s">
        <v>2184</v>
      </c>
      <c r="D1181" s="1" t="s">
        <v>1794</v>
      </c>
      <c r="E1181" s="1" t="s">
        <v>1546</v>
      </c>
      <c r="F1181" s="1" t="s">
        <v>185</v>
      </c>
      <c r="G1181" s="1" t="s">
        <v>1398</v>
      </c>
      <c r="H1181" s="1" t="s">
        <v>11828</v>
      </c>
      <c r="I1181" s="1">
        <f>+Territorio[[#This Row],[id]]</f>
        <v>1171</v>
      </c>
    </row>
    <row r="1182" spans="2:9" hidden="1" x14ac:dyDescent="0.3">
      <c r="B1182">
        <v>1172</v>
      </c>
      <c r="C1182" s="1" t="s">
        <v>2185</v>
      </c>
      <c r="D1182" s="1" t="s">
        <v>1796</v>
      </c>
      <c r="E1182" s="1" t="s">
        <v>1546</v>
      </c>
      <c r="F1182" s="1" t="s">
        <v>185</v>
      </c>
      <c r="G1182" s="1" t="s">
        <v>1398</v>
      </c>
      <c r="H1182" s="1" t="s">
        <v>11829</v>
      </c>
      <c r="I1182" s="1">
        <f>+Territorio[[#This Row],[id]]</f>
        <v>1172</v>
      </c>
    </row>
    <row r="1183" spans="2:9" hidden="1" x14ac:dyDescent="0.3">
      <c r="B1183">
        <v>1173</v>
      </c>
      <c r="C1183" s="1" t="s">
        <v>2186</v>
      </c>
      <c r="D1183" s="1" t="s">
        <v>2187</v>
      </c>
      <c r="E1183" s="1" t="s">
        <v>1546</v>
      </c>
      <c r="F1183" s="1" t="s">
        <v>185</v>
      </c>
      <c r="G1183" s="1" t="s">
        <v>1398</v>
      </c>
      <c r="H1183" s="1" t="s">
        <v>11830</v>
      </c>
      <c r="I1183" s="1">
        <f>+Territorio[[#This Row],[id]]</f>
        <v>1173</v>
      </c>
    </row>
    <row r="1184" spans="2:9" hidden="1" x14ac:dyDescent="0.3">
      <c r="B1184">
        <v>1174</v>
      </c>
      <c r="C1184" s="1" t="s">
        <v>2188</v>
      </c>
      <c r="D1184" s="1" t="s">
        <v>2189</v>
      </c>
      <c r="E1184" s="1" t="s">
        <v>1546</v>
      </c>
      <c r="F1184" s="1" t="s">
        <v>185</v>
      </c>
      <c r="G1184" s="1" t="s">
        <v>1398</v>
      </c>
      <c r="H1184" s="1" t="s">
        <v>11831</v>
      </c>
      <c r="I1184" s="1">
        <f>+Territorio[[#This Row],[id]]</f>
        <v>1174</v>
      </c>
    </row>
    <row r="1185" spans="2:9" hidden="1" x14ac:dyDescent="0.3">
      <c r="B1185">
        <v>1175</v>
      </c>
      <c r="C1185" s="1" t="s">
        <v>2190</v>
      </c>
      <c r="D1185" s="1" t="s">
        <v>2191</v>
      </c>
      <c r="E1185" s="1" t="s">
        <v>1546</v>
      </c>
      <c r="F1185" s="1" t="s">
        <v>185</v>
      </c>
      <c r="G1185" s="1" t="s">
        <v>1398</v>
      </c>
      <c r="H1185" s="1" t="s">
        <v>11832</v>
      </c>
      <c r="I1185" s="1">
        <f>+Territorio[[#This Row],[id]]</f>
        <v>1175</v>
      </c>
    </row>
    <row r="1186" spans="2:9" hidden="1" x14ac:dyDescent="0.3">
      <c r="B1186">
        <v>1176</v>
      </c>
      <c r="C1186" s="1" t="s">
        <v>2192</v>
      </c>
      <c r="D1186" s="1" t="s">
        <v>2193</v>
      </c>
      <c r="E1186" s="1" t="s">
        <v>1546</v>
      </c>
      <c r="F1186" s="1" t="s">
        <v>185</v>
      </c>
      <c r="G1186" s="1" t="s">
        <v>1398</v>
      </c>
      <c r="H1186" s="1" t="s">
        <v>11833</v>
      </c>
      <c r="I1186" s="1">
        <f>+Territorio[[#This Row],[id]]</f>
        <v>1176</v>
      </c>
    </row>
    <row r="1187" spans="2:9" hidden="1" x14ac:dyDescent="0.3">
      <c r="B1187">
        <v>1177</v>
      </c>
      <c r="C1187" s="1" t="s">
        <v>2194</v>
      </c>
      <c r="D1187" s="1" t="s">
        <v>2195</v>
      </c>
      <c r="E1187" s="1" t="s">
        <v>1546</v>
      </c>
      <c r="F1187" s="1" t="s">
        <v>185</v>
      </c>
      <c r="G1187" s="1" t="s">
        <v>1398</v>
      </c>
      <c r="H1187" s="1" t="s">
        <v>11834</v>
      </c>
      <c r="I1187" s="1">
        <f>+Territorio[[#This Row],[id]]</f>
        <v>1177</v>
      </c>
    </row>
    <row r="1188" spans="2:9" hidden="1" x14ac:dyDescent="0.3">
      <c r="B1188">
        <v>1178</v>
      </c>
      <c r="C1188" s="1" t="s">
        <v>2196</v>
      </c>
      <c r="D1188" s="1" t="s">
        <v>2197</v>
      </c>
      <c r="E1188" s="1" t="s">
        <v>1546</v>
      </c>
      <c r="F1188" s="1" t="s">
        <v>185</v>
      </c>
      <c r="G1188" s="1" t="s">
        <v>1398</v>
      </c>
      <c r="H1188" s="1" t="s">
        <v>11835</v>
      </c>
      <c r="I1188" s="1">
        <f>+Territorio[[#This Row],[id]]</f>
        <v>1178</v>
      </c>
    </row>
    <row r="1189" spans="2:9" hidden="1" x14ac:dyDescent="0.3">
      <c r="B1189">
        <v>1179</v>
      </c>
      <c r="C1189" s="1" t="s">
        <v>2198</v>
      </c>
      <c r="D1189" s="1" t="s">
        <v>2199</v>
      </c>
      <c r="E1189" s="1" t="s">
        <v>1546</v>
      </c>
      <c r="F1189" s="1" t="s">
        <v>185</v>
      </c>
      <c r="G1189" s="1" t="s">
        <v>1398</v>
      </c>
      <c r="H1189" s="1" t="s">
        <v>11836</v>
      </c>
      <c r="I1189" s="1">
        <f>+Territorio[[#This Row],[id]]</f>
        <v>1179</v>
      </c>
    </row>
    <row r="1190" spans="2:9" hidden="1" x14ac:dyDescent="0.3">
      <c r="B1190">
        <v>1180</v>
      </c>
      <c r="C1190" s="1" t="s">
        <v>2200</v>
      </c>
      <c r="D1190" s="1" t="s">
        <v>720</v>
      </c>
      <c r="E1190" s="1" t="s">
        <v>1546</v>
      </c>
      <c r="F1190" s="1" t="s">
        <v>185</v>
      </c>
      <c r="G1190" s="1" t="s">
        <v>1398</v>
      </c>
      <c r="H1190" s="1" t="s">
        <v>11837</v>
      </c>
      <c r="I1190" s="1">
        <f>+Territorio[[#This Row],[id]]</f>
        <v>1180</v>
      </c>
    </row>
    <row r="1191" spans="2:9" hidden="1" x14ac:dyDescent="0.3">
      <c r="B1191">
        <v>1181</v>
      </c>
      <c r="C1191" s="1" t="s">
        <v>2201</v>
      </c>
      <c r="D1191" s="1" t="s">
        <v>722</v>
      </c>
      <c r="E1191" s="1" t="s">
        <v>1546</v>
      </c>
      <c r="F1191" s="1" t="s">
        <v>185</v>
      </c>
      <c r="G1191" s="1" t="s">
        <v>1398</v>
      </c>
      <c r="H1191" s="1" t="s">
        <v>11838</v>
      </c>
      <c r="I1191" s="1">
        <f>+Territorio[[#This Row],[id]]</f>
        <v>1181</v>
      </c>
    </row>
    <row r="1192" spans="2:9" hidden="1" x14ac:dyDescent="0.3">
      <c r="B1192">
        <v>1182</v>
      </c>
      <c r="C1192" s="1" t="s">
        <v>2202</v>
      </c>
      <c r="D1192" s="1" t="s">
        <v>724</v>
      </c>
      <c r="E1192" s="1" t="s">
        <v>1546</v>
      </c>
      <c r="F1192" s="1" t="s">
        <v>185</v>
      </c>
      <c r="G1192" s="1" t="s">
        <v>1398</v>
      </c>
      <c r="H1192" s="1" t="s">
        <v>11839</v>
      </c>
      <c r="I1192" s="1">
        <f>+Territorio[[#This Row],[id]]</f>
        <v>1182</v>
      </c>
    </row>
    <row r="1193" spans="2:9" hidden="1" x14ac:dyDescent="0.3">
      <c r="B1193">
        <v>1183</v>
      </c>
      <c r="C1193" s="1" t="s">
        <v>2203</v>
      </c>
      <c r="D1193" s="1" t="s">
        <v>726</v>
      </c>
      <c r="E1193" s="1" t="s">
        <v>1546</v>
      </c>
      <c r="F1193" s="1" t="s">
        <v>185</v>
      </c>
      <c r="G1193" s="1" t="s">
        <v>1398</v>
      </c>
      <c r="H1193" s="1" t="s">
        <v>11840</v>
      </c>
      <c r="I1193" s="1">
        <f>+Territorio[[#This Row],[id]]</f>
        <v>1183</v>
      </c>
    </row>
    <row r="1194" spans="2:9" hidden="1" x14ac:dyDescent="0.3">
      <c r="B1194">
        <v>1184</v>
      </c>
      <c r="C1194" s="1" t="s">
        <v>2204</v>
      </c>
      <c r="D1194" s="1" t="s">
        <v>728</v>
      </c>
      <c r="E1194" s="1" t="s">
        <v>1546</v>
      </c>
      <c r="F1194" s="1" t="s">
        <v>185</v>
      </c>
      <c r="G1194" s="1" t="s">
        <v>1398</v>
      </c>
      <c r="H1194" s="1" t="s">
        <v>11841</v>
      </c>
      <c r="I1194" s="1">
        <f>+Territorio[[#This Row],[id]]</f>
        <v>1184</v>
      </c>
    </row>
    <row r="1195" spans="2:9" hidden="1" x14ac:dyDescent="0.3">
      <c r="B1195">
        <v>1185</v>
      </c>
      <c r="C1195" s="1" t="s">
        <v>2205</v>
      </c>
      <c r="D1195" s="1" t="s">
        <v>1802</v>
      </c>
      <c r="E1195" s="1" t="s">
        <v>1546</v>
      </c>
      <c r="F1195" s="1" t="s">
        <v>185</v>
      </c>
      <c r="G1195" s="1" t="s">
        <v>1398</v>
      </c>
      <c r="H1195" s="1" t="s">
        <v>11842</v>
      </c>
      <c r="I1195" s="1">
        <f>+Territorio[[#This Row],[id]]</f>
        <v>1185</v>
      </c>
    </row>
    <row r="1196" spans="2:9" hidden="1" x14ac:dyDescent="0.3">
      <c r="B1196">
        <v>1186</v>
      </c>
      <c r="C1196" s="1" t="s">
        <v>2206</v>
      </c>
      <c r="D1196" s="1" t="s">
        <v>1804</v>
      </c>
      <c r="E1196" s="1" t="s">
        <v>1546</v>
      </c>
      <c r="F1196" s="1" t="s">
        <v>185</v>
      </c>
      <c r="G1196" s="1" t="s">
        <v>1398</v>
      </c>
      <c r="H1196" s="1" t="s">
        <v>11843</v>
      </c>
      <c r="I1196" s="1">
        <f>+Territorio[[#This Row],[id]]</f>
        <v>1186</v>
      </c>
    </row>
    <row r="1197" spans="2:9" hidden="1" x14ac:dyDescent="0.3">
      <c r="B1197">
        <v>1187</v>
      </c>
      <c r="C1197" s="1" t="s">
        <v>2207</v>
      </c>
      <c r="D1197" s="1" t="s">
        <v>1805</v>
      </c>
      <c r="E1197" s="1" t="s">
        <v>1546</v>
      </c>
      <c r="F1197" s="1" t="s">
        <v>185</v>
      </c>
      <c r="G1197" s="1" t="s">
        <v>1398</v>
      </c>
      <c r="H1197" s="1" t="s">
        <v>11844</v>
      </c>
      <c r="I1197" s="1">
        <f>+Territorio[[#This Row],[id]]</f>
        <v>1187</v>
      </c>
    </row>
    <row r="1198" spans="2:9" hidden="1" x14ac:dyDescent="0.3">
      <c r="B1198">
        <v>1188</v>
      </c>
      <c r="C1198" s="1" t="s">
        <v>2208</v>
      </c>
      <c r="D1198" s="1" t="s">
        <v>2209</v>
      </c>
      <c r="E1198" s="1" t="s">
        <v>1546</v>
      </c>
      <c r="F1198" s="1" t="s">
        <v>185</v>
      </c>
      <c r="G1198" s="1" t="s">
        <v>1398</v>
      </c>
      <c r="H1198" s="1" t="s">
        <v>11845</v>
      </c>
      <c r="I1198" s="1">
        <f>+Territorio[[#This Row],[id]]</f>
        <v>1188</v>
      </c>
    </row>
    <row r="1199" spans="2:9" hidden="1" x14ac:dyDescent="0.3">
      <c r="B1199">
        <v>1189</v>
      </c>
      <c r="C1199" s="1" t="s">
        <v>2210</v>
      </c>
      <c r="D1199" s="1" t="s">
        <v>1807</v>
      </c>
      <c r="E1199" s="1" t="s">
        <v>1546</v>
      </c>
      <c r="F1199" s="1" t="s">
        <v>185</v>
      </c>
      <c r="G1199" s="1" t="s">
        <v>1398</v>
      </c>
      <c r="H1199" s="1" t="s">
        <v>11846</v>
      </c>
      <c r="I1199" s="1">
        <f>+Territorio[[#This Row],[id]]</f>
        <v>1189</v>
      </c>
    </row>
    <row r="1200" spans="2:9" hidden="1" x14ac:dyDescent="0.3">
      <c r="B1200">
        <v>1190</v>
      </c>
      <c r="C1200" s="1" t="s">
        <v>2211</v>
      </c>
      <c r="D1200" s="1" t="s">
        <v>1809</v>
      </c>
      <c r="E1200" s="1" t="s">
        <v>1546</v>
      </c>
      <c r="F1200" s="1" t="s">
        <v>185</v>
      </c>
      <c r="G1200" s="1" t="s">
        <v>1398</v>
      </c>
      <c r="H1200" s="1" t="s">
        <v>11847</v>
      </c>
      <c r="I1200" s="1">
        <f>+Territorio[[#This Row],[id]]</f>
        <v>1190</v>
      </c>
    </row>
    <row r="1201" spans="2:9" hidden="1" x14ac:dyDescent="0.3">
      <c r="B1201">
        <v>1191</v>
      </c>
      <c r="C1201" s="1" t="s">
        <v>2212</v>
      </c>
      <c r="D1201" s="1" t="s">
        <v>1811</v>
      </c>
      <c r="E1201" s="1" t="s">
        <v>1546</v>
      </c>
      <c r="F1201" s="1" t="s">
        <v>185</v>
      </c>
      <c r="G1201" s="1" t="s">
        <v>1398</v>
      </c>
      <c r="H1201" s="1" t="s">
        <v>11848</v>
      </c>
      <c r="I1201" s="1">
        <f>+Territorio[[#This Row],[id]]</f>
        <v>1191</v>
      </c>
    </row>
    <row r="1202" spans="2:9" hidden="1" x14ac:dyDescent="0.3">
      <c r="B1202">
        <v>1192</v>
      </c>
      <c r="C1202" s="1" t="s">
        <v>2213</v>
      </c>
      <c r="D1202" s="1" t="s">
        <v>1813</v>
      </c>
      <c r="E1202" s="1" t="s">
        <v>1546</v>
      </c>
      <c r="F1202" s="1" t="s">
        <v>185</v>
      </c>
      <c r="G1202" s="1" t="s">
        <v>1398</v>
      </c>
      <c r="H1202" s="1" t="s">
        <v>11849</v>
      </c>
      <c r="I1202" s="1">
        <f>+Territorio[[#This Row],[id]]</f>
        <v>1192</v>
      </c>
    </row>
    <row r="1203" spans="2:9" hidden="1" x14ac:dyDescent="0.3">
      <c r="B1203">
        <v>1193</v>
      </c>
      <c r="C1203" s="1" t="s">
        <v>2214</v>
      </c>
      <c r="D1203" s="1" t="s">
        <v>2215</v>
      </c>
      <c r="E1203" s="1" t="s">
        <v>1546</v>
      </c>
      <c r="F1203" s="1" t="s">
        <v>185</v>
      </c>
      <c r="G1203" s="1" t="s">
        <v>1398</v>
      </c>
      <c r="H1203" s="1" t="s">
        <v>11850</v>
      </c>
      <c r="I1203" s="1">
        <f>+Territorio[[#This Row],[id]]</f>
        <v>1193</v>
      </c>
    </row>
    <row r="1204" spans="2:9" hidden="1" x14ac:dyDescent="0.3">
      <c r="B1204">
        <v>1194</v>
      </c>
      <c r="C1204" s="1" t="s">
        <v>2216</v>
      </c>
      <c r="D1204" s="1" t="s">
        <v>1815</v>
      </c>
      <c r="E1204" s="1" t="s">
        <v>1546</v>
      </c>
      <c r="F1204" s="1" t="s">
        <v>185</v>
      </c>
      <c r="G1204" s="1" t="s">
        <v>1398</v>
      </c>
      <c r="H1204" s="1" t="s">
        <v>11851</v>
      </c>
      <c r="I1204" s="1">
        <f>+Territorio[[#This Row],[id]]</f>
        <v>1194</v>
      </c>
    </row>
    <row r="1205" spans="2:9" hidden="1" x14ac:dyDescent="0.3">
      <c r="B1205">
        <v>1195</v>
      </c>
      <c r="C1205" s="1" t="s">
        <v>2217</v>
      </c>
      <c r="D1205" s="1" t="s">
        <v>1817</v>
      </c>
      <c r="E1205" s="1" t="s">
        <v>1546</v>
      </c>
      <c r="F1205" s="1" t="s">
        <v>185</v>
      </c>
      <c r="G1205" s="1" t="s">
        <v>1398</v>
      </c>
      <c r="H1205" s="1" t="s">
        <v>11852</v>
      </c>
      <c r="I1205" s="1">
        <f>+Territorio[[#This Row],[id]]</f>
        <v>1195</v>
      </c>
    </row>
    <row r="1206" spans="2:9" hidden="1" x14ac:dyDescent="0.3">
      <c r="B1206">
        <v>1196</v>
      </c>
      <c r="C1206" s="1" t="s">
        <v>2218</v>
      </c>
      <c r="D1206" s="1" t="s">
        <v>2219</v>
      </c>
      <c r="E1206" s="1" t="s">
        <v>1546</v>
      </c>
      <c r="F1206" s="1" t="s">
        <v>185</v>
      </c>
      <c r="G1206" s="1" t="s">
        <v>1398</v>
      </c>
      <c r="H1206" s="1" t="s">
        <v>11853</v>
      </c>
      <c r="I1206" s="1">
        <f>+Territorio[[#This Row],[id]]</f>
        <v>1196</v>
      </c>
    </row>
    <row r="1207" spans="2:9" hidden="1" x14ac:dyDescent="0.3">
      <c r="B1207">
        <v>1197</v>
      </c>
      <c r="C1207" s="1" t="s">
        <v>2220</v>
      </c>
      <c r="D1207" s="1" t="s">
        <v>1819</v>
      </c>
      <c r="E1207" s="1" t="s">
        <v>1546</v>
      </c>
      <c r="F1207" s="1" t="s">
        <v>185</v>
      </c>
      <c r="G1207" s="1" t="s">
        <v>1398</v>
      </c>
      <c r="H1207" s="1" t="s">
        <v>11854</v>
      </c>
      <c r="I1207" s="1">
        <f>+Territorio[[#This Row],[id]]</f>
        <v>1197</v>
      </c>
    </row>
    <row r="1208" spans="2:9" hidden="1" x14ac:dyDescent="0.3">
      <c r="B1208">
        <v>1198</v>
      </c>
      <c r="C1208" s="1" t="s">
        <v>2221</v>
      </c>
      <c r="D1208" s="1" t="s">
        <v>2222</v>
      </c>
      <c r="E1208" s="1" t="s">
        <v>1546</v>
      </c>
      <c r="F1208" s="1" t="s">
        <v>185</v>
      </c>
      <c r="G1208" s="1" t="s">
        <v>1398</v>
      </c>
      <c r="H1208" s="1" t="s">
        <v>11855</v>
      </c>
      <c r="I1208" s="1">
        <f>+Territorio[[#This Row],[id]]</f>
        <v>1198</v>
      </c>
    </row>
    <row r="1209" spans="2:9" hidden="1" x14ac:dyDescent="0.3">
      <c r="B1209">
        <v>1199</v>
      </c>
      <c r="C1209" s="1" t="s">
        <v>2223</v>
      </c>
      <c r="D1209" s="1" t="s">
        <v>2224</v>
      </c>
      <c r="E1209" s="1" t="s">
        <v>1546</v>
      </c>
      <c r="F1209" s="1" t="s">
        <v>185</v>
      </c>
      <c r="G1209" s="1" t="s">
        <v>1398</v>
      </c>
      <c r="H1209" s="1" t="s">
        <v>11856</v>
      </c>
      <c r="I1209" s="1">
        <f>+Territorio[[#This Row],[id]]</f>
        <v>1199</v>
      </c>
    </row>
    <row r="1210" spans="2:9" hidden="1" x14ac:dyDescent="0.3">
      <c r="B1210">
        <v>1200</v>
      </c>
      <c r="C1210" s="1" t="s">
        <v>2225</v>
      </c>
      <c r="D1210" s="1" t="s">
        <v>2226</v>
      </c>
      <c r="E1210" s="1" t="s">
        <v>1546</v>
      </c>
      <c r="F1210" s="1" t="s">
        <v>185</v>
      </c>
      <c r="G1210" s="1" t="s">
        <v>1398</v>
      </c>
      <c r="H1210" s="1" t="s">
        <v>11857</v>
      </c>
      <c r="I1210" s="1">
        <f>+Territorio[[#This Row],[id]]</f>
        <v>1200</v>
      </c>
    </row>
    <row r="1211" spans="2:9" hidden="1" x14ac:dyDescent="0.3">
      <c r="B1211">
        <v>1201</v>
      </c>
      <c r="C1211" s="1" t="s">
        <v>2227</v>
      </c>
      <c r="D1211" s="1" t="s">
        <v>2228</v>
      </c>
      <c r="E1211" s="1" t="s">
        <v>1546</v>
      </c>
      <c r="F1211" s="1" t="s">
        <v>185</v>
      </c>
      <c r="G1211" s="1" t="s">
        <v>1398</v>
      </c>
      <c r="H1211" s="1" t="s">
        <v>11858</v>
      </c>
      <c r="I1211" s="1">
        <f>+Territorio[[#This Row],[id]]</f>
        <v>1201</v>
      </c>
    </row>
    <row r="1212" spans="2:9" hidden="1" x14ac:dyDescent="0.3">
      <c r="B1212">
        <v>1202</v>
      </c>
      <c r="C1212" s="1" t="s">
        <v>2229</v>
      </c>
      <c r="D1212" s="1" t="s">
        <v>2230</v>
      </c>
      <c r="E1212" s="1" t="s">
        <v>1546</v>
      </c>
      <c r="F1212" s="1" t="s">
        <v>185</v>
      </c>
      <c r="G1212" s="1" t="s">
        <v>1398</v>
      </c>
      <c r="H1212" s="1" t="s">
        <v>11859</v>
      </c>
      <c r="I1212" s="1">
        <f>+Territorio[[#This Row],[id]]</f>
        <v>1202</v>
      </c>
    </row>
    <row r="1213" spans="2:9" hidden="1" x14ac:dyDescent="0.3">
      <c r="B1213">
        <v>1203</v>
      </c>
      <c r="C1213" s="1" t="s">
        <v>2231</v>
      </c>
      <c r="D1213" s="1" t="s">
        <v>2232</v>
      </c>
      <c r="E1213" s="1" t="s">
        <v>1546</v>
      </c>
      <c r="F1213" s="1" t="s">
        <v>185</v>
      </c>
      <c r="G1213" s="1" t="s">
        <v>1398</v>
      </c>
      <c r="H1213" s="1" t="s">
        <v>11860</v>
      </c>
      <c r="I1213" s="1">
        <f>+Territorio[[#This Row],[id]]</f>
        <v>1203</v>
      </c>
    </row>
    <row r="1214" spans="2:9" hidden="1" x14ac:dyDescent="0.3">
      <c r="B1214">
        <v>1204</v>
      </c>
      <c r="C1214" s="1" t="s">
        <v>2233</v>
      </c>
      <c r="D1214" s="1" t="s">
        <v>2234</v>
      </c>
      <c r="E1214" s="1" t="s">
        <v>1546</v>
      </c>
      <c r="F1214" s="1" t="s">
        <v>185</v>
      </c>
      <c r="G1214" s="1" t="s">
        <v>1398</v>
      </c>
      <c r="H1214" s="1" t="s">
        <v>11861</v>
      </c>
      <c r="I1214" s="1">
        <f>+Territorio[[#This Row],[id]]</f>
        <v>1204</v>
      </c>
    </row>
    <row r="1215" spans="2:9" hidden="1" x14ac:dyDescent="0.3">
      <c r="B1215">
        <v>1205</v>
      </c>
      <c r="C1215" s="1" t="s">
        <v>2235</v>
      </c>
      <c r="D1215" s="1" t="s">
        <v>2236</v>
      </c>
      <c r="E1215" s="1" t="s">
        <v>1546</v>
      </c>
      <c r="F1215" s="1" t="s">
        <v>185</v>
      </c>
      <c r="G1215" s="1" t="s">
        <v>1398</v>
      </c>
      <c r="H1215" s="1" t="s">
        <v>11862</v>
      </c>
      <c r="I1215" s="1">
        <f>+Territorio[[#This Row],[id]]</f>
        <v>1205</v>
      </c>
    </row>
    <row r="1216" spans="2:9" hidden="1" x14ac:dyDescent="0.3">
      <c r="B1216">
        <v>1206</v>
      </c>
      <c r="C1216" s="1" t="s">
        <v>2237</v>
      </c>
      <c r="D1216" s="1" t="s">
        <v>2238</v>
      </c>
      <c r="E1216" s="1" t="s">
        <v>1546</v>
      </c>
      <c r="F1216" s="1" t="s">
        <v>185</v>
      </c>
      <c r="G1216" s="1" t="s">
        <v>1398</v>
      </c>
      <c r="H1216" s="1" t="s">
        <v>11863</v>
      </c>
      <c r="I1216" s="1">
        <f>+Territorio[[#This Row],[id]]</f>
        <v>1206</v>
      </c>
    </row>
    <row r="1217" spans="2:9" hidden="1" x14ac:dyDescent="0.3">
      <c r="B1217">
        <v>1207</v>
      </c>
      <c r="C1217" s="1" t="s">
        <v>2239</v>
      </c>
      <c r="D1217" s="1" t="s">
        <v>2240</v>
      </c>
      <c r="E1217" s="1" t="s">
        <v>1546</v>
      </c>
      <c r="F1217" s="1" t="s">
        <v>185</v>
      </c>
      <c r="G1217" s="1" t="s">
        <v>1398</v>
      </c>
      <c r="H1217" s="1" t="s">
        <v>11864</v>
      </c>
      <c r="I1217" s="1">
        <f>+Territorio[[#This Row],[id]]</f>
        <v>1207</v>
      </c>
    </row>
    <row r="1218" spans="2:9" hidden="1" x14ac:dyDescent="0.3">
      <c r="B1218">
        <v>1208</v>
      </c>
      <c r="C1218" s="1" t="s">
        <v>2241</v>
      </c>
      <c r="D1218" s="1" t="s">
        <v>2242</v>
      </c>
      <c r="E1218" s="1" t="s">
        <v>1546</v>
      </c>
      <c r="F1218" s="1" t="s">
        <v>185</v>
      </c>
      <c r="G1218" s="1" t="s">
        <v>1398</v>
      </c>
      <c r="H1218" s="1" t="s">
        <v>11865</v>
      </c>
      <c r="I1218" s="1">
        <f>+Territorio[[#This Row],[id]]</f>
        <v>1208</v>
      </c>
    </row>
    <row r="1219" spans="2:9" hidden="1" x14ac:dyDescent="0.3">
      <c r="B1219">
        <v>1209</v>
      </c>
      <c r="C1219" s="1" t="s">
        <v>2243</v>
      </c>
      <c r="D1219" s="1" t="s">
        <v>2244</v>
      </c>
      <c r="E1219" s="1" t="s">
        <v>1546</v>
      </c>
      <c r="F1219" s="1" t="s">
        <v>185</v>
      </c>
      <c r="G1219" s="1" t="s">
        <v>1398</v>
      </c>
      <c r="H1219" s="1" t="s">
        <v>11866</v>
      </c>
      <c r="I1219" s="1">
        <f>+Territorio[[#This Row],[id]]</f>
        <v>1209</v>
      </c>
    </row>
    <row r="1220" spans="2:9" hidden="1" x14ac:dyDescent="0.3">
      <c r="B1220">
        <v>1210</v>
      </c>
      <c r="C1220" s="1" t="s">
        <v>2245</v>
      </c>
      <c r="D1220" s="1" t="s">
        <v>2246</v>
      </c>
      <c r="E1220" s="1" t="s">
        <v>1546</v>
      </c>
      <c r="F1220" s="1" t="s">
        <v>185</v>
      </c>
      <c r="G1220" s="1" t="s">
        <v>1398</v>
      </c>
      <c r="H1220" s="1" t="s">
        <v>11867</v>
      </c>
      <c r="I1220" s="1">
        <f>+Territorio[[#This Row],[id]]</f>
        <v>1210</v>
      </c>
    </row>
    <row r="1221" spans="2:9" hidden="1" x14ac:dyDescent="0.3">
      <c r="B1221">
        <v>1211</v>
      </c>
      <c r="C1221" s="1" t="s">
        <v>2247</v>
      </c>
      <c r="D1221" s="1" t="s">
        <v>2248</v>
      </c>
      <c r="E1221" s="1" t="s">
        <v>1546</v>
      </c>
      <c r="F1221" s="1" t="s">
        <v>185</v>
      </c>
      <c r="G1221" s="1" t="s">
        <v>1398</v>
      </c>
      <c r="H1221" s="1" t="s">
        <v>11868</v>
      </c>
      <c r="I1221" s="1">
        <f>+Territorio[[#This Row],[id]]</f>
        <v>1211</v>
      </c>
    </row>
    <row r="1222" spans="2:9" hidden="1" x14ac:dyDescent="0.3">
      <c r="B1222">
        <v>1212</v>
      </c>
      <c r="C1222" s="1" t="s">
        <v>2249</v>
      </c>
      <c r="D1222" s="1" t="s">
        <v>2250</v>
      </c>
      <c r="E1222" s="1" t="s">
        <v>1546</v>
      </c>
      <c r="F1222" s="1" t="s">
        <v>185</v>
      </c>
      <c r="G1222" s="1" t="s">
        <v>1398</v>
      </c>
      <c r="H1222" s="1" t="s">
        <v>11869</v>
      </c>
      <c r="I1222" s="1">
        <f>+Territorio[[#This Row],[id]]</f>
        <v>1212</v>
      </c>
    </row>
    <row r="1223" spans="2:9" hidden="1" x14ac:dyDescent="0.3">
      <c r="B1223">
        <v>1213</v>
      </c>
      <c r="C1223" s="1" t="s">
        <v>2251</v>
      </c>
      <c r="D1223" s="1" t="s">
        <v>2252</v>
      </c>
      <c r="E1223" s="1" t="s">
        <v>1546</v>
      </c>
      <c r="F1223" s="1" t="s">
        <v>185</v>
      </c>
      <c r="G1223" s="1" t="s">
        <v>1398</v>
      </c>
      <c r="H1223" s="1" t="s">
        <v>11870</v>
      </c>
      <c r="I1223" s="1">
        <f>+Territorio[[#This Row],[id]]</f>
        <v>1213</v>
      </c>
    </row>
    <row r="1224" spans="2:9" hidden="1" x14ac:dyDescent="0.3">
      <c r="B1224">
        <v>1214</v>
      </c>
      <c r="C1224" s="1" t="s">
        <v>2253</v>
      </c>
      <c r="D1224" s="1" t="s">
        <v>2254</v>
      </c>
      <c r="E1224" s="1" t="s">
        <v>1546</v>
      </c>
      <c r="F1224" s="1" t="s">
        <v>185</v>
      </c>
      <c r="G1224" s="1" t="s">
        <v>1398</v>
      </c>
      <c r="H1224" s="1" t="s">
        <v>11871</v>
      </c>
      <c r="I1224" s="1">
        <f>+Territorio[[#This Row],[id]]</f>
        <v>1214</v>
      </c>
    </row>
    <row r="1225" spans="2:9" hidden="1" x14ac:dyDescent="0.3">
      <c r="B1225">
        <v>1215</v>
      </c>
      <c r="C1225" s="1" t="s">
        <v>2255</v>
      </c>
      <c r="D1225" s="1" t="s">
        <v>2256</v>
      </c>
      <c r="E1225" s="1" t="s">
        <v>1546</v>
      </c>
      <c r="F1225" s="1" t="s">
        <v>185</v>
      </c>
      <c r="G1225" s="1" t="s">
        <v>1398</v>
      </c>
      <c r="H1225" s="1" t="s">
        <v>11872</v>
      </c>
      <c r="I1225" s="1">
        <f>+Territorio[[#This Row],[id]]</f>
        <v>1215</v>
      </c>
    </row>
    <row r="1226" spans="2:9" hidden="1" x14ac:dyDescent="0.3">
      <c r="B1226">
        <v>1216</v>
      </c>
      <c r="C1226" s="1" t="s">
        <v>2257</v>
      </c>
      <c r="D1226" s="1" t="s">
        <v>2258</v>
      </c>
      <c r="E1226" s="1" t="s">
        <v>1546</v>
      </c>
      <c r="F1226" s="1" t="s">
        <v>185</v>
      </c>
      <c r="G1226" s="1" t="s">
        <v>1398</v>
      </c>
      <c r="H1226" s="1" t="s">
        <v>11873</v>
      </c>
      <c r="I1226" s="1">
        <f>+Territorio[[#This Row],[id]]</f>
        <v>1216</v>
      </c>
    </row>
    <row r="1227" spans="2:9" hidden="1" x14ac:dyDescent="0.3">
      <c r="B1227">
        <v>1217</v>
      </c>
      <c r="C1227" s="1" t="s">
        <v>2259</v>
      </c>
      <c r="D1227" s="1" t="s">
        <v>2260</v>
      </c>
      <c r="E1227" s="1" t="s">
        <v>1546</v>
      </c>
      <c r="F1227" s="1" t="s">
        <v>185</v>
      </c>
      <c r="G1227" s="1" t="s">
        <v>1398</v>
      </c>
      <c r="H1227" s="1" t="s">
        <v>11874</v>
      </c>
      <c r="I1227" s="1">
        <f>+Territorio[[#This Row],[id]]</f>
        <v>1217</v>
      </c>
    </row>
    <row r="1228" spans="2:9" hidden="1" x14ac:dyDescent="0.3">
      <c r="B1228">
        <v>1218</v>
      </c>
      <c r="C1228" s="1" t="s">
        <v>2261</v>
      </c>
      <c r="D1228" s="1" t="s">
        <v>2262</v>
      </c>
      <c r="E1228" s="1" t="s">
        <v>1546</v>
      </c>
      <c r="F1228" s="1" t="s">
        <v>185</v>
      </c>
      <c r="G1228" s="1" t="s">
        <v>1398</v>
      </c>
      <c r="H1228" s="1" t="s">
        <v>11875</v>
      </c>
      <c r="I1228" s="1">
        <f>+Territorio[[#This Row],[id]]</f>
        <v>1218</v>
      </c>
    </row>
    <row r="1229" spans="2:9" hidden="1" x14ac:dyDescent="0.3">
      <c r="B1229">
        <v>1219</v>
      </c>
      <c r="C1229" s="1" t="s">
        <v>2263</v>
      </c>
      <c r="D1229" s="1" t="s">
        <v>2264</v>
      </c>
      <c r="E1229" s="1" t="s">
        <v>1546</v>
      </c>
      <c r="F1229" s="1" t="s">
        <v>185</v>
      </c>
      <c r="G1229" s="1" t="s">
        <v>1398</v>
      </c>
      <c r="H1229" s="1" t="s">
        <v>11876</v>
      </c>
      <c r="I1229" s="1">
        <f>+Territorio[[#This Row],[id]]</f>
        <v>1219</v>
      </c>
    </row>
    <row r="1230" spans="2:9" hidden="1" x14ac:dyDescent="0.3">
      <c r="B1230">
        <v>1220</v>
      </c>
      <c r="C1230" s="1" t="s">
        <v>2265</v>
      </c>
      <c r="D1230" s="1" t="s">
        <v>2266</v>
      </c>
      <c r="E1230" s="1" t="s">
        <v>1546</v>
      </c>
      <c r="F1230" s="1" t="s">
        <v>185</v>
      </c>
      <c r="G1230" s="1" t="s">
        <v>1398</v>
      </c>
      <c r="H1230" s="1" t="s">
        <v>11877</v>
      </c>
      <c r="I1230" s="1">
        <f>+Territorio[[#This Row],[id]]</f>
        <v>1220</v>
      </c>
    </row>
    <row r="1231" spans="2:9" hidden="1" x14ac:dyDescent="0.3">
      <c r="B1231">
        <v>1221</v>
      </c>
      <c r="C1231" s="1" t="s">
        <v>2267</v>
      </c>
      <c r="D1231" s="1" t="s">
        <v>2268</v>
      </c>
      <c r="E1231" s="1" t="s">
        <v>1546</v>
      </c>
      <c r="F1231" s="1" t="s">
        <v>185</v>
      </c>
      <c r="G1231" s="1" t="s">
        <v>1398</v>
      </c>
      <c r="H1231" s="1" t="s">
        <v>11878</v>
      </c>
      <c r="I1231" s="1">
        <f>+Territorio[[#This Row],[id]]</f>
        <v>1221</v>
      </c>
    </row>
    <row r="1232" spans="2:9" hidden="1" x14ac:dyDescent="0.3">
      <c r="B1232">
        <v>1222</v>
      </c>
      <c r="C1232" s="1" t="s">
        <v>2269</v>
      </c>
      <c r="D1232" s="1" t="s">
        <v>2270</v>
      </c>
      <c r="E1232" s="1" t="s">
        <v>1546</v>
      </c>
      <c r="F1232" s="1" t="s">
        <v>185</v>
      </c>
      <c r="G1232" s="1" t="s">
        <v>1398</v>
      </c>
      <c r="H1232" s="1" t="s">
        <v>11879</v>
      </c>
      <c r="I1232" s="1">
        <f>+Territorio[[#This Row],[id]]</f>
        <v>1222</v>
      </c>
    </row>
    <row r="1233" spans="2:9" hidden="1" x14ac:dyDescent="0.3">
      <c r="B1233">
        <v>1223</v>
      </c>
      <c r="C1233" s="1" t="s">
        <v>2271</v>
      </c>
      <c r="D1233" s="1" t="s">
        <v>2272</v>
      </c>
      <c r="E1233" s="1" t="s">
        <v>1546</v>
      </c>
      <c r="F1233" s="1" t="s">
        <v>185</v>
      </c>
      <c r="G1233" s="1" t="s">
        <v>1398</v>
      </c>
      <c r="H1233" s="1" t="s">
        <v>11880</v>
      </c>
      <c r="I1233" s="1">
        <f>+Territorio[[#This Row],[id]]</f>
        <v>1223</v>
      </c>
    </row>
    <row r="1234" spans="2:9" hidden="1" x14ac:dyDescent="0.3">
      <c r="B1234">
        <v>1224</v>
      </c>
      <c r="C1234" s="1" t="s">
        <v>2273</v>
      </c>
      <c r="D1234" s="1" t="s">
        <v>2274</v>
      </c>
      <c r="E1234" s="1" t="s">
        <v>1546</v>
      </c>
      <c r="F1234" s="1" t="s">
        <v>185</v>
      </c>
      <c r="G1234" s="1" t="s">
        <v>1398</v>
      </c>
      <c r="H1234" s="1" t="s">
        <v>11881</v>
      </c>
      <c r="I1234" s="1">
        <f>+Territorio[[#This Row],[id]]</f>
        <v>1224</v>
      </c>
    </row>
    <row r="1235" spans="2:9" hidden="1" x14ac:dyDescent="0.3">
      <c r="B1235">
        <v>1225</v>
      </c>
      <c r="C1235" s="1" t="s">
        <v>2275</v>
      </c>
      <c r="D1235" s="1" t="s">
        <v>2276</v>
      </c>
      <c r="E1235" s="1" t="s">
        <v>1546</v>
      </c>
      <c r="F1235" s="1" t="s">
        <v>185</v>
      </c>
      <c r="G1235" s="1" t="s">
        <v>1398</v>
      </c>
      <c r="H1235" s="1" t="s">
        <v>11882</v>
      </c>
      <c r="I1235" s="1">
        <f>+Territorio[[#This Row],[id]]</f>
        <v>1225</v>
      </c>
    </row>
    <row r="1236" spans="2:9" hidden="1" x14ac:dyDescent="0.3">
      <c r="B1236">
        <v>1226</v>
      </c>
      <c r="C1236" s="1" t="s">
        <v>1490</v>
      </c>
      <c r="D1236" s="1" t="s">
        <v>2277</v>
      </c>
      <c r="E1236" s="1" t="s">
        <v>1546</v>
      </c>
      <c r="F1236" s="1" t="s">
        <v>185</v>
      </c>
      <c r="G1236" s="1" t="s">
        <v>1398</v>
      </c>
      <c r="H1236" s="1" t="s">
        <v>11883</v>
      </c>
      <c r="I1236" s="1">
        <f>+Territorio[[#This Row],[id]]</f>
        <v>1226</v>
      </c>
    </row>
    <row r="1237" spans="2:9" hidden="1" x14ac:dyDescent="0.3">
      <c r="B1237">
        <v>1227</v>
      </c>
      <c r="C1237" s="1" t="s">
        <v>1395</v>
      </c>
      <c r="D1237" s="1" t="s">
        <v>2278</v>
      </c>
      <c r="E1237" s="1" t="s">
        <v>1546</v>
      </c>
      <c r="F1237" s="1" t="s">
        <v>185</v>
      </c>
      <c r="G1237" s="1" t="s">
        <v>1398</v>
      </c>
      <c r="H1237" s="1" t="s">
        <v>11884</v>
      </c>
      <c r="I1237" s="1">
        <f>+Territorio[[#This Row],[id]]</f>
        <v>1227</v>
      </c>
    </row>
    <row r="1238" spans="2:9" hidden="1" x14ac:dyDescent="0.3">
      <c r="B1238">
        <v>1228</v>
      </c>
      <c r="C1238" s="1" t="s">
        <v>2279</v>
      </c>
      <c r="D1238" s="1" t="s">
        <v>2280</v>
      </c>
      <c r="E1238" s="1" t="s">
        <v>1546</v>
      </c>
      <c r="F1238" s="1" t="s">
        <v>185</v>
      </c>
      <c r="G1238" s="1" t="s">
        <v>1398</v>
      </c>
      <c r="H1238" s="1" t="s">
        <v>11885</v>
      </c>
      <c r="I1238" s="1">
        <f>+Territorio[[#This Row],[id]]</f>
        <v>1228</v>
      </c>
    </row>
    <row r="1239" spans="2:9" hidden="1" x14ac:dyDescent="0.3">
      <c r="B1239">
        <v>1229</v>
      </c>
      <c r="C1239" s="1" t="s">
        <v>2281</v>
      </c>
      <c r="D1239" s="1" t="s">
        <v>2282</v>
      </c>
      <c r="E1239" s="1" t="s">
        <v>1546</v>
      </c>
      <c r="F1239" s="1" t="s">
        <v>185</v>
      </c>
      <c r="G1239" s="1" t="s">
        <v>1398</v>
      </c>
      <c r="H1239" s="1" t="s">
        <v>11886</v>
      </c>
      <c r="I1239" s="1">
        <f>+Territorio[[#This Row],[id]]</f>
        <v>1229</v>
      </c>
    </row>
    <row r="1240" spans="2:9" hidden="1" x14ac:dyDescent="0.3">
      <c r="B1240">
        <v>1230</v>
      </c>
      <c r="C1240" s="1" t="s">
        <v>688</v>
      </c>
      <c r="D1240" s="1" t="s">
        <v>2283</v>
      </c>
      <c r="E1240" s="1" t="s">
        <v>1546</v>
      </c>
      <c r="F1240" s="1" t="s">
        <v>185</v>
      </c>
      <c r="G1240" s="1" t="s">
        <v>1398</v>
      </c>
      <c r="H1240" s="1" t="s">
        <v>11887</v>
      </c>
      <c r="I1240" s="1">
        <f>+Territorio[[#This Row],[id]]</f>
        <v>1230</v>
      </c>
    </row>
    <row r="1241" spans="2:9" hidden="1" x14ac:dyDescent="0.3">
      <c r="B1241">
        <v>1231</v>
      </c>
      <c r="C1241" s="1" t="s">
        <v>2284</v>
      </c>
      <c r="D1241" s="1" t="s">
        <v>2285</v>
      </c>
      <c r="E1241" s="1" t="s">
        <v>1546</v>
      </c>
      <c r="F1241" s="1" t="s">
        <v>185</v>
      </c>
      <c r="G1241" s="1" t="s">
        <v>1398</v>
      </c>
      <c r="H1241" s="1" t="s">
        <v>11888</v>
      </c>
      <c r="I1241" s="1">
        <f>+Territorio[[#This Row],[id]]</f>
        <v>1231</v>
      </c>
    </row>
    <row r="1242" spans="2:9" hidden="1" x14ac:dyDescent="0.3">
      <c r="B1242">
        <v>1232</v>
      </c>
      <c r="C1242" s="1" t="s">
        <v>701</v>
      </c>
      <c r="D1242" s="1" t="s">
        <v>2286</v>
      </c>
      <c r="E1242" s="1" t="s">
        <v>1546</v>
      </c>
      <c r="F1242" s="1" t="s">
        <v>185</v>
      </c>
      <c r="G1242" s="1" t="s">
        <v>1398</v>
      </c>
      <c r="H1242" s="1" t="s">
        <v>11889</v>
      </c>
      <c r="I1242" s="1">
        <f>+Territorio[[#This Row],[id]]</f>
        <v>1232</v>
      </c>
    </row>
    <row r="1243" spans="2:9" hidden="1" x14ac:dyDescent="0.3">
      <c r="B1243">
        <v>1233</v>
      </c>
      <c r="C1243" s="1" t="s">
        <v>2287</v>
      </c>
      <c r="D1243" s="1" t="s">
        <v>2288</v>
      </c>
      <c r="E1243" s="1" t="s">
        <v>1546</v>
      </c>
      <c r="F1243" s="1" t="s">
        <v>185</v>
      </c>
      <c r="G1243" s="1" t="s">
        <v>1398</v>
      </c>
      <c r="H1243" s="1" t="s">
        <v>11890</v>
      </c>
      <c r="I1243" s="1">
        <f>+Territorio[[#This Row],[id]]</f>
        <v>1233</v>
      </c>
    </row>
    <row r="1244" spans="2:9" hidden="1" x14ac:dyDescent="0.3">
      <c r="B1244">
        <v>1234</v>
      </c>
      <c r="C1244" s="1" t="s">
        <v>2289</v>
      </c>
      <c r="D1244" s="1" t="s">
        <v>2290</v>
      </c>
      <c r="E1244" s="1" t="s">
        <v>1546</v>
      </c>
      <c r="F1244" s="1" t="s">
        <v>185</v>
      </c>
      <c r="G1244" s="1" t="s">
        <v>1398</v>
      </c>
      <c r="H1244" s="1" t="s">
        <v>11891</v>
      </c>
      <c r="I1244" s="1">
        <f>+Territorio[[#This Row],[id]]</f>
        <v>1234</v>
      </c>
    </row>
    <row r="1245" spans="2:9" hidden="1" x14ac:dyDescent="0.3">
      <c r="B1245">
        <v>1235</v>
      </c>
      <c r="C1245" s="1" t="s">
        <v>2291</v>
      </c>
      <c r="D1245" s="1" t="s">
        <v>2292</v>
      </c>
      <c r="E1245" s="1" t="s">
        <v>1546</v>
      </c>
      <c r="F1245" s="1" t="s">
        <v>185</v>
      </c>
      <c r="G1245" s="1" t="s">
        <v>1398</v>
      </c>
      <c r="H1245" s="1" t="s">
        <v>11892</v>
      </c>
      <c r="I1245" s="1">
        <f>+Territorio[[#This Row],[id]]</f>
        <v>1235</v>
      </c>
    </row>
    <row r="1246" spans="2:9" hidden="1" x14ac:dyDescent="0.3">
      <c r="B1246">
        <v>1236</v>
      </c>
      <c r="C1246" s="1" t="s">
        <v>2293</v>
      </c>
      <c r="D1246" s="1" t="s">
        <v>2294</v>
      </c>
      <c r="E1246" s="1" t="s">
        <v>1546</v>
      </c>
      <c r="F1246" s="1" t="s">
        <v>185</v>
      </c>
      <c r="G1246" s="1" t="s">
        <v>1398</v>
      </c>
      <c r="H1246" s="1" t="s">
        <v>11893</v>
      </c>
      <c r="I1246" s="1">
        <f>+Territorio[[#This Row],[id]]</f>
        <v>1236</v>
      </c>
    </row>
    <row r="1247" spans="2:9" hidden="1" x14ac:dyDescent="0.3">
      <c r="B1247">
        <v>1237</v>
      </c>
      <c r="C1247" s="1" t="s">
        <v>2295</v>
      </c>
      <c r="D1247" s="1" t="s">
        <v>2296</v>
      </c>
      <c r="E1247" s="1" t="s">
        <v>1546</v>
      </c>
      <c r="F1247" s="1" t="s">
        <v>185</v>
      </c>
      <c r="G1247" s="1" t="s">
        <v>1398</v>
      </c>
      <c r="H1247" s="1" t="s">
        <v>11894</v>
      </c>
      <c r="I1247" s="1">
        <f>+Territorio[[#This Row],[id]]</f>
        <v>1237</v>
      </c>
    </row>
    <row r="1248" spans="2:9" hidden="1" x14ac:dyDescent="0.3">
      <c r="B1248">
        <v>1238</v>
      </c>
      <c r="C1248" s="1" t="s">
        <v>2297</v>
      </c>
      <c r="D1248" s="1" t="s">
        <v>2298</v>
      </c>
      <c r="E1248" s="1" t="s">
        <v>1546</v>
      </c>
      <c r="F1248" s="1" t="s">
        <v>185</v>
      </c>
      <c r="G1248" s="1" t="s">
        <v>1398</v>
      </c>
      <c r="H1248" s="1" t="s">
        <v>11895</v>
      </c>
      <c r="I1248" s="1">
        <f>+Territorio[[#This Row],[id]]</f>
        <v>1238</v>
      </c>
    </row>
    <row r="1249" spans="2:9" hidden="1" x14ac:dyDescent="0.3">
      <c r="B1249">
        <v>1239</v>
      </c>
      <c r="C1249" s="1" t="s">
        <v>2299</v>
      </c>
      <c r="D1249" s="1" t="s">
        <v>2300</v>
      </c>
      <c r="E1249" s="1" t="s">
        <v>1546</v>
      </c>
      <c r="F1249" s="1" t="s">
        <v>185</v>
      </c>
      <c r="G1249" s="1" t="s">
        <v>1398</v>
      </c>
      <c r="H1249" s="1" t="s">
        <v>11896</v>
      </c>
      <c r="I1249" s="1">
        <f>+Territorio[[#This Row],[id]]</f>
        <v>1239</v>
      </c>
    </row>
    <row r="1250" spans="2:9" hidden="1" x14ac:dyDescent="0.3">
      <c r="B1250">
        <v>1240</v>
      </c>
      <c r="C1250" s="1" t="s">
        <v>2301</v>
      </c>
      <c r="D1250" s="1" t="s">
        <v>2302</v>
      </c>
      <c r="E1250" s="1" t="s">
        <v>1546</v>
      </c>
      <c r="F1250" s="1" t="s">
        <v>185</v>
      </c>
      <c r="G1250" s="1" t="s">
        <v>1398</v>
      </c>
      <c r="H1250" s="1" t="s">
        <v>11897</v>
      </c>
      <c r="I1250" s="1">
        <f>+Territorio[[#This Row],[id]]</f>
        <v>1240</v>
      </c>
    </row>
    <row r="1251" spans="2:9" hidden="1" x14ac:dyDescent="0.3">
      <c r="B1251">
        <v>1241</v>
      </c>
      <c r="C1251" s="1" t="s">
        <v>2303</v>
      </c>
      <c r="D1251" s="1" t="s">
        <v>2304</v>
      </c>
      <c r="E1251" s="1" t="s">
        <v>1546</v>
      </c>
      <c r="F1251" s="1" t="s">
        <v>185</v>
      </c>
      <c r="G1251" s="1" t="s">
        <v>1398</v>
      </c>
      <c r="H1251" s="1" t="s">
        <v>11898</v>
      </c>
      <c r="I1251" s="1">
        <f>+Territorio[[#This Row],[id]]</f>
        <v>1241</v>
      </c>
    </row>
    <row r="1252" spans="2:9" hidden="1" x14ac:dyDescent="0.3">
      <c r="B1252">
        <v>1242</v>
      </c>
      <c r="C1252" s="1" t="s">
        <v>2305</v>
      </c>
      <c r="D1252" s="1" t="s">
        <v>2306</v>
      </c>
      <c r="E1252" s="1" t="s">
        <v>1546</v>
      </c>
      <c r="F1252" s="1" t="s">
        <v>185</v>
      </c>
      <c r="G1252" s="1" t="s">
        <v>1398</v>
      </c>
      <c r="H1252" s="1" t="s">
        <v>11899</v>
      </c>
      <c r="I1252" s="1">
        <f>+Territorio[[#This Row],[id]]</f>
        <v>1242</v>
      </c>
    </row>
    <row r="1253" spans="2:9" hidden="1" x14ac:dyDescent="0.3">
      <c r="B1253">
        <v>1243</v>
      </c>
      <c r="C1253" s="1" t="s">
        <v>2307</v>
      </c>
      <c r="D1253" s="1" t="s">
        <v>2308</v>
      </c>
      <c r="E1253" s="1" t="s">
        <v>1546</v>
      </c>
      <c r="F1253" s="1" t="s">
        <v>185</v>
      </c>
      <c r="G1253" s="1" t="s">
        <v>1398</v>
      </c>
      <c r="H1253" s="1" t="s">
        <v>11900</v>
      </c>
      <c r="I1253" s="1">
        <f>+Territorio[[#This Row],[id]]</f>
        <v>1243</v>
      </c>
    </row>
    <row r="1254" spans="2:9" hidden="1" x14ac:dyDescent="0.3">
      <c r="B1254">
        <v>1244</v>
      </c>
      <c r="C1254" s="1" t="s">
        <v>2309</v>
      </c>
      <c r="D1254" s="1" t="s">
        <v>2310</v>
      </c>
      <c r="E1254" s="1" t="s">
        <v>1546</v>
      </c>
      <c r="F1254" s="1" t="s">
        <v>185</v>
      </c>
      <c r="G1254" s="1" t="s">
        <v>1398</v>
      </c>
      <c r="H1254" s="1" t="s">
        <v>11901</v>
      </c>
      <c r="I1254" s="1">
        <f>+Territorio[[#This Row],[id]]</f>
        <v>1244</v>
      </c>
    </row>
    <row r="1255" spans="2:9" hidden="1" x14ac:dyDescent="0.3">
      <c r="B1255">
        <v>1245</v>
      </c>
      <c r="C1255" s="1" t="s">
        <v>513</v>
      </c>
      <c r="D1255" s="1" t="s">
        <v>2311</v>
      </c>
      <c r="E1255" s="1" t="s">
        <v>1546</v>
      </c>
      <c r="F1255" s="1" t="s">
        <v>185</v>
      </c>
      <c r="G1255" s="1" t="s">
        <v>1398</v>
      </c>
      <c r="H1255" s="1" t="s">
        <v>11902</v>
      </c>
      <c r="I1255" s="1">
        <f>+Territorio[[#This Row],[id]]</f>
        <v>1245</v>
      </c>
    </row>
    <row r="1256" spans="2:9" hidden="1" x14ac:dyDescent="0.3">
      <c r="B1256">
        <v>1246</v>
      </c>
      <c r="C1256" s="1" t="s">
        <v>2312</v>
      </c>
      <c r="D1256" s="1" t="s">
        <v>2313</v>
      </c>
      <c r="E1256" s="1" t="s">
        <v>1546</v>
      </c>
      <c r="F1256" s="1" t="s">
        <v>185</v>
      </c>
      <c r="G1256" s="1" t="s">
        <v>1398</v>
      </c>
      <c r="H1256" s="1" t="s">
        <v>11903</v>
      </c>
      <c r="I1256" s="1">
        <f>+Territorio[[#This Row],[id]]</f>
        <v>1246</v>
      </c>
    </row>
    <row r="1257" spans="2:9" hidden="1" x14ac:dyDescent="0.3">
      <c r="B1257">
        <v>1247</v>
      </c>
      <c r="C1257" s="1" t="s">
        <v>2314</v>
      </c>
      <c r="D1257" s="1" t="s">
        <v>2315</v>
      </c>
      <c r="E1257" s="1" t="s">
        <v>1546</v>
      </c>
      <c r="F1257" s="1" t="s">
        <v>185</v>
      </c>
      <c r="G1257" s="1" t="s">
        <v>1398</v>
      </c>
      <c r="H1257" s="1" t="s">
        <v>11904</v>
      </c>
      <c r="I1257" s="1">
        <f>+Territorio[[#This Row],[id]]</f>
        <v>1247</v>
      </c>
    </row>
    <row r="1258" spans="2:9" hidden="1" x14ac:dyDescent="0.3">
      <c r="B1258">
        <v>1248</v>
      </c>
      <c r="C1258" s="1" t="s">
        <v>2316</v>
      </c>
      <c r="D1258" s="1" t="s">
        <v>2317</v>
      </c>
      <c r="E1258" s="1" t="s">
        <v>1546</v>
      </c>
      <c r="F1258" s="1" t="s">
        <v>185</v>
      </c>
      <c r="G1258" s="1" t="s">
        <v>1398</v>
      </c>
      <c r="H1258" s="1" t="s">
        <v>11905</v>
      </c>
      <c r="I1258" s="1">
        <f>+Territorio[[#This Row],[id]]</f>
        <v>1248</v>
      </c>
    </row>
    <row r="1259" spans="2:9" hidden="1" x14ac:dyDescent="0.3">
      <c r="B1259">
        <v>1249</v>
      </c>
      <c r="C1259" s="1" t="s">
        <v>2318</v>
      </c>
      <c r="D1259" s="1" t="s">
        <v>2319</v>
      </c>
      <c r="E1259" s="1" t="s">
        <v>1546</v>
      </c>
      <c r="F1259" s="1" t="s">
        <v>185</v>
      </c>
      <c r="G1259" s="1" t="s">
        <v>1398</v>
      </c>
      <c r="H1259" s="1" t="s">
        <v>11906</v>
      </c>
      <c r="I1259" s="1">
        <f>+Territorio[[#This Row],[id]]</f>
        <v>1249</v>
      </c>
    </row>
    <row r="1260" spans="2:9" hidden="1" x14ac:dyDescent="0.3">
      <c r="B1260">
        <v>1250</v>
      </c>
      <c r="C1260" s="1" t="s">
        <v>2320</v>
      </c>
      <c r="D1260" s="1" t="s">
        <v>2321</v>
      </c>
      <c r="E1260" s="1" t="s">
        <v>1546</v>
      </c>
      <c r="F1260" s="1" t="s">
        <v>185</v>
      </c>
      <c r="G1260" s="1" t="s">
        <v>1398</v>
      </c>
      <c r="H1260" s="1" t="s">
        <v>11907</v>
      </c>
      <c r="I1260" s="1">
        <f>+Territorio[[#This Row],[id]]</f>
        <v>1250</v>
      </c>
    </row>
    <row r="1261" spans="2:9" hidden="1" x14ac:dyDescent="0.3">
      <c r="B1261">
        <v>1251</v>
      </c>
      <c r="C1261" s="1" t="s">
        <v>682</v>
      </c>
      <c r="D1261" s="1" t="s">
        <v>2322</v>
      </c>
      <c r="E1261" s="1" t="s">
        <v>1546</v>
      </c>
      <c r="F1261" s="1" t="s">
        <v>185</v>
      </c>
      <c r="G1261" s="1" t="s">
        <v>1398</v>
      </c>
      <c r="H1261" s="1" t="s">
        <v>11908</v>
      </c>
      <c r="I1261" s="1">
        <f>+Territorio[[#This Row],[id]]</f>
        <v>1251</v>
      </c>
    </row>
    <row r="1262" spans="2:9" hidden="1" x14ac:dyDescent="0.3">
      <c r="B1262">
        <v>1252</v>
      </c>
      <c r="C1262" s="1" t="s">
        <v>2323</v>
      </c>
      <c r="D1262" s="1" t="s">
        <v>2324</v>
      </c>
      <c r="E1262" s="1" t="s">
        <v>1546</v>
      </c>
      <c r="F1262" s="1" t="s">
        <v>185</v>
      </c>
      <c r="G1262" s="1" t="s">
        <v>1398</v>
      </c>
      <c r="H1262" s="1" t="s">
        <v>11909</v>
      </c>
      <c r="I1262" s="1">
        <f>+Territorio[[#This Row],[id]]</f>
        <v>1252</v>
      </c>
    </row>
    <row r="1263" spans="2:9" hidden="1" x14ac:dyDescent="0.3">
      <c r="B1263">
        <v>1253</v>
      </c>
      <c r="C1263" s="1" t="s">
        <v>691</v>
      </c>
      <c r="D1263" s="1" t="s">
        <v>2325</v>
      </c>
      <c r="E1263" s="1" t="s">
        <v>1546</v>
      </c>
      <c r="F1263" s="1" t="s">
        <v>185</v>
      </c>
      <c r="G1263" s="1" t="s">
        <v>1398</v>
      </c>
      <c r="H1263" s="1" t="s">
        <v>11910</v>
      </c>
      <c r="I1263" s="1">
        <f>+Territorio[[#This Row],[id]]</f>
        <v>1253</v>
      </c>
    </row>
    <row r="1264" spans="2:9" hidden="1" x14ac:dyDescent="0.3">
      <c r="B1264">
        <v>1254</v>
      </c>
      <c r="C1264" s="1" t="s">
        <v>2326</v>
      </c>
      <c r="D1264" s="1" t="s">
        <v>2327</v>
      </c>
      <c r="E1264" s="1" t="s">
        <v>1546</v>
      </c>
      <c r="F1264" s="1" t="s">
        <v>185</v>
      </c>
      <c r="G1264" s="1" t="s">
        <v>1398</v>
      </c>
      <c r="H1264" s="1" t="s">
        <v>11911</v>
      </c>
      <c r="I1264" s="1">
        <f>+Territorio[[#This Row],[id]]</f>
        <v>1254</v>
      </c>
    </row>
    <row r="1265" spans="2:9" hidden="1" x14ac:dyDescent="0.3">
      <c r="B1265">
        <v>1255</v>
      </c>
      <c r="C1265" s="1" t="s">
        <v>1745</v>
      </c>
      <c r="D1265" s="1" t="s">
        <v>2328</v>
      </c>
      <c r="E1265" s="1" t="s">
        <v>1546</v>
      </c>
      <c r="F1265" s="1" t="s">
        <v>185</v>
      </c>
      <c r="G1265" s="1" t="s">
        <v>1398</v>
      </c>
      <c r="H1265" s="1" t="s">
        <v>11912</v>
      </c>
      <c r="I1265" s="1">
        <f>+Territorio[[#This Row],[id]]</f>
        <v>1255</v>
      </c>
    </row>
    <row r="1266" spans="2:9" hidden="1" x14ac:dyDescent="0.3">
      <c r="B1266">
        <v>1256</v>
      </c>
      <c r="C1266" s="1" t="s">
        <v>478</v>
      </c>
      <c r="D1266" s="1" t="s">
        <v>2329</v>
      </c>
      <c r="E1266" s="1" t="s">
        <v>1546</v>
      </c>
      <c r="F1266" s="1" t="s">
        <v>185</v>
      </c>
      <c r="G1266" s="1" t="s">
        <v>1398</v>
      </c>
      <c r="H1266" s="1" t="s">
        <v>11913</v>
      </c>
      <c r="I1266" s="1">
        <f>+Territorio[[#This Row],[id]]</f>
        <v>1256</v>
      </c>
    </row>
    <row r="1267" spans="2:9" hidden="1" x14ac:dyDescent="0.3">
      <c r="B1267">
        <v>1257</v>
      </c>
      <c r="C1267" s="1" t="s">
        <v>2330</v>
      </c>
      <c r="D1267" s="1" t="s">
        <v>2331</v>
      </c>
      <c r="E1267" s="1" t="s">
        <v>1546</v>
      </c>
      <c r="F1267" s="1" t="s">
        <v>185</v>
      </c>
      <c r="G1267" s="1" t="s">
        <v>1398</v>
      </c>
      <c r="H1267" s="1" t="s">
        <v>11914</v>
      </c>
      <c r="I1267" s="1">
        <f>+Territorio[[#This Row],[id]]</f>
        <v>1257</v>
      </c>
    </row>
    <row r="1268" spans="2:9" hidden="1" x14ac:dyDescent="0.3">
      <c r="B1268">
        <v>1258</v>
      </c>
      <c r="C1268" s="1" t="s">
        <v>2332</v>
      </c>
      <c r="D1268" s="1" t="s">
        <v>2333</v>
      </c>
      <c r="E1268" s="1" t="s">
        <v>1546</v>
      </c>
      <c r="F1268" s="1" t="s">
        <v>185</v>
      </c>
      <c r="G1268" s="1" t="s">
        <v>1398</v>
      </c>
      <c r="H1268" s="1" t="s">
        <v>11915</v>
      </c>
      <c r="I1268" s="1">
        <f>+Territorio[[#This Row],[id]]</f>
        <v>1258</v>
      </c>
    </row>
    <row r="1269" spans="2:9" hidden="1" x14ac:dyDescent="0.3">
      <c r="B1269">
        <v>1259</v>
      </c>
      <c r="C1269" s="1" t="s">
        <v>2334</v>
      </c>
      <c r="D1269" s="1" t="s">
        <v>2335</v>
      </c>
      <c r="E1269" s="1" t="s">
        <v>1546</v>
      </c>
      <c r="F1269" s="1" t="s">
        <v>185</v>
      </c>
      <c r="G1269" s="1" t="s">
        <v>1398</v>
      </c>
      <c r="H1269" s="1" t="s">
        <v>11916</v>
      </c>
      <c r="I1269" s="1">
        <f>+Territorio[[#This Row],[id]]</f>
        <v>1259</v>
      </c>
    </row>
    <row r="1270" spans="2:9" hidden="1" x14ac:dyDescent="0.3">
      <c r="B1270">
        <v>1260</v>
      </c>
      <c r="C1270" s="1" t="s">
        <v>2336</v>
      </c>
      <c r="D1270" s="1" t="s">
        <v>2337</v>
      </c>
      <c r="E1270" s="1" t="s">
        <v>1546</v>
      </c>
      <c r="F1270" s="1" t="s">
        <v>185</v>
      </c>
      <c r="G1270" s="1" t="s">
        <v>1398</v>
      </c>
      <c r="H1270" s="1" t="s">
        <v>11917</v>
      </c>
      <c r="I1270" s="1">
        <f>+Territorio[[#This Row],[id]]</f>
        <v>1260</v>
      </c>
    </row>
    <row r="1271" spans="2:9" hidden="1" x14ac:dyDescent="0.3">
      <c r="B1271">
        <v>1261</v>
      </c>
      <c r="C1271" s="1" t="s">
        <v>2338</v>
      </c>
      <c r="D1271" s="1" t="s">
        <v>2339</v>
      </c>
      <c r="E1271" s="1" t="s">
        <v>1546</v>
      </c>
      <c r="F1271" s="1" t="s">
        <v>185</v>
      </c>
      <c r="G1271" s="1" t="s">
        <v>1398</v>
      </c>
      <c r="H1271" s="1" t="s">
        <v>11918</v>
      </c>
      <c r="I1271" s="1">
        <f>+Territorio[[#This Row],[id]]</f>
        <v>1261</v>
      </c>
    </row>
    <row r="1272" spans="2:9" hidden="1" x14ac:dyDescent="0.3">
      <c r="B1272">
        <v>1262</v>
      </c>
      <c r="C1272" s="1" t="s">
        <v>2340</v>
      </c>
      <c r="D1272" s="1" t="s">
        <v>2341</v>
      </c>
      <c r="E1272" s="1" t="s">
        <v>1546</v>
      </c>
      <c r="F1272" s="1" t="s">
        <v>185</v>
      </c>
      <c r="G1272" s="1" t="s">
        <v>1398</v>
      </c>
      <c r="H1272" s="1" t="s">
        <v>11919</v>
      </c>
      <c r="I1272" s="1">
        <f>+Territorio[[#This Row],[id]]</f>
        <v>1262</v>
      </c>
    </row>
    <row r="1273" spans="2:9" hidden="1" x14ac:dyDescent="0.3">
      <c r="B1273">
        <v>1263</v>
      </c>
      <c r="C1273" s="1" t="s">
        <v>2342</v>
      </c>
      <c r="D1273" s="1" t="s">
        <v>2343</v>
      </c>
      <c r="E1273" s="1" t="s">
        <v>1546</v>
      </c>
      <c r="F1273" s="1" t="s">
        <v>185</v>
      </c>
      <c r="G1273" s="1" t="s">
        <v>1398</v>
      </c>
      <c r="H1273" s="1" t="s">
        <v>11920</v>
      </c>
      <c r="I1273" s="1">
        <f>+Territorio[[#This Row],[id]]</f>
        <v>1263</v>
      </c>
    </row>
    <row r="1274" spans="2:9" hidden="1" x14ac:dyDescent="0.3">
      <c r="B1274">
        <v>1264</v>
      </c>
      <c r="C1274" s="1" t="s">
        <v>1615</v>
      </c>
      <c r="D1274" s="1" t="s">
        <v>2344</v>
      </c>
      <c r="E1274" s="1" t="s">
        <v>1546</v>
      </c>
      <c r="F1274" s="1" t="s">
        <v>185</v>
      </c>
      <c r="G1274" s="1" t="s">
        <v>1398</v>
      </c>
      <c r="H1274" s="1" t="s">
        <v>11921</v>
      </c>
      <c r="I1274" s="1">
        <f>+Territorio[[#This Row],[id]]</f>
        <v>1264</v>
      </c>
    </row>
    <row r="1275" spans="2:9" hidden="1" x14ac:dyDescent="0.3">
      <c r="B1275">
        <v>1265</v>
      </c>
      <c r="C1275" s="1" t="s">
        <v>2345</v>
      </c>
      <c r="D1275" s="1" t="s">
        <v>2346</v>
      </c>
      <c r="E1275" s="1" t="s">
        <v>1546</v>
      </c>
      <c r="F1275" s="1" t="s">
        <v>185</v>
      </c>
      <c r="G1275" s="1" t="s">
        <v>1398</v>
      </c>
      <c r="H1275" s="1" t="s">
        <v>11922</v>
      </c>
      <c r="I1275" s="1">
        <f>+Territorio[[#This Row],[id]]</f>
        <v>1265</v>
      </c>
    </row>
    <row r="1276" spans="2:9" hidden="1" x14ac:dyDescent="0.3">
      <c r="B1276">
        <v>1266</v>
      </c>
      <c r="C1276" s="1" t="s">
        <v>2347</v>
      </c>
      <c r="D1276" s="1" t="s">
        <v>2348</v>
      </c>
      <c r="E1276" s="1" t="s">
        <v>1546</v>
      </c>
      <c r="F1276" s="1" t="s">
        <v>185</v>
      </c>
      <c r="G1276" s="1" t="s">
        <v>1398</v>
      </c>
      <c r="H1276" s="1" t="s">
        <v>11923</v>
      </c>
      <c r="I1276" s="1">
        <f>+Territorio[[#This Row],[id]]</f>
        <v>1266</v>
      </c>
    </row>
    <row r="1277" spans="2:9" hidden="1" x14ac:dyDescent="0.3">
      <c r="B1277">
        <v>1267</v>
      </c>
      <c r="C1277" s="1" t="s">
        <v>489</v>
      </c>
      <c r="D1277" s="1" t="s">
        <v>729</v>
      </c>
      <c r="E1277" s="1" t="s">
        <v>1546</v>
      </c>
      <c r="F1277" s="1" t="s">
        <v>185</v>
      </c>
      <c r="G1277" s="1" t="s">
        <v>1398</v>
      </c>
      <c r="H1277" s="1" t="s">
        <v>11924</v>
      </c>
      <c r="I1277" s="1">
        <f>+Territorio[[#This Row],[id]]</f>
        <v>1267</v>
      </c>
    </row>
    <row r="1278" spans="2:9" hidden="1" x14ac:dyDescent="0.3">
      <c r="B1278">
        <v>1268</v>
      </c>
      <c r="C1278" s="1" t="s">
        <v>2349</v>
      </c>
      <c r="D1278" s="1" t="s">
        <v>731</v>
      </c>
      <c r="E1278" s="1" t="s">
        <v>1546</v>
      </c>
      <c r="F1278" s="1" t="s">
        <v>185</v>
      </c>
      <c r="G1278" s="1" t="s">
        <v>1398</v>
      </c>
      <c r="H1278" s="1" t="s">
        <v>11925</v>
      </c>
      <c r="I1278" s="1">
        <f>+Territorio[[#This Row],[id]]</f>
        <v>1268</v>
      </c>
    </row>
    <row r="1279" spans="2:9" hidden="1" x14ac:dyDescent="0.3">
      <c r="B1279">
        <v>1269</v>
      </c>
      <c r="C1279" s="1" t="s">
        <v>2350</v>
      </c>
      <c r="D1279" s="1" t="s">
        <v>733</v>
      </c>
      <c r="E1279" s="1" t="s">
        <v>1546</v>
      </c>
      <c r="F1279" s="1" t="s">
        <v>185</v>
      </c>
      <c r="G1279" s="1" t="s">
        <v>1398</v>
      </c>
      <c r="H1279" s="1" t="s">
        <v>11926</v>
      </c>
      <c r="I1279" s="1">
        <f>+Territorio[[#This Row],[id]]</f>
        <v>1269</v>
      </c>
    </row>
    <row r="1280" spans="2:9" hidden="1" x14ac:dyDescent="0.3">
      <c r="B1280">
        <v>1270</v>
      </c>
      <c r="C1280" s="1" t="s">
        <v>2351</v>
      </c>
      <c r="D1280" s="1" t="s">
        <v>735</v>
      </c>
      <c r="E1280" s="1" t="s">
        <v>1546</v>
      </c>
      <c r="F1280" s="1" t="s">
        <v>185</v>
      </c>
      <c r="G1280" s="1" t="s">
        <v>1398</v>
      </c>
      <c r="H1280" s="1" t="s">
        <v>11927</v>
      </c>
      <c r="I1280" s="1">
        <f>+Territorio[[#This Row],[id]]</f>
        <v>1270</v>
      </c>
    </row>
    <row r="1281" spans="2:9" hidden="1" x14ac:dyDescent="0.3">
      <c r="B1281">
        <v>1271</v>
      </c>
      <c r="C1281" s="1" t="s">
        <v>2352</v>
      </c>
      <c r="D1281" s="1" t="s">
        <v>2353</v>
      </c>
      <c r="E1281" s="1" t="s">
        <v>1546</v>
      </c>
      <c r="F1281" s="1" t="s">
        <v>185</v>
      </c>
      <c r="G1281" s="1" t="s">
        <v>1398</v>
      </c>
      <c r="H1281" s="1" t="s">
        <v>11928</v>
      </c>
      <c r="I1281" s="1">
        <f>+Territorio[[#This Row],[id]]</f>
        <v>1271</v>
      </c>
    </row>
    <row r="1282" spans="2:9" hidden="1" x14ac:dyDescent="0.3">
      <c r="B1282">
        <v>1272</v>
      </c>
      <c r="C1282" s="1" t="s">
        <v>2354</v>
      </c>
      <c r="D1282" s="1" t="s">
        <v>2355</v>
      </c>
      <c r="E1282" s="1" t="s">
        <v>1546</v>
      </c>
      <c r="F1282" s="1" t="s">
        <v>185</v>
      </c>
      <c r="G1282" s="1" t="s">
        <v>1398</v>
      </c>
      <c r="H1282" s="1" t="s">
        <v>11929</v>
      </c>
      <c r="I1282" s="1">
        <f>+Territorio[[#This Row],[id]]</f>
        <v>1272</v>
      </c>
    </row>
    <row r="1283" spans="2:9" hidden="1" x14ac:dyDescent="0.3">
      <c r="B1283">
        <v>1273</v>
      </c>
      <c r="C1283" s="1" t="s">
        <v>2356</v>
      </c>
      <c r="D1283" s="1" t="s">
        <v>2357</v>
      </c>
      <c r="E1283" s="1" t="s">
        <v>1546</v>
      </c>
      <c r="F1283" s="1" t="s">
        <v>185</v>
      </c>
      <c r="G1283" s="1" t="s">
        <v>1398</v>
      </c>
      <c r="H1283" s="1" t="s">
        <v>11930</v>
      </c>
      <c r="I1283" s="1">
        <f>+Territorio[[#This Row],[id]]</f>
        <v>1273</v>
      </c>
    </row>
    <row r="1284" spans="2:9" hidden="1" x14ac:dyDescent="0.3">
      <c r="B1284">
        <v>1274</v>
      </c>
      <c r="C1284" s="1" t="s">
        <v>491</v>
      </c>
      <c r="D1284" s="1" t="s">
        <v>737</v>
      </c>
      <c r="E1284" s="1" t="s">
        <v>1546</v>
      </c>
      <c r="F1284" s="1" t="s">
        <v>185</v>
      </c>
      <c r="G1284" s="1" t="s">
        <v>1398</v>
      </c>
      <c r="H1284" s="1" t="s">
        <v>11931</v>
      </c>
      <c r="I1284" s="1">
        <f>+Territorio[[#This Row],[id]]</f>
        <v>1274</v>
      </c>
    </row>
    <row r="1285" spans="2:9" hidden="1" x14ac:dyDescent="0.3">
      <c r="B1285">
        <v>1275</v>
      </c>
      <c r="C1285" s="1" t="s">
        <v>480</v>
      </c>
      <c r="D1285" s="1" t="s">
        <v>739</v>
      </c>
      <c r="E1285" s="1" t="s">
        <v>1546</v>
      </c>
      <c r="F1285" s="1" t="s">
        <v>185</v>
      </c>
      <c r="G1285" s="1" t="s">
        <v>1398</v>
      </c>
      <c r="H1285" s="1" t="s">
        <v>11932</v>
      </c>
      <c r="I1285" s="1">
        <f>+Territorio[[#This Row],[id]]</f>
        <v>1275</v>
      </c>
    </row>
    <row r="1286" spans="2:9" hidden="1" x14ac:dyDescent="0.3">
      <c r="B1286">
        <v>1276</v>
      </c>
      <c r="C1286" s="1" t="s">
        <v>2358</v>
      </c>
      <c r="D1286" s="1" t="s">
        <v>741</v>
      </c>
      <c r="E1286" s="1" t="s">
        <v>1546</v>
      </c>
      <c r="F1286" s="1" t="s">
        <v>185</v>
      </c>
      <c r="G1286" s="1" t="s">
        <v>1398</v>
      </c>
      <c r="H1286" s="1" t="s">
        <v>11933</v>
      </c>
      <c r="I1286" s="1">
        <f>+Territorio[[#This Row],[id]]</f>
        <v>1276</v>
      </c>
    </row>
    <row r="1287" spans="2:9" hidden="1" x14ac:dyDescent="0.3">
      <c r="B1287">
        <v>1277</v>
      </c>
      <c r="C1287" s="1" t="s">
        <v>2359</v>
      </c>
      <c r="D1287" s="1" t="s">
        <v>2360</v>
      </c>
      <c r="E1287" s="1" t="s">
        <v>1546</v>
      </c>
      <c r="F1287" s="1" t="s">
        <v>185</v>
      </c>
      <c r="G1287" s="1" t="s">
        <v>1398</v>
      </c>
      <c r="H1287" s="1" t="s">
        <v>11934</v>
      </c>
      <c r="I1287" s="1">
        <f>+Territorio[[#This Row],[id]]</f>
        <v>1277</v>
      </c>
    </row>
    <row r="1288" spans="2:9" hidden="1" x14ac:dyDescent="0.3">
      <c r="B1288">
        <v>1278</v>
      </c>
      <c r="C1288" s="1" t="s">
        <v>2361</v>
      </c>
      <c r="D1288" s="1" t="s">
        <v>2362</v>
      </c>
      <c r="E1288" s="1" t="s">
        <v>1546</v>
      </c>
      <c r="F1288" s="1" t="s">
        <v>185</v>
      </c>
      <c r="G1288" s="1" t="s">
        <v>1398</v>
      </c>
      <c r="H1288" s="1" t="s">
        <v>11935</v>
      </c>
      <c r="I1288" s="1">
        <f>+Territorio[[#This Row],[id]]</f>
        <v>1278</v>
      </c>
    </row>
    <row r="1289" spans="2:9" hidden="1" x14ac:dyDescent="0.3">
      <c r="B1289">
        <v>1279</v>
      </c>
      <c r="C1289" s="1" t="s">
        <v>2363</v>
      </c>
      <c r="D1289" s="1" t="s">
        <v>2364</v>
      </c>
      <c r="E1289" s="1" t="s">
        <v>1546</v>
      </c>
      <c r="F1289" s="1" t="s">
        <v>185</v>
      </c>
      <c r="G1289" s="1" t="s">
        <v>1398</v>
      </c>
      <c r="H1289" s="1" t="s">
        <v>11936</v>
      </c>
      <c r="I1289" s="1">
        <f>+Territorio[[#This Row],[id]]</f>
        <v>1279</v>
      </c>
    </row>
    <row r="1290" spans="2:9" hidden="1" x14ac:dyDescent="0.3">
      <c r="B1290">
        <v>1280</v>
      </c>
      <c r="C1290" s="1" t="s">
        <v>2365</v>
      </c>
      <c r="D1290" s="1" t="s">
        <v>2366</v>
      </c>
      <c r="E1290" s="1" t="s">
        <v>1546</v>
      </c>
      <c r="F1290" s="1" t="s">
        <v>185</v>
      </c>
      <c r="G1290" s="1" t="s">
        <v>1398</v>
      </c>
      <c r="H1290" s="1" t="s">
        <v>11937</v>
      </c>
      <c r="I1290" s="1">
        <f>+Territorio[[#This Row],[id]]</f>
        <v>1280</v>
      </c>
    </row>
    <row r="1291" spans="2:9" hidden="1" x14ac:dyDescent="0.3">
      <c r="B1291">
        <v>1281</v>
      </c>
      <c r="C1291" s="1" t="s">
        <v>2367</v>
      </c>
      <c r="D1291" s="1" t="s">
        <v>2368</v>
      </c>
      <c r="E1291" s="1" t="s">
        <v>1546</v>
      </c>
      <c r="F1291" s="1" t="s">
        <v>185</v>
      </c>
      <c r="G1291" s="1" t="s">
        <v>1398</v>
      </c>
      <c r="H1291" s="1" t="s">
        <v>11938</v>
      </c>
      <c r="I1291" s="1">
        <f>+Territorio[[#This Row],[id]]</f>
        <v>1281</v>
      </c>
    </row>
    <row r="1292" spans="2:9" hidden="1" x14ac:dyDescent="0.3">
      <c r="B1292">
        <v>1282</v>
      </c>
      <c r="C1292" s="1" t="s">
        <v>2369</v>
      </c>
      <c r="D1292" s="1" t="s">
        <v>2370</v>
      </c>
      <c r="E1292" s="1" t="s">
        <v>1546</v>
      </c>
      <c r="F1292" s="1" t="s">
        <v>185</v>
      </c>
      <c r="G1292" s="1" t="s">
        <v>1398</v>
      </c>
      <c r="H1292" s="1" t="s">
        <v>11939</v>
      </c>
      <c r="I1292" s="1">
        <f>+Territorio[[#This Row],[id]]</f>
        <v>1282</v>
      </c>
    </row>
    <row r="1293" spans="2:9" hidden="1" x14ac:dyDescent="0.3">
      <c r="B1293">
        <v>1283</v>
      </c>
      <c r="C1293" s="1" t="s">
        <v>2371</v>
      </c>
      <c r="D1293" s="1" t="s">
        <v>2372</v>
      </c>
      <c r="E1293" s="1" t="s">
        <v>1546</v>
      </c>
      <c r="F1293" s="1" t="s">
        <v>185</v>
      </c>
      <c r="G1293" s="1" t="s">
        <v>1398</v>
      </c>
      <c r="H1293" s="1" t="s">
        <v>11940</v>
      </c>
      <c r="I1293" s="1">
        <f>+Territorio[[#This Row],[id]]</f>
        <v>1283</v>
      </c>
    </row>
    <row r="1294" spans="2:9" hidden="1" x14ac:dyDescent="0.3">
      <c r="B1294">
        <v>1284</v>
      </c>
      <c r="C1294" s="1" t="s">
        <v>2373</v>
      </c>
      <c r="D1294" s="1" t="s">
        <v>2374</v>
      </c>
      <c r="E1294" s="1" t="s">
        <v>1546</v>
      </c>
      <c r="F1294" s="1" t="s">
        <v>185</v>
      </c>
      <c r="G1294" s="1" t="s">
        <v>1398</v>
      </c>
      <c r="H1294" s="1" t="s">
        <v>11941</v>
      </c>
      <c r="I1294" s="1">
        <f>+Territorio[[#This Row],[id]]</f>
        <v>1284</v>
      </c>
    </row>
    <row r="1295" spans="2:9" hidden="1" x14ac:dyDescent="0.3">
      <c r="B1295">
        <v>1285</v>
      </c>
      <c r="C1295" s="1" t="s">
        <v>2375</v>
      </c>
      <c r="D1295" s="1" t="s">
        <v>2376</v>
      </c>
      <c r="E1295" s="1" t="s">
        <v>1546</v>
      </c>
      <c r="F1295" s="1" t="s">
        <v>185</v>
      </c>
      <c r="G1295" s="1" t="s">
        <v>1398</v>
      </c>
      <c r="H1295" s="1" t="s">
        <v>11942</v>
      </c>
      <c r="I1295" s="1">
        <f>+Territorio[[#This Row],[id]]</f>
        <v>1285</v>
      </c>
    </row>
    <row r="1296" spans="2:9" hidden="1" x14ac:dyDescent="0.3">
      <c r="B1296">
        <v>1286</v>
      </c>
      <c r="C1296" s="1" t="s">
        <v>2377</v>
      </c>
      <c r="D1296" s="1" t="s">
        <v>2378</v>
      </c>
      <c r="E1296" s="1" t="s">
        <v>1546</v>
      </c>
      <c r="F1296" s="1" t="s">
        <v>185</v>
      </c>
      <c r="G1296" s="1" t="s">
        <v>1398</v>
      </c>
      <c r="H1296" s="1" t="s">
        <v>11943</v>
      </c>
      <c r="I1296" s="1">
        <f>+Territorio[[#This Row],[id]]</f>
        <v>1286</v>
      </c>
    </row>
    <row r="1297" spans="2:9" hidden="1" x14ac:dyDescent="0.3">
      <c r="B1297">
        <v>1287</v>
      </c>
      <c r="C1297" s="1" t="s">
        <v>2379</v>
      </c>
      <c r="D1297" s="1" t="s">
        <v>2380</v>
      </c>
      <c r="E1297" s="1" t="s">
        <v>1546</v>
      </c>
      <c r="F1297" s="1" t="s">
        <v>185</v>
      </c>
      <c r="G1297" s="1" t="s">
        <v>1398</v>
      </c>
      <c r="H1297" s="1" t="s">
        <v>11944</v>
      </c>
      <c r="I1297" s="1">
        <f>+Territorio[[#This Row],[id]]</f>
        <v>1287</v>
      </c>
    </row>
    <row r="1298" spans="2:9" hidden="1" x14ac:dyDescent="0.3">
      <c r="B1298">
        <v>1288</v>
      </c>
      <c r="C1298" s="1" t="s">
        <v>2381</v>
      </c>
      <c r="D1298" s="1" t="s">
        <v>2382</v>
      </c>
      <c r="E1298" s="1" t="s">
        <v>1546</v>
      </c>
      <c r="F1298" s="1" t="s">
        <v>185</v>
      </c>
      <c r="G1298" s="1" t="s">
        <v>1398</v>
      </c>
      <c r="H1298" s="1" t="s">
        <v>11945</v>
      </c>
      <c r="I1298" s="1">
        <f>+Territorio[[#This Row],[id]]</f>
        <v>1288</v>
      </c>
    </row>
    <row r="1299" spans="2:9" hidden="1" x14ac:dyDescent="0.3">
      <c r="B1299">
        <v>1289</v>
      </c>
      <c r="C1299" s="1" t="s">
        <v>2383</v>
      </c>
      <c r="D1299" s="1" t="s">
        <v>2384</v>
      </c>
      <c r="E1299" s="1" t="s">
        <v>1546</v>
      </c>
      <c r="F1299" s="1" t="s">
        <v>185</v>
      </c>
      <c r="G1299" s="1" t="s">
        <v>1398</v>
      </c>
      <c r="H1299" s="1" t="s">
        <v>11946</v>
      </c>
      <c r="I1299" s="1">
        <f>+Territorio[[#This Row],[id]]</f>
        <v>1289</v>
      </c>
    </row>
    <row r="1300" spans="2:9" hidden="1" x14ac:dyDescent="0.3">
      <c r="B1300">
        <v>1290</v>
      </c>
      <c r="C1300" s="1" t="s">
        <v>2385</v>
      </c>
      <c r="D1300" s="1" t="s">
        <v>2386</v>
      </c>
      <c r="E1300" s="1" t="s">
        <v>1546</v>
      </c>
      <c r="F1300" s="1" t="s">
        <v>185</v>
      </c>
      <c r="G1300" s="1" t="s">
        <v>1398</v>
      </c>
      <c r="H1300" s="1" t="s">
        <v>11947</v>
      </c>
      <c r="I1300" s="1">
        <f>+Territorio[[#This Row],[id]]</f>
        <v>1290</v>
      </c>
    </row>
    <row r="1301" spans="2:9" hidden="1" x14ac:dyDescent="0.3">
      <c r="B1301">
        <v>1291</v>
      </c>
      <c r="C1301" s="1" t="s">
        <v>2387</v>
      </c>
      <c r="D1301" s="1" t="s">
        <v>1820</v>
      </c>
      <c r="E1301" s="1" t="s">
        <v>1546</v>
      </c>
      <c r="F1301" s="1" t="s">
        <v>197</v>
      </c>
      <c r="G1301" s="1" t="s">
        <v>1398</v>
      </c>
      <c r="H1301" s="1" t="s">
        <v>11948</v>
      </c>
      <c r="I1301" s="1">
        <f>+Territorio[[#This Row],[id]]</f>
        <v>1291</v>
      </c>
    </row>
    <row r="1302" spans="2:9" hidden="1" x14ac:dyDescent="0.3">
      <c r="B1302">
        <v>1292</v>
      </c>
      <c r="C1302" s="1" t="s">
        <v>2388</v>
      </c>
      <c r="D1302" s="1" t="s">
        <v>1822</v>
      </c>
      <c r="E1302" s="1" t="s">
        <v>1546</v>
      </c>
      <c r="F1302" s="1" t="s">
        <v>197</v>
      </c>
      <c r="G1302" s="1" t="s">
        <v>1398</v>
      </c>
      <c r="H1302" s="1" t="s">
        <v>11949</v>
      </c>
      <c r="I1302" s="1">
        <f>+Territorio[[#This Row],[id]]</f>
        <v>1292</v>
      </c>
    </row>
    <row r="1303" spans="2:9" hidden="1" x14ac:dyDescent="0.3">
      <c r="B1303">
        <v>1293</v>
      </c>
      <c r="C1303" s="1" t="s">
        <v>2389</v>
      </c>
      <c r="D1303" s="1" t="s">
        <v>1824</v>
      </c>
      <c r="E1303" s="1" t="s">
        <v>1546</v>
      </c>
      <c r="F1303" s="1" t="s">
        <v>197</v>
      </c>
      <c r="G1303" s="1" t="s">
        <v>1398</v>
      </c>
      <c r="H1303" s="1" t="s">
        <v>11950</v>
      </c>
      <c r="I1303" s="1">
        <f>+Territorio[[#This Row],[id]]</f>
        <v>1293</v>
      </c>
    </row>
    <row r="1304" spans="2:9" hidden="1" x14ac:dyDescent="0.3">
      <c r="B1304">
        <v>1294</v>
      </c>
      <c r="C1304" s="1" t="s">
        <v>491</v>
      </c>
      <c r="D1304" s="1" t="s">
        <v>1826</v>
      </c>
      <c r="E1304" s="1" t="s">
        <v>1546</v>
      </c>
      <c r="F1304" s="1" t="s">
        <v>197</v>
      </c>
      <c r="G1304" s="1" t="s">
        <v>1398</v>
      </c>
      <c r="H1304" s="1" t="s">
        <v>11951</v>
      </c>
      <c r="I1304" s="1">
        <f>+Territorio[[#This Row],[id]]</f>
        <v>1294</v>
      </c>
    </row>
    <row r="1305" spans="2:9" hidden="1" x14ac:dyDescent="0.3">
      <c r="B1305">
        <v>1295</v>
      </c>
      <c r="C1305" s="1" t="s">
        <v>2390</v>
      </c>
      <c r="D1305" s="1" t="s">
        <v>1828</v>
      </c>
      <c r="E1305" s="1" t="s">
        <v>1546</v>
      </c>
      <c r="F1305" s="1" t="s">
        <v>197</v>
      </c>
      <c r="G1305" s="1" t="s">
        <v>1398</v>
      </c>
      <c r="H1305" s="1" t="s">
        <v>11952</v>
      </c>
      <c r="I1305" s="1">
        <f>+Territorio[[#This Row],[id]]</f>
        <v>1295</v>
      </c>
    </row>
    <row r="1306" spans="2:9" hidden="1" x14ac:dyDescent="0.3">
      <c r="B1306">
        <v>1296</v>
      </c>
      <c r="C1306" s="1" t="s">
        <v>2284</v>
      </c>
      <c r="D1306" s="1" t="s">
        <v>1830</v>
      </c>
      <c r="E1306" s="1" t="s">
        <v>1546</v>
      </c>
      <c r="F1306" s="1" t="s">
        <v>197</v>
      </c>
      <c r="G1306" s="1" t="s">
        <v>1398</v>
      </c>
      <c r="H1306" s="1" t="s">
        <v>11953</v>
      </c>
      <c r="I1306" s="1">
        <f>+Territorio[[#This Row],[id]]</f>
        <v>1296</v>
      </c>
    </row>
    <row r="1307" spans="2:9" hidden="1" x14ac:dyDescent="0.3">
      <c r="B1307">
        <v>1297</v>
      </c>
      <c r="C1307" s="1" t="s">
        <v>2391</v>
      </c>
      <c r="D1307" s="1" t="s">
        <v>1832</v>
      </c>
      <c r="E1307" s="1" t="s">
        <v>1546</v>
      </c>
      <c r="F1307" s="1" t="s">
        <v>197</v>
      </c>
      <c r="G1307" s="1" t="s">
        <v>1398</v>
      </c>
      <c r="H1307" s="1" t="s">
        <v>11954</v>
      </c>
      <c r="I1307" s="1">
        <f>+Territorio[[#This Row],[id]]</f>
        <v>1297</v>
      </c>
    </row>
    <row r="1308" spans="2:9" hidden="1" x14ac:dyDescent="0.3">
      <c r="B1308">
        <v>1298</v>
      </c>
      <c r="C1308" s="1" t="s">
        <v>2392</v>
      </c>
      <c r="D1308" s="1" t="s">
        <v>1834</v>
      </c>
      <c r="E1308" s="1" t="s">
        <v>1546</v>
      </c>
      <c r="F1308" s="1" t="s">
        <v>197</v>
      </c>
      <c r="G1308" s="1" t="s">
        <v>1398</v>
      </c>
      <c r="H1308" s="1" t="s">
        <v>11955</v>
      </c>
      <c r="I1308" s="1">
        <f>+Territorio[[#This Row],[id]]</f>
        <v>1298</v>
      </c>
    </row>
    <row r="1309" spans="2:9" hidden="1" x14ac:dyDescent="0.3">
      <c r="B1309">
        <v>1299</v>
      </c>
      <c r="C1309" s="1" t="s">
        <v>2393</v>
      </c>
      <c r="D1309" s="1" t="s">
        <v>1854</v>
      </c>
      <c r="E1309" s="1" t="s">
        <v>1546</v>
      </c>
      <c r="F1309" s="1" t="s">
        <v>197</v>
      </c>
      <c r="G1309" s="1" t="s">
        <v>1398</v>
      </c>
      <c r="H1309" s="1" t="s">
        <v>11956</v>
      </c>
      <c r="I1309" s="1">
        <f>+Territorio[[#This Row],[id]]</f>
        <v>1299</v>
      </c>
    </row>
    <row r="1310" spans="2:9" hidden="1" x14ac:dyDescent="0.3">
      <c r="B1310">
        <v>1300</v>
      </c>
      <c r="C1310" s="1" t="s">
        <v>2394</v>
      </c>
      <c r="D1310" s="1" t="s">
        <v>1855</v>
      </c>
      <c r="E1310" s="1" t="s">
        <v>1546</v>
      </c>
      <c r="F1310" s="1" t="s">
        <v>197</v>
      </c>
      <c r="G1310" s="1" t="s">
        <v>1398</v>
      </c>
      <c r="H1310" s="1" t="s">
        <v>11957</v>
      </c>
      <c r="I1310" s="1">
        <f>+Territorio[[#This Row],[id]]</f>
        <v>1300</v>
      </c>
    </row>
    <row r="1311" spans="2:9" hidden="1" x14ac:dyDescent="0.3">
      <c r="B1311">
        <v>1301</v>
      </c>
      <c r="C1311" s="1" t="s">
        <v>2395</v>
      </c>
      <c r="D1311" s="1" t="s">
        <v>1857</v>
      </c>
      <c r="E1311" s="1" t="s">
        <v>1546</v>
      </c>
      <c r="F1311" s="1" t="s">
        <v>197</v>
      </c>
      <c r="G1311" s="1" t="s">
        <v>1398</v>
      </c>
      <c r="H1311" s="1" t="s">
        <v>11958</v>
      </c>
      <c r="I1311" s="1">
        <f>+Territorio[[#This Row],[id]]</f>
        <v>1301</v>
      </c>
    </row>
    <row r="1312" spans="2:9" hidden="1" x14ac:dyDescent="0.3">
      <c r="B1312">
        <v>1302</v>
      </c>
      <c r="C1312" s="1" t="s">
        <v>555</v>
      </c>
      <c r="D1312" s="1" t="s">
        <v>1859</v>
      </c>
      <c r="E1312" s="1" t="s">
        <v>1546</v>
      </c>
      <c r="F1312" s="1" t="s">
        <v>197</v>
      </c>
      <c r="G1312" s="1" t="s">
        <v>1398</v>
      </c>
      <c r="H1312" s="1" t="s">
        <v>11959</v>
      </c>
      <c r="I1312" s="1">
        <f>+Territorio[[#This Row],[id]]</f>
        <v>1302</v>
      </c>
    </row>
    <row r="1313" spans="2:9" hidden="1" x14ac:dyDescent="0.3">
      <c r="B1313">
        <v>1303</v>
      </c>
      <c r="C1313" s="1" t="s">
        <v>2396</v>
      </c>
      <c r="D1313" s="1" t="s">
        <v>1861</v>
      </c>
      <c r="E1313" s="1" t="s">
        <v>1546</v>
      </c>
      <c r="F1313" s="1" t="s">
        <v>197</v>
      </c>
      <c r="G1313" s="1" t="s">
        <v>1398</v>
      </c>
      <c r="H1313" s="1" t="s">
        <v>11960</v>
      </c>
      <c r="I1313" s="1">
        <f>+Territorio[[#This Row],[id]]</f>
        <v>1303</v>
      </c>
    </row>
    <row r="1314" spans="2:9" hidden="1" x14ac:dyDescent="0.3">
      <c r="B1314">
        <v>1304</v>
      </c>
      <c r="C1314" s="1" t="s">
        <v>2397</v>
      </c>
      <c r="D1314" s="1" t="s">
        <v>1863</v>
      </c>
      <c r="E1314" s="1" t="s">
        <v>1546</v>
      </c>
      <c r="F1314" s="1" t="s">
        <v>197</v>
      </c>
      <c r="G1314" s="1" t="s">
        <v>1398</v>
      </c>
      <c r="H1314" s="1" t="s">
        <v>11961</v>
      </c>
      <c r="I1314" s="1">
        <f>+Territorio[[#This Row],[id]]</f>
        <v>1304</v>
      </c>
    </row>
    <row r="1315" spans="2:9" hidden="1" x14ac:dyDescent="0.3">
      <c r="B1315">
        <v>1305</v>
      </c>
      <c r="C1315" s="1" t="s">
        <v>2398</v>
      </c>
      <c r="D1315" s="1" t="s">
        <v>1865</v>
      </c>
      <c r="E1315" s="1" t="s">
        <v>1546</v>
      </c>
      <c r="F1315" s="1" t="s">
        <v>197</v>
      </c>
      <c r="G1315" s="1" t="s">
        <v>1398</v>
      </c>
      <c r="H1315" s="1" t="s">
        <v>11962</v>
      </c>
      <c r="I1315" s="1">
        <f>+Territorio[[#This Row],[id]]</f>
        <v>1305</v>
      </c>
    </row>
    <row r="1316" spans="2:9" hidden="1" x14ac:dyDescent="0.3">
      <c r="B1316">
        <v>1306</v>
      </c>
      <c r="C1316" s="1" t="s">
        <v>2399</v>
      </c>
      <c r="D1316" s="1" t="s">
        <v>1867</v>
      </c>
      <c r="E1316" s="1" t="s">
        <v>1546</v>
      </c>
      <c r="F1316" s="1" t="s">
        <v>197</v>
      </c>
      <c r="G1316" s="1" t="s">
        <v>1398</v>
      </c>
      <c r="H1316" s="1" t="s">
        <v>11963</v>
      </c>
      <c r="I1316" s="1">
        <f>+Territorio[[#This Row],[id]]</f>
        <v>1306</v>
      </c>
    </row>
    <row r="1317" spans="2:9" hidden="1" x14ac:dyDescent="0.3">
      <c r="B1317">
        <v>1307</v>
      </c>
      <c r="C1317" s="1" t="s">
        <v>2400</v>
      </c>
      <c r="D1317" s="1" t="s">
        <v>2401</v>
      </c>
      <c r="E1317" s="1" t="s">
        <v>1546</v>
      </c>
      <c r="F1317" s="1" t="s">
        <v>197</v>
      </c>
      <c r="G1317" s="1" t="s">
        <v>1398</v>
      </c>
      <c r="H1317" s="1" t="s">
        <v>11964</v>
      </c>
      <c r="I1317" s="1">
        <f>+Territorio[[#This Row],[id]]</f>
        <v>1307</v>
      </c>
    </row>
    <row r="1318" spans="2:9" hidden="1" x14ac:dyDescent="0.3">
      <c r="B1318">
        <v>1308</v>
      </c>
      <c r="C1318" s="1" t="s">
        <v>2402</v>
      </c>
      <c r="D1318" s="1" t="s">
        <v>2403</v>
      </c>
      <c r="E1318" s="1" t="s">
        <v>1546</v>
      </c>
      <c r="F1318" s="1" t="s">
        <v>197</v>
      </c>
      <c r="G1318" s="1" t="s">
        <v>1398</v>
      </c>
      <c r="H1318" s="1" t="s">
        <v>11965</v>
      </c>
      <c r="I1318" s="1">
        <f>+Territorio[[#This Row],[id]]</f>
        <v>1308</v>
      </c>
    </row>
    <row r="1319" spans="2:9" hidden="1" x14ac:dyDescent="0.3">
      <c r="B1319">
        <v>1309</v>
      </c>
      <c r="C1319" s="1" t="s">
        <v>440</v>
      </c>
      <c r="D1319" s="1" t="s">
        <v>1869</v>
      </c>
      <c r="E1319" s="1" t="s">
        <v>1546</v>
      </c>
      <c r="F1319" s="1" t="s">
        <v>197</v>
      </c>
      <c r="G1319" s="1" t="s">
        <v>1398</v>
      </c>
      <c r="H1319" s="1" t="s">
        <v>11966</v>
      </c>
      <c r="I1319" s="1">
        <f>+Territorio[[#This Row],[id]]</f>
        <v>1309</v>
      </c>
    </row>
    <row r="1320" spans="2:9" hidden="1" x14ac:dyDescent="0.3">
      <c r="B1320">
        <v>1310</v>
      </c>
      <c r="C1320" s="1" t="s">
        <v>2404</v>
      </c>
      <c r="D1320" s="1" t="s">
        <v>1871</v>
      </c>
      <c r="E1320" s="1" t="s">
        <v>1546</v>
      </c>
      <c r="F1320" s="1" t="s">
        <v>197</v>
      </c>
      <c r="G1320" s="1" t="s">
        <v>1398</v>
      </c>
      <c r="H1320" s="1" t="s">
        <v>11967</v>
      </c>
      <c r="I1320" s="1">
        <f>+Territorio[[#This Row],[id]]</f>
        <v>1310</v>
      </c>
    </row>
    <row r="1321" spans="2:9" hidden="1" x14ac:dyDescent="0.3">
      <c r="B1321">
        <v>1311</v>
      </c>
      <c r="C1321" s="1" t="s">
        <v>1664</v>
      </c>
      <c r="D1321" s="1" t="s">
        <v>1873</v>
      </c>
      <c r="E1321" s="1" t="s">
        <v>1546</v>
      </c>
      <c r="F1321" s="1" t="s">
        <v>197</v>
      </c>
      <c r="G1321" s="1" t="s">
        <v>1398</v>
      </c>
      <c r="H1321" s="1" t="s">
        <v>11968</v>
      </c>
      <c r="I1321" s="1">
        <f>+Territorio[[#This Row],[id]]</f>
        <v>1311</v>
      </c>
    </row>
    <row r="1322" spans="2:9" hidden="1" x14ac:dyDescent="0.3">
      <c r="B1322">
        <v>1312</v>
      </c>
      <c r="C1322" s="1" t="s">
        <v>2405</v>
      </c>
      <c r="D1322" s="1" t="s">
        <v>1875</v>
      </c>
      <c r="E1322" s="1" t="s">
        <v>1546</v>
      </c>
      <c r="F1322" s="1" t="s">
        <v>197</v>
      </c>
      <c r="G1322" s="1" t="s">
        <v>1398</v>
      </c>
      <c r="H1322" s="1" t="s">
        <v>11969</v>
      </c>
      <c r="I1322" s="1">
        <f>+Territorio[[#This Row],[id]]</f>
        <v>1312</v>
      </c>
    </row>
    <row r="1323" spans="2:9" hidden="1" x14ac:dyDescent="0.3">
      <c r="B1323">
        <v>1313</v>
      </c>
      <c r="C1323" s="1" t="s">
        <v>2406</v>
      </c>
      <c r="D1323" s="1" t="s">
        <v>1877</v>
      </c>
      <c r="E1323" s="1" t="s">
        <v>1546</v>
      </c>
      <c r="F1323" s="1" t="s">
        <v>197</v>
      </c>
      <c r="G1323" s="1" t="s">
        <v>1398</v>
      </c>
      <c r="H1323" s="1" t="s">
        <v>11970</v>
      </c>
      <c r="I1323" s="1">
        <f>+Territorio[[#This Row],[id]]</f>
        <v>1313</v>
      </c>
    </row>
    <row r="1324" spans="2:9" hidden="1" x14ac:dyDescent="0.3">
      <c r="B1324">
        <v>1314</v>
      </c>
      <c r="C1324" s="1" t="s">
        <v>688</v>
      </c>
      <c r="D1324" s="1" t="s">
        <v>1879</v>
      </c>
      <c r="E1324" s="1" t="s">
        <v>1546</v>
      </c>
      <c r="F1324" s="1" t="s">
        <v>197</v>
      </c>
      <c r="G1324" s="1" t="s">
        <v>1398</v>
      </c>
      <c r="H1324" s="1" t="s">
        <v>11971</v>
      </c>
      <c r="I1324" s="1">
        <f>+Territorio[[#This Row],[id]]</f>
        <v>1314</v>
      </c>
    </row>
    <row r="1325" spans="2:9" hidden="1" x14ac:dyDescent="0.3">
      <c r="B1325">
        <v>1315</v>
      </c>
      <c r="C1325" s="1" t="s">
        <v>2407</v>
      </c>
      <c r="D1325" s="1" t="s">
        <v>1881</v>
      </c>
      <c r="E1325" s="1" t="s">
        <v>1546</v>
      </c>
      <c r="F1325" s="1" t="s">
        <v>197</v>
      </c>
      <c r="G1325" s="1" t="s">
        <v>1398</v>
      </c>
      <c r="H1325" s="1" t="s">
        <v>11972</v>
      </c>
      <c r="I1325" s="1">
        <f>+Territorio[[#This Row],[id]]</f>
        <v>1315</v>
      </c>
    </row>
    <row r="1326" spans="2:9" hidden="1" x14ac:dyDescent="0.3">
      <c r="B1326">
        <v>1316</v>
      </c>
      <c r="C1326" s="1" t="s">
        <v>2408</v>
      </c>
      <c r="D1326" s="1" t="s">
        <v>1883</v>
      </c>
      <c r="E1326" s="1" t="s">
        <v>1546</v>
      </c>
      <c r="F1326" s="1" t="s">
        <v>197</v>
      </c>
      <c r="G1326" s="1" t="s">
        <v>1398</v>
      </c>
      <c r="H1326" s="1" t="s">
        <v>11973</v>
      </c>
      <c r="I1326" s="1">
        <f>+Territorio[[#This Row],[id]]</f>
        <v>1316</v>
      </c>
    </row>
    <row r="1327" spans="2:9" hidden="1" x14ac:dyDescent="0.3">
      <c r="B1327">
        <v>1317</v>
      </c>
      <c r="C1327" s="1" t="s">
        <v>2409</v>
      </c>
      <c r="D1327" s="1" t="s">
        <v>1885</v>
      </c>
      <c r="E1327" s="1" t="s">
        <v>1546</v>
      </c>
      <c r="F1327" s="1" t="s">
        <v>197</v>
      </c>
      <c r="G1327" s="1" t="s">
        <v>1398</v>
      </c>
      <c r="H1327" s="1" t="s">
        <v>11974</v>
      </c>
      <c r="I1327" s="1">
        <f>+Territorio[[#This Row],[id]]</f>
        <v>1317</v>
      </c>
    </row>
    <row r="1328" spans="2:9" hidden="1" x14ac:dyDescent="0.3">
      <c r="B1328">
        <v>1318</v>
      </c>
      <c r="C1328" s="1" t="s">
        <v>2410</v>
      </c>
      <c r="D1328" s="1" t="s">
        <v>1887</v>
      </c>
      <c r="E1328" s="1" t="s">
        <v>1546</v>
      </c>
      <c r="F1328" s="1" t="s">
        <v>197</v>
      </c>
      <c r="G1328" s="1" t="s">
        <v>1398</v>
      </c>
      <c r="H1328" s="1" t="s">
        <v>11975</v>
      </c>
      <c r="I1328" s="1">
        <f>+Territorio[[#This Row],[id]]</f>
        <v>1318</v>
      </c>
    </row>
    <row r="1329" spans="2:9" hidden="1" x14ac:dyDescent="0.3">
      <c r="B1329">
        <v>1319</v>
      </c>
      <c r="C1329" s="1" t="s">
        <v>2411</v>
      </c>
      <c r="D1329" s="1" t="s">
        <v>1889</v>
      </c>
      <c r="E1329" s="1" t="s">
        <v>1546</v>
      </c>
      <c r="F1329" s="1" t="s">
        <v>197</v>
      </c>
      <c r="G1329" s="1" t="s">
        <v>1398</v>
      </c>
      <c r="H1329" s="1" t="s">
        <v>11976</v>
      </c>
      <c r="I1329" s="1">
        <f>+Territorio[[#This Row],[id]]</f>
        <v>1319</v>
      </c>
    </row>
    <row r="1330" spans="2:9" hidden="1" x14ac:dyDescent="0.3">
      <c r="B1330">
        <v>1320</v>
      </c>
      <c r="C1330" s="1" t="s">
        <v>2412</v>
      </c>
      <c r="D1330" s="1" t="s">
        <v>1891</v>
      </c>
      <c r="E1330" s="1" t="s">
        <v>1546</v>
      </c>
      <c r="F1330" s="1" t="s">
        <v>197</v>
      </c>
      <c r="G1330" s="1" t="s">
        <v>1398</v>
      </c>
      <c r="H1330" s="1" t="s">
        <v>11977</v>
      </c>
      <c r="I1330" s="1">
        <f>+Territorio[[#This Row],[id]]</f>
        <v>1320</v>
      </c>
    </row>
    <row r="1331" spans="2:9" hidden="1" x14ac:dyDescent="0.3">
      <c r="B1331">
        <v>1321</v>
      </c>
      <c r="C1331" s="1" t="s">
        <v>2239</v>
      </c>
      <c r="D1331" s="1" t="s">
        <v>1893</v>
      </c>
      <c r="E1331" s="1" t="s">
        <v>1546</v>
      </c>
      <c r="F1331" s="1" t="s">
        <v>197</v>
      </c>
      <c r="G1331" s="1" t="s">
        <v>1398</v>
      </c>
      <c r="H1331" s="1" t="s">
        <v>11978</v>
      </c>
      <c r="I1331" s="1">
        <f>+Territorio[[#This Row],[id]]</f>
        <v>1321</v>
      </c>
    </row>
    <row r="1332" spans="2:9" hidden="1" x14ac:dyDescent="0.3">
      <c r="B1332">
        <v>1322</v>
      </c>
      <c r="C1332" s="1" t="s">
        <v>2413</v>
      </c>
      <c r="D1332" s="1" t="s">
        <v>1895</v>
      </c>
      <c r="E1332" s="1" t="s">
        <v>1546</v>
      </c>
      <c r="F1332" s="1" t="s">
        <v>197</v>
      </c>
      <c r="G1332" s="1" t="s">
        <v>1398</v>
      </c>
      <c r="H1332" s="1" t="s">
        <v>11979</v>
      </c>
      <c r="I1332" s="1">
        <f>+Territorio[[#This Row],[id]]</f>
        <v>1322</v>
      </c>
    </row>
    <row r="1333" spans="2:9" hidden="1" x14ac:dyDescent="0.3">
      <c r="B1333">
        <v>1323</v>
      </c>
      <c r="C1333" s="1" t="s">
        <v>2414</v>
      </c>
      <c r="D1333" s="1" t="s">
        <v>1897</v>
      </c>
      <c r="E1333" s="1" t="s">
        <v>1546</v>
      </c>
      <c r="F1333" s="1" t="s">
        <v>197</v>
      </c>
      <c r="G1333" s="1" t="s">
        <v>1398</v>
      </c>
      <c r="H1333" s="1" t="s">
        <v>11980</v>
      </c>
      <c r="I1333" s="1">
        <f>+Territorio[[#This Row],[id]]</f>
        <v>1323</v>
      </c>
    </row>
    <row r="1334" spans="2:9" hidden="1" x14ac:dyDescent="0.3">
      <c r="B1334">
        <v>1324</v>
      </c>
      <c r="C1334" s="1" t="s">
        <v>2289</v>
      </c>
      <c r="D1334" s="1" t="s">
        <v>1899</v>
      </c>
      <c r="E1334" s="1" t="s">
        <v>1546</v>
      </c>
      <c r="F1334" s="1" t="s">
        <v>197</v>
      </c>
      <c r="G1334" s="1" t="s">
        <v>1398</v>
      </c>
      <c r="H1334" s="1" t="s">
        <v>11981</v>
      </c>
      <c r="I1334" s="1">
        <f>+Territorio[[#This Row],[id]]</f>
        <v>1324</v>
      </c>
    </row>
    <row r="1335" spans="2:9" hidden="1" x14ac:dyDescent="0.3">
      <c r="B1335">
        <v>1325</v>
      </c>
      <c r="C1335" s="1" t="s">
        <v>2115</v>
      </c>
      <c r="D1335" s="1" t="s">
        <v>2415</v>
      </c>
      <c r="E1335" s="1" t="s">
        <v>1546</v>
      </c>
      <c r="F1335" s="1" t="s">
        <v>197</v>
      </c>
      <c r="G1335" s="1" t="s">
        <v>1398</v>
      </c>
      <c r="H1335" s="1" t="s">
        <v>11982</v>
      </c>
      <c r="I1335" s="1">
        <f>+Territorio[[#This Row],[id]]</f>
        <v>1325</v>
      </c>
    </row>
    <row r="1336" spans="2:9" hidden="1" x14ac:dyDescent="0.3">
      <c r="B1336">
        <v>1326</v>
      </c>
      <c r="C1336" s="1" t="s">
        <v>2416</v>
      </c>
      <c r="D1336" s="1" t="s">
        <v>2417</v>
      </c>
      <c r="E1336" s="1" t="s">
        <v>1546</v>
      </c>
      <c r="F1336" s="1" t="s">
        <v>197</v>
      </c>
      <c r="G1336" s="1" t="s">
        <v>1398</v>
      </c>
      <c r="H1336" s="1" t="s">
        <v>11983</v>
      </c>
      <c r="I1336" s="1">
        <f>+Territorio[[#This Row],[id]]</f>
        <v>1326</v>
      </c>
    </row>
    <row r="1337" spans="2:9" hidden="1" x14ac:dyDescent="0.3">
      <c r="B1337">
        <v>1327</v>
      </c>
      <c r="C1337" s="1" t="s">
        <v>2418</v>
      </c>
      <c r="D1337" s="1" t="s">
        <v>2419</v>
      </c>
      <c r="E1337" s="1" t="s">
        <v>1546</v>
      </c>
      <c r="F1337" s="1" t="s">
        <v>197</v>
      </c>
      <c r="G1337" s="1" t="s">
        <v>1398</v>
      </c>
      <c r="H1337" s="1" t="s">
        <v>11984</v>
      </c>
      <c r="I1337" s="1">
        <f>+Territorio[[#This Row],[id]]</f>
        <v>1327</v>
      </c>
    </row>
    <row r="1338" spans="2:9" hidden="1" x14ac:dyDescent="0.3">
      <c r="B1338">
        <v>1328</v>
      </c>
      <c r="C1338" s="1" t="s">
        <v>2420</v>
      </c>
      <c r="D1338" s="1" t="s">
        <v>2421</v>
      </c>
      <c r="E1338" s="1" t="s">
        <v>1546</v>
      </c>
      <c r="F1338" s="1" t="s">
        <v>197</v>
      </c>
      <c r="G1338" s="1" t="s">
        <v>1398</v>
      </c>
      <c r="H1338" s="1" t="s">
        <v>11985</v>
      </c>
      <c r="I1338" s="1">
        <f>+Territorio[[#This Row],[id]]</f>
        <v>1328</v>
      </c>
    </row>
    <row r="1339" spans="2:9" hidden="1" x14ac:dyDescent="0.3">
      <c r="B1339">
        <v>1329</v>
      </c>
      <c r="C1339" s="1" t="s">
        <v>2422</v>
      </c>
      <c r="D1339" s="1" t="s">
        <v>2423</v>
      </c>
      <c r="E1339" s="1" t="s">
        <v>1546</v>
      </c>
      <c r="F1339" s="1" t="s">
        <v>197</v>
      </c>
      <c r="G1339" s="1" t="s">
        <v>1398</v>
      </c>
      <c r="H1339" s="1" t="s">
        <v>11986</v>
      </c>
      <c r="I1339" s="1">
        <f>+Territorio[[#This Row],[id]]</f>
        <v>1329</v>
      </c>
    </row>
    <row r="1340" spans="2:9" hidden="1" x14ac:dyDescent="0.3">
      <c r="B1340">
        <v>1330</v>
      </c>
      <c r="C1340" s="1" t="s">
        <v>2424</v>
      </c>
      <c r="D1340" s="1" t="s">
        <v>1900</v>
      </c>
      <c r="E1340" s="1" t="s">
        <v>1546</v>
      </c>
      <c r="F1340" s="1" t="s">
        <v>197</v>
      </c>
      <c r="G1340" s="1" t="s">
        <v>1398</v>
      </c>
      <c r="H1340" s="1" t="s">
        <v>11987</v>
      </c>
      <c r="I1340" s="1">
        <f>+Territorio[[#This Row],[id]]</f>
        <v>1330</v>
      </c>
    </row>
    <row r="1341" spans="2:9" hidden="1" x14ac:dyDescent="0.3">
      <c r="B1341">
        <v>1331</v>
      </c>
      <c r="C1341" s="1" t="s">
        <v>682</v>
      </c>
      <c r="D1341" s="1" t="s">
        <v>1902</v>
      </c>
      <c r="E1341" s="1" t="s">
        <v>1546</v>
      </c>
      <c r="F1341" s="1" t="s">
        <v>197</v>
      </c>
      <c r="G1341" s="1" t="s">
        <v>1398</v>
      </c>
      <c r="H1341" s="1" t="s">
        <v>11988</v>
      </c>
      <c r="I1341" s="1">
        <f>+Territorio[[#This Row],[id]]</f>
        <v>1331</v>
      </c>
    </row>
    <row r="1342" spans="2:9" hidden="1" x14ac:dyDescent="0.3">
      <c r="B1342">
        <v>1332</v>
      </c>
      <c r="C1342" s="1" t="s">
        <v>992</v>
      </c>
      <c r="D1342" s="1" t="s">
        <v>1904</v>
      </c>
      <c r="E1342" s="1" t="s">
        <v>1546</v>
      </c>
      <c r="F1342" s="1" t="s">
        <v>197</v>
      </c>
      <c r="G1342" s="1" t="s">
        <v>1398</v>
      </c>
      <c r="H1342" s="1" t="s">
        <v>11989</v>
      </c>
      <c r="I1342" s="1">
        <f>+Territorio[[#This Row],[id]]</f>
        <v>1332</v>
      </c>
    </row>
    <row r="1343" spans="2:9" hidden="1" x14ac:dyDescent="0.3">
      <c r="B1343">
        <v>1333</v>
      </c>
      <c r="C1343" s="1" t="s">
        <v>2425</v>
      </c>
      <c r="D1343" s="1" t="s">
        <v>1905</v>
      </c>
      <c r="E1343" s="1" t="s">
        <v>1546</v>
      </c>
      <c r="F1343" s="1" t="s">
        <v>197</v>
      </c>
      <c r="G1343" s="1" t="s">
        <v>1398</v>
      </c>
      <c r="H1343" s="1" t="s">
        <v>11990</v>
      </c>
      <c r="I1343" s="1">
        <f>+Territorio[[#This Row],[id]]</f>
        <v>1333</v>
      </c>
    </row>
    <row r="1344" spans="2:9" hidden="1" x14ac:dyDescent="0.3">
      <c r="B1344">
        <v>1334</v>
      </c>
      <c r="C1344" s="1" t="s">
        <v>2426</v>
      </c>
      <c r="D1344" s="1" t="s">
        <v>1907</v>
      </c>
      <c r="E1344" s="1" t="s">
        <v>1546</v>
      </c>
      <c r="F1344" s="1" t="s">
        <v>197</v>
      </c>
      <c r="G1344" s="1" t="s">
        <v>1398</v>
      </c>
      <c r="H1344" s="1" t="s">
        <v>11991</v>
      </c>
      <c r="I1344" s="1">
        <f>+Territorio[[#This Row],[id]]</f>
        <v>1334</v>
      </c>
    </row>
    <row r="1345" spans="2:9" hidden="1" x14ac:dyDescent="0.3">
      <c r="B1345">
        <v>1335</v>
      </c>
      <c r="C1345" s="1" t="s">
        <v>2427</v>
      </c>
      <c r="D1345" s="1" t="s">
        <v>1909</v>
      </c>
      <c r="E1345" s="1" t="s">
        <v>1546</v>
      </c>
      <c r="F1345" s="1" t="s">
        <v>197</v>
      </c>
      <c r="G1345" s="1" t="s">
        <v>1398</v>
      </c>
      <c r="H1345" s="1" t="s">
        <v>11992</v>
      </c>
      <c r="I1345" s="1">
        <f>+Territorio[[#This Row],[id]]</f>
        <v>1335</v>
      </c>
    </row>
    <row r="1346" spans="2:9" hidden="1" x14ac:dyDescent="0.3">
      <c r="B1346">
        <v>1336</v>
      </c>
      <c r="C1346" s="1" t="s">
        <v>2287</v>
      </c>
      <c r="D1346" s="1" t="s">
        <v>1911</v>
      </c>
      <c r="E1346" s="1" t="s">
        <v>1546</v>
      </c>
      <c r="F1346" s="1" t="s">
        <v>197</v>
      </c>
      <c r="G1346" s="1" t="s">
        <v>1398</v>
      </c>
      <c r="H1346" s="1" t="s">
        <v>11993</v>
      </c>
      <c r="I1346" s="1">
        <f>+Territorio[[#This Row],[id]]</f>
        <v>1336</v>
      </c>
    </row>
    <row r="1347" spans="2:9" hidden="1" x14ac:dyDescent="0.3">
      <c r="B1347">
        <v>1337</v>
      </c>
      <c r="C1347" s="1" t="s">
        <v>2428</v>
      </c>
      <c r="D1347" s="1" t="s">
        <v>1913</v>
      </c>
      <c r="E1347" s="1" t="s">
        <v>1546</v>
      </c>
      <c r="F1347" s="1" t="s">
        <v>197</v>
      </c>
      <c r="G1347" s="1" t="s">
        <v>1398</v>
      </c>
      <c r="H1347" s="1" t="s">
        <v>11994</v>
      </c>
      <c r="I1347" s="1">
        <f>+Territorio[[#This Row],[id]]</f>
        <v>1337</v>
      </c>
    </row>
    <row r="1348" spans="2:9" hidden="1" x14ac:dyDescent="0.3">
      <c r="B1348">
        <v>1338</v>
      </c>
      <c r="C1348" s="1" t="s">
        <v>448</v>
      </c>
      <c r="D1348" s="1" t="s">
        <v>1915</v>
      </c>
      <c r="E1348" s="1" t="s">
        <v>1546</v>
      </c>
      <c r="F1348" s="1" t="s">
        <v>197</v>
      </c>
      <c r="G1348" s="1" t="s">
        <v>1398</v>
      </c>
      <c r="H1348" s="1" t="s">
        <v>11995</v>
      </c>
      <c r="I1348" s="1">
        <f>+Territorio[[#This Row],[id]]</f>
        <v>1338</v>
      </c>
    </row>
    <row r="1349" spans="2:9" hidden="1" x14ac:dyDescent="0.3">
      <c r="B1349">
        <v>1339</v>
      </c>
      <c r="C1349" s="1" t="s">
        <v>998</v>
      </c>
      <c r="D1349" s="1" t="s">
        <v>1917</v>
      </c>
      <c r="E1349" s="1" t="s">
        <v>1546</v>
      </c>
      <c r="F1349" s="1" t="s">
        <v>197</v>
      </c>
      <c r="G1349" s="1" t="s">
        <v>1398</v>
      </c>
      <c r="H1349" s="1" t="s">
        <v>11996</v>
      </c>
      <c r="I1349" s="1">
        <f>+Territorio[[#This Row],[id]]</f>
        <v>1339</v>
      </c>
    </row>
    <row r="1350" spans="2:9" hidden="1" x14ac:dyDescent="0.3">
      <c r="B1350">
        <v>1340</v>
      </c>
      <c r="C1350" s="1" t="s">
        <v>2429</v>
      </c>
      <c r="D1350" s="1" t="s">
        <v>1919</v>
      </c>
      <c r="E1350" s="1" t="s">
        <v>1546</v>
      </c>
      <c r="F1350" s="1" t="s">
        <v>197</v>
      </c>
      <c r="G1350" s="1" t="s">
        <v>1398</v>
      </c>
      <c r="H1350" s="1" t="s">
        <v>11997</v>
      </c>
      <c r="I1350" s="1">
        <f>+Territorio[[#This Row],[id]]</f>
        <v>1340</v>
      </c>
    </row>
    <row r="1351" spans="2:9" hidden="1" x14ac:dyDescent="0.3">
      <c r="B1351">
        <v>1341</v>
      </c>
      <c r="C1351" s="1" t="s">
        <v>691</v>
      </c>
      <c r="D1351" s="1" t="s">
        <v>1921</v>
      </c>
      <c r="E1351" s="1" t="s">
        <v>1546</v>
      </c>
      <c r="F1351" s="1" t="s">
        <v>197</v>
      </c>
      <c r="G1351" s="1" t="s">
        <v>1398</v>
      </c>
      <c r="H1351" s="1" t="s">
        <v>11998</v>
      </c>
      <c r="I1351" s="1">
        <f>+Territorio[[#This Row],[id]]</f>
        <v>1341</v>
      </c>
    </row>
    <row r="1352" spans="2:9" hidden="1" x14ac:dyDescent="0.3">
      <c r="B1352">
        <v>1342</v>
      </c>
      <c r="C1352" s="1" t="s">
        <v>2430</v>
      </c>
      <c r="D1352" s="1" t="s">
        <v>1923</v>
      </c>
      <c r="E1352" s="1" t="s">
        <v>1546</v>
      </c>
      <c r="F1352" s="1" t="s">
        <v>197</v>
      </c>
      <c r="G1352" s="1" t="s">
        <v>1398</v>
      </c>
      <c r="H1352" s="1" t="s">
        <v>11999</v>
      </c>
      <c r="I1352" s="1">
        <f>+Territorio[[#This Row],[id]]</f>
        <v>1342</v>
      </c>
    </row>
    <row r="1353" spans="2:9" hidden="1" x14ac:dyDescent="0.3">
      <c r="B1353">
        <v>1343</v>
      </c>
      <c r="C1353" s="1" t="s">
        <v>2431</v>
      </c>
      <c r="D1353" s="1" t="s">
        <v>1925</v>
      </c>
      <c r="E1353" s="1" t="s">
        <v>1546</v>
      </c>
      <c r="F1353" s="1" t="s">
        <v>197</v>
      </c>
      <c r="G1353" s="1" t="s">
        <v>1398</v>
      </c>
      <c r="H1353" s="1" t="s">
        <v>12000</v>
      </c>
      <c r="I1353" s="1">
        <f>+Territorio[[#This Row],[id]]</f>
        <v>1343</v>
      </c>
    </row>
    <row r="1354" spans="2:9" hidden="1" x14ac:dyDescent="0.3">
      <c r="B1354">
        <v>1344</v>
      </c>
      <c r="C1354" s="1" t="s">
        <v>836</v>
      </c>
      <c r="D1354" s="1" t="s">
        <v>1926</v>
      </c>
      <c r="E1354" s="1" t="s">
        <v>1546</v>
      </c>
      <c r="F1354" s="1" t="s">
        <v>197</v>
      </c>
      <c r="G1354" s="1" t="s">
        <v>1398</v>
      </c>
      <c r="H1354" s="1" t="s">
        <v>12001</v>
      </c>
      <c r="I1354" s="1">
        <f>+Territorio[[#This Row],[id]]</f>
        <v>1344</v>
      </c>
    </row>
    <row r="1355" spans="2:9" hidden="1" x14ac:dyDescent="0.3">
      <c r="B1355">
        <v>1345</v>
      </c>
      <c r="C1355" s="1" t="s">
        <v>2239</v>
      </c>
      <c r="D1355" s="1" t="s">
        <v>1928</v>
      </c>
      <c r="E1355" s="1" t="s">
        <v>1546</v>
      </c>
      <c r="F1355" s="1" t="s">
        <v>197</v>
      </c>
      <c r="G1355" s="1" t="s">
        <v>1398</v>
      </c>
      <c r="H1355" s="1" t="s">
        <v>12002</v>
      </c>
      <c r="I1355" s="1">
        <f>+Territorio[[#This Row],[id]]</f>
        <v>1345</v>
      </c>
    </row>
    <row r="1356" spans="2:9" hidden="1" x14ac:dyDescent="0.3">
      <c r="B1356">
        <v>1346</v>
      </c>
      <c r="C1356" s="1" t="s">
        <v>1395</v>
      </c>
      <c r="D1356" s="1" t="s">
        <v>2432</v>
      </c>
      <c r="E1356" s="1" t="s">
        <v>1546</v>
      </c>
      <c r="F1356" s="1" t="s">
        <v>197</v>
      </c>
      <c r="G1356" s="1" t="s">
        <v>1398</v>
      </c>
      <c r="H1356" s="1" t="s">
        <v>12003</v>
      </c>
      <c r="I1356" s="1">
        <f>+Territorio[[#This Row],[id]]</f>
        <v>1346</v>
      </c>
    </row>
    <row r="1357" spans="2:9" hidden="1" x14ac:dyDescent="0.3">
      <c r="B1357">
        <v>1347</v>
      </c>
      <c r="C1357" s="1" t="s">
        <v>2433</v>
      </c>
      <c r="D1357" s="1" t="s">
        <v>2434</v>
      </c>
      <c r="E1357" s="1" t="s">
        <v>1546</v>
      </c>
      <c r="F1357" s="1" t="s">
        <v>197</v>
      </c>
      <c r="G1357" s="1" t="s">
        <v>1398</v>
      </c>
      <c r="H1357" s="1" t="s">
        <v>12004</v>
      </c>
      <c r="I1357" s="1">
        <f>+Territorio[[#This Row],[id]]</f>
        <v>1347</v>
      </c>
    </row>
    <row r="1358" spans="2:9" hidden="1" x14ac:dyDescent="0.3">
      <c r="B1358">
        <v>1348</v>
      </c>
      <c r="C1358" s="1" t="s">
        <v>2435</v>
      </c>
      <c r="D1358" s="1" t="s">
        <v>2436</v>
      </c>
      <c r="E1358" s="1" t="s">
        <v>1546</v>
      </c>
      <c r="F1358" s="1" t="s">
        <v>197</v>
      </c>
      <c r="G1358" s="1" t="s">
        <v>1398</v>
      </c>
      <c r="H1358" s="1" t="s">
        <v>12005</v>
      </c>
      <c r="I1358" s="1">
        <f>+Territorio[[#This Row],[id]]</f>
        <v>1348</v>
      </c>
    </row>
    <row r="1359" spans="2:9" hidden="1" x14ac:dyDescent="0.3">
      <c r="B1359">
        <v>1349</v>
      </c>
      <c r="C1359" s="1" t="s">
        <v>1311</v>
      </c>
      <c r="D1359" s="1" t="s">
        <v>2437</v>
      </c>
      <c r="E1359" s="1" t="s">
        <v>1546</v>
      </c>
      <c r="F1359" s="1" t="s">
        <v>197</v>
      </c>
      <c r="G1359" s="1" t="s">
        <v>1398</v>
      </c>
      <c r="H1359" s="1" t="s">
        <v>12006</v>
      </c>
      <c r="I1359" s="1">
        <f>+Territorio[[#This Row],[id]]</f>
        <v>1349</v>
      </c>
    </row>
    <row r="1360" spans="2:9" hidden="1" x14ac:dyDescent="0.3">
      <c r="B1360">
        <v>1350</v>
      </c>
      <c r="C1360" s="1" t="s">
        <v>1603</v>
      </c>
      <c r="D1360" s="1" t="s">
        <v>2438</v>
      </c>
      <c r="E1360" s="1" t="s">
        <v>1546</v>
      </c>
      <c r="F1360" s="1" t="s">
        <v>197</v>
      </c>
      <c r="G1360" s="1" t="s">
        <v>1398</v>
      </c>
      <c r="H1360" s="1" t="s">
        <v>12007</v>
      </c>
      <c r="I1360" s="1">
        <f>+Territorio[[#This Row],[id]]</f>
        <v>1350</v>
      </c>
    </row>
    <row r="1361" spans="2:9" hidden="1" x14ac:dyDescent="0.3">
      <c r="B1361">
        <v>1351</v>
      </c>
      <c r="C1361" s="1" t="s">
        <v>2439</v>
      </c>
      <c r="D1361" s="1" t="s">
        <v>2440</v>
      </c>
      <c r="E1361" s="1" t="s">
        <v>1546</v>
      </c>
      <c r="F1361" s="1" t="s">
        <v>197</v>
      </c>
      <c r="G1361" s="1" t="s">
        <v>1398</v>
      </c>
      <c r="H1361" s="1" t="s">
        <v>12008</v>
      </c>
      <c r="I1361" s="1">
        <f>+Territorio[[#This Row],[id]]</f>
        <v>1351</v>
      </c>
    </row>
    <row r="1362" spans="2:9" hidden="1" x14ac:dyDescent="0.3">
      <c r="B1362">
        <v>1352</v>
      </c>
      <c r="C1362" s="1" t="s">
        <v>2441</v>
      </c>
      <c r="D1362" s="1" t="s">
        <v>2442</v>
      </c>
      <c r="E1362" s="1" t="s">
        <v>1546</v>
      </c>
      <c r="F1362" s="1" t="s">
        <v>197</v>
      </c>
      <c r="G1362" s="1" t="s">
        <v>1398</v>
      </c>
      <c r="H1362" s="1" t="s">
        <v>12009</v>
      </c>
      <c r="I1362" s="1">
        <f>+Territorio[[#This Row],[id]]</f>
        <v>1352</v>
      </c>
    </row>
    <row r="1363" spans="2:9" hidden="1" x14ac:dyDescent="0.3">
      <c r="B1363">
        <v>1353</v>
      </c>
      <c r="C1363" s="1" t="s">
        <v>2443</v>
      </c>
      <c r="D1363" s="1" t="s">
        <v>1929</v>
      </c>
      <c r="E1363" s="1" t="s">
        <v>1546</v>
      </c>
      <c r="F1363" s="1" t="s">
        <v>197</v>
      </c>
      <c r="G1363" s="1" t="s">
        <v>1398</v>
      </c>
      <c r="H1363" s="1" t="s">
        <v>12010</v>
      </c>
      <c r="I1363" s="1">
        <f>+Territorio[[#This Row],[id]]</f>
        <v>1353</v>
      </c>
    </row>
    <row r="1364" spans="2:9" hidden="1" x14ac:dyDescent="0.3">
      <c r="B1364">
        <v>1354</v>
      </c>
      <c r="C1364" s="1" t="s">
        <v>2444</v>
      </c>
      <c r="D1364" s="1" t="s">
        <v>1931</v>
      </c>
      <c r="E1364" s="1" t="s">
        <v>1546</v>
      </c>
      <c r="F1364" s="1" t="s">
        <v>197</v>
      </c>
      <c r="G1364" s="1" t="s">
        <v>1398</v>
      </c>
      <c r="H1364" s="1" t="s">
        <v>12011</v>
      </c>
      <c r="I1364" s="1">
        <f>+Territorio[[#This Row],[id]]</f>
        <v>1354</v>
      </c>
    </row>
    <row r="1365" spans="2:9" hidden="1" x14ac:dyDescent="0.3">
      <c r="B1365">
        <v>1355</v>
      </c>
      <c r="C1365" s="1" t="s">
        <v>2445</v>
      </c>
      <c r="D1365" s="1" t="s">
        <v>1933</v>
      </c>
      <c r="E1365" s="1" t="s">
        <v>1546</v>
      </c>
      <c r="F1365" s="1" t="s">
        <v>197</v>
      </c>
      <c r="G1365" s="1" t="s">
        <v>1398</v>
      </c>
      <c r="H1365" s="1" t="s">
        <v>12012</v>
      </c>
      <c r="I1365" s="1">
        <f>+Territorio[[#This Row],[id]]</f>
        <v>1355</v>
      </c>
    </row>
    <row r="1366" spans="2:9" hidden="1" x14ac:dyDescent="0.3">
      <c r="B1366">
        <v>1356</v>
      </c>
      <c r="C1366" s="1" t="s">
        <v>2446</v>
      </c>
      <c r="D1366" s="1" t="s">
        <v>1935</v>
      </c>
      <c r="E1366" s="1" t="s">
        <v>1546</v>
      </c>
      <c r="F1366" s="1" t="s">
        <v>197</v>
      </c>
      <c r="G1366" s="1" t="s">
        <v>1398</v>
      </c>
      <c r="H1366" s="1" t="s">
        <v>12013</v>
      </c>
      <c r="I1366" s="1">
        <f>+Territorio[[#This Row],[id]]</f>
        <v>1356</v>
      </c>
    </row>
    <row r="1367" spans="2:9" hidden="1" x14ac:dyDescent="0.3">
      <c r="B1367">
        <v>1357</v>
      </c>
      <c r="C1367" s="1" t="s">
        <v>2447</v>
      </c>
      <c r="D1367" s="1" t="s">
        <v>1937</v>
      </c>
      <c r="E1367" s="1" t="s">
        <v>1546</v>
      </c>
      <c r="F1367" s="1" t="s">
        <v>197</v>
      </c>
      <c r="G1367" s="1" t="s">
        <v>1398</v>
      </c>
      <c r="H1367" s="1" t="s">
        <v>12014</v>
      </c>
      <c r="I1367" s="1">
        <f>+Territorio[[#This Row],[id]]</f>
        <v>1357</v>
      </c>
    </row>
    <row r="1368" spans="2:9" hidden="1" x14ac:dyDescent="0.3">
      <c r="B1368">
        <v>1358</v>
      </c>
      <c r="C1368" s="1" t="s">
        <v>2448</v>
      </c>
      <c r="D1368" s="1" t="s">
        <v>1939</v>
      </c>
      <c r="E1368" s="1" t="s">
        <v>1546</v>
      </c>
      <c r="F1368" s="1" t="s">
        <v>197</v>
      </c>
      <c r="G1368" s="1" t="s">
        <v>1398</v>
      </c>
      <c r="H1368" s="1" t="s">
        <v>12015</v>
      </c>
      <c r="I1368" s="1">
        <f>+Territorio[[#This Row],[id]]</f>
        <v>1358</v>
      </c>
    </row>
    <row r="1369" spans="2:9" hidden="1" x14ac:dyDescent="0.3">
      <c r="B1369">
        <v>1359</v>
      </c>
      <c r="C1369" s="1" t="s">
        <v>2449</v>
      </c>
      <c r="D1369" s="1" t="s">
        <v>1941</v>
      </c>
      <c r="E1369" s="1" t="s">
        <v>1546</v>
      </c>
      <c r="F1369" s="1" t="s">
        <v>197</v>
      </c>
      <c r="G1369" s="1" t="s">
        <v>1398</v>
      </c>
      <c r="H1369" s="1" t="s">
        <v>12016</v>
      </c>
      <c r="I1369" s="1">
        <f>+Territorio[[#This Row],[id]]</f>
        <v>1359</v>
      </c>
    </row>
    <row r="1370" spans="2:9" hidden="1" x14ac:dyDescent="0.3">
      <c r="B1370">
        <v>1360</v>
      </c>
      <c r="C1370" s="1" t="s">
        <v>2450</v>
      </c>
      <c r="D1370" s="1" t="s">
        <v>1943</v>
      </c>
      <c r="E1370" s="1" t="s">
        <v>1546</v>
      </c>
      <c r="F1370" s="1" t="s">
        <v>197</v>
      </c>
      <c r="G1370" s="1" t="s">
        <v>1398</v>
      </c>
      <c r="H1370" s="1" t="s">
        <v>12017</v>
      </c>
      <c r="I1370" s="1">
        <f>+Territorio[[#This Row],[id]]</f>
        <v>1360</v>
      </c>
    </row>
    <row r="1371" spans="2:9" hidden="1" x14ac:dyDescent="0.3">
      <c r="B1371">
        <v>1361</v>
      </c>
      <c r="C1371" s="1" t="s">
        <v>2451</v>
      </c>
      <c r="D1371" s="1" t="s">
        <v>1944</v>
      </c>
      <c r="E1371" s="1" t="s">
        <v>1546</v>
      </c>
      <c r="F1371" s="1" t="s">
        <v>197</v>
      </c>
      <c r="G1371" s="1" t="s">
        <v>1398</v>
      </c>
      <c r="H1371" s="1" t="s">
        <v>12018</v>
      </c>
      <c r="I1371" s="1">
        <f>+Territorio[[#This Row],[id]]</f>
        <v>1361</v>
      </c>
    </row>
    <row r="1372" spans="2:9" hidden="1" x14ac:dyDescent="0.3">
      <c r="B1372">
        <v>1362</v>
      </c>
      <c r="C1372" s="1" t="s">
        <v>2452</v>
      </c>
      <c r="D1372" s="1" t="s">
        <v>1946</v>
      </c>
      <c r="E1372" s="1" t="s">
        <v>1546</v>
      </c>
      <c r="F1372" s="1" t="s">
        <v>197</v>
      </c>
      <c r="G1372" s="1" t="s">
        <v>1398</v>
      </c>
      <c r="H1372" s="1" t="s">
        <v>12019</v>
      </c>
      <c r="I1372" s="1">
        <f>+Territorio[[#This Row],[id]]</f>
        <v>1362</v>
      </c>
    </row>
    <row r="1373" spans="2:9" hidden="1" x14ac:dyDescent="0.3">
      <c r="B1373">
        <v>1363</v>
      </c>
      <c r="C1373" s="1" t="s">
        <v>2453</v>
      </c>
      <c r="D1373" s="1" t="s">
        <v>1948</v>
      </c>
      <c r="E1373" s="1" t="s">
        <v>1546</v>
      </c>
      <c r="F1373" s="1" t="s">
        <v>197</v>
      </c>
      <c r="G1373" s="1" t="s">
        <v>1398</v>
      </c>
      <c r="H1373" s="1" t="s">
        <v>12020</v>
      </c>
      <c r="I1373" s="1">
        <f>+Territorio[[#This Row],[id]]</f>
        <v>1363</v>
      </c>
    </row>
    <row r="1374" spans="2:9" hidden="1" x14ac:dyDescent="0.3">
      <c r="B1374">
        <v>1364</v>
      </c>
      <c r="C1374" s="1" t="s">
        <v>2454</v>
      </c>
      <c r="D1374" s="1" t="s">
        <v>1950</v>
      </c>
      <c r="E1374" s="1" t="s">
        <v>1546</v>
      </c>
      <c r="F1374" s="1" t="s">
        <v>197</v>
      </c>
      <c r="G1374" s="1" t="s">
        <v>1398</v>
      </c>
      <c r="H1374" s="1" t="s">
        <v>12021</v>
      </c>
      <c r="I1374" s="1">
        <f>+Territorio[[#This Row],[id]]</f>
        <v>1364</v>
      </c>
    </row>
    <row r="1375" spans="2:9" hidden="1" x14ac:dyDescent="0.3">
      <c r="B1375">
        <v>1365</v>
      </c>
      <c r="C1375" s="1" t="s">
        <v>446</v>
      </c>
      <c r="D1375" s="1" t="s">
        <v>1955</v>
      </c>
      <c r="E1375" s="1" t="s">
        <v>1546</v>
      </c>
      <c r="F1375" s="1" t="s">
        <v>197</v>
      </c>
      <c r="G1375" s="1" t="s">
        <v>1398</v>
      </c>
      <c r="H1375" s="1" t="s">
        <v>12022</v>
      </c>
      <c r="I1375" s="1">
        <f>+Territorio[[#This Row],[id]]</f>
        <v>1365</v>
      </c>
    </row>
    <row r="1376" spans="2:9" hidden="1" x14ac:dyDescent="0.3">
      <c r="B1376">
        <v>1366</v>
      </c>
      <c r="C1376" s="1" t="s">
        <v>2455</v>
      </c>
      <c r="D1376" s="1" t="s">
        <v>1957</v>
      </c>
      <c r="E1376" s="1" t="s">
        <v>1546</v>
      </c>
      <c r="F1376" s="1" t="s">
        <v>197</v>
      </c>
      <c r="G1376" s="1" t="s">
        <v>1398</v>
      </c>
      <c r="H1376" s="1" t="s">
        <v>12023</v>
      </c>
      <c r="I1376" s="1">
        <f>+Territorio[[#This Row],[id]]</f>
        <v>1366</v>
      </c>
    </row>
    <row r="1377" spans="2:9" hidden="1" x14ac:dyDescent="0.3">
      <c r="B1377">
        <v>1367</v>
      </c>
      <c r="C1377" s="1" t="s">
        <v>2456</v>
      </c>
      <c r="D1377" s="1" t="s">
        <v>1958</v>
      </c>
      <c r="E1377" s="1" t="s">
        <v>1546</v>
      </c>
      <c r="F1377" s="1" t="s">
        <v>197</v>
      </c>
      <c r="G1377" s="1" t="s">
        <v>1398</v>
      </c>
      <c r="H1377" s="1" t="s">
        <v>12024</v>
      </c>
      <c r="I1377" s="1">
        <f>+Territorio[[#This Row],[id]]</f>
        <v>1367</v>
      </c>
    </row>
    <row r="1378" spans="2:9" hidden="1" x14ac:dyDescent="0.3">
      <c r="B1378">
        <v>1368</v>
      </c>
      <c r="C1378" s="1" t="s">
        <v>2457</v>
      </c>
      <c r="D1378" s="1" t="s">
        <v>1960</v>
      </c>
      <c r="E1378" s="1" t="s">
        <v>1546</v>
      </c>
      <c r="F1378" s="1" t="s">
        <v>197</v>
      </c>
      <c r="G1378" s="1" t="s">
        <v>1398</v>
      </c>
      <c r="H1378" s="1" t="s">
        <v>12025</v>
      </c>
      <c r="I1378" s="1">
        <f>+Territorio[[#This Row],[id]]</f>
        <v>1368</v>
      </c>
    </row>
    <row r="1379" spans="2:9" hidden="1" x14ac:dyDescent="0.3">
      <c r="B1379">
        <v>1369</v>
      </c>
      <c r="C1379" s="1" t="s">
        <v>2458</v>
      </c>
      <c r="D1379" s="1" t="s">
        <v>1962</v>
      </c>
      <c r="E1379" s="1" t="s">
        <v>1546</v>
      </c>
      <c r="F1379" s="1" t="s">
        <v>197</v>
      </c>
      <c r="G1379" s="1" t="s">
        <v>1398</v>
      </c>
      <c r="H1379" s="1" t="s">
        <v>12026</v>
      </c>
      <c r="I1379" s="1">
        <f>+Territorio[[#This Row],[id]]</f>
        <v>1369</v>
      </c>
    </row>
    <row r="1380" spans="2:9" hidden="1" x14ac:dyDescent="0.3">
      <c r="B1380">
        <v>1370</v>
      </c>
      <c r="C1380" s="1" t="s">
        <v>2459</v>
      </c>
      <c r="D1380" s="1" t="s">
        <v>1964</v>
      </c>
      <c r="E1380" s="1" t="s">
        <v>1546</v>
      </c>
      <c r="F1380" s="1" t="s">
        <v>197</v>
      </c>
      <c r="G1380" s="1" t="s">
        <v>1398</v>
      </c>
      <c r="H1380" s="1" t="s">
        <v>12027</v>
      </c>
      <c r="I1380" s="1">
        <f>+Territorio[[#This Row],[id]]</f>
        <v>1370</v>
      </c>
    </row>
    <row r="1381" spans="2:9" hidden="1" x14ac:dyDescent="0.3">
      <c r="B1381">
        <v>1371</v>
      </c>
      <c r="C1381" s="1" t="s">
        <v>2460</v>
      </c>
      <c r="D1381" s="1" t="s">
        <v>1966</v>
      </c>
      <c r="E1381" s="1" t="s">
        <v>1546</v>
      </c>
      <c r="F1381" s="1" t="s">
        <v>197</v>
      </c>
      <c r="G1381" s="1" t="s">
        <v>1398</v>
      </c>
      <c r="H1381" s="1" t="s">
        <v>12028</v>
      </c>
      <c r="I1381" s="1">
        <f>+Territorio[[#This Row],[id]]</f>
        <v>1371</v>
      </c>
    </row>
    <row r="1382" spans="2:9" hidden="1" x14ac:dyDescent="0.3">
      <c r="B1382">
        <v>1372</v>
      </c>
      <c r="C1382" s="1" t="s">
        <v>2461</v>
      </c>
      <c r="D1382" s="1" t="s">
        <v>1968</v>
      </c>
      <c r="E1382" s="1" t="s">
        <v>1546</v>
      </c>
      <c r="F1382" s="1" t="s">
        <v>197</v>
      </c>
      <c r="G1382" s="1" t="s">
        <v>1398</v>
      </c>
      <c r="H1382" s="1" t="s">
        <v>12029</v>
      </c>
      <c r="I1382" s="1">
        <f>+Territorio[[#This Row],[id]]</f>
        <v>1372</v>
      </c>
    </row>
    <row r="1383" spans="2:9" hidden="1" x14ac:dyDescent="0.3">
      <c r="B1383">
        <v>1373</v>
      </c>
      <c r="C1383" s="1" t="s">
        <v>2462</v>
      </c>
      <c r="D1383" s="1" t="s">
        <v>1970</v>
      </c>
      <c r="E1383" s="1" t="s">
        <v>1546</v>
      </c>
      <c r="F1383" s="1" t="s">
        <v>197</v>
      </c>
      <c r="G1383" s="1" t="s">
        <v>1398</v>
      </c>
      <c r="H1383" s="1" t="s">
        <v>12030</v>
      </c>
      <c r="I1383" s="1">
        <f>+Territorio[[#This Row],[id]]</f>
        <v>1373</v>
      </c>
    </row>
    <row r="1384" spans="2:9" hidden="1" x14ac:dyDescent="0.3">
      <c r="B1384">
        <v>1374</v>
      </c>
      <c r="C1384" s="1" t="s">
        <v>2463</v>
      </c>
      <c r="D1384" s="1" t="s">
        <v>1972</v>
      </c>
      <c r="E1384" s="1" t="s">
        <v>1546</v>
      </c>
      <c r="F1384" s="1" t="s">
        <v>197</v>
      </c>
      <c r="G1384" s="1" t="s">
        <v>1398</v>
      </c>
      <c r="H1384" s="1" t="s">
        <v>12031</v>
      </c>
      <c r="I1384" s="1">
        <f>+Territorio[[#This Row],[id]]</f>
        <v>1374</v>
      </c>
    </row>
    <row r="1385" spans="2:9" hidden="1" x14ac:dyDescent="0.3">
      <c r="B1385">
        <v>1375</v>
      </c>
      <c r="C1385" s="1" t="s">
        <v>2464</v>
      </c>
      <c r="D1385" s="1" t="s">
        <v>1974</v>
      </c>
      <c r="E1385" s="1" t="s">
        <v>1546</v>
      </c>
      <c r="F1385" s="1" t="s">
        <v>197</v>
      </c>
      <c r="G1385" s="1" t="s">
        <v>1398</v>
      </c>
      <c r="H1385" s="1" t="s">
        <v>12032</v>
      </c>
      <c r="I1385" s="1">
        <f>+Territorio[[#This Row],[id]]</f>
        <v>1375</v>
      </c>
    </row>
    <row r="1386" spans="2:9" hidden="1" x14ac:dyDescent="0.3">
      <c r="B1386">
        <v>1376</v>
      </c>
      <c r="C1386" s="1" t="s">
        <v>2465</v>
      </c>
      <c r="D1386" s="1" t="s">
        <v>1976</v>
      </c>
      <c r="E1386" s="1" t="s">
        <v>1546</v>
      </c>
      <c r="F1386" s="1" t="s">
        <v>197</v>
      </c>
      <c r="G1386" s="1" t="s">
        <v>1398</v>
      </c>
      <c r="H1386" s="1" t="s">
        <v>12033</v>
      </c>
      <c r="I1386" s="1">
        <f>+Territorio[[#This Row],[id]]</f>
        <v>1376</v>
      </c>
    </row>
    <row r="1387" spans="2:9" hidden="1" x14ac:dyDescent="0.3">
      <c r="B1387">
        <v>1377</v>
      </c>
      <c r="C1387" s="1" t="s">
        <v>1486</v>
      </c>
      <c r="D1387" s="1" t="s">
        <v>1978</v>
      </c>
      <c r="E1387" s="1" t="s">
        <v>1546</v>
      </c>
      <c r="F1387" s="1" t="s">
        <v>197</v>
      </c>
      <c r="G1387" s="1" t="s">
        <v>1398</v>
      </c>
      <c r="H1387" s="1" t="s">
        <v>12034</v>
      </c>
      <c r="I1387" s="1">
        <f>+Territorio[[#This Row],[id]]</f>
        <v>1377</v>
      </c>
    </row>
    <row r="1388" spans="2:9" hidden="1" x14ac:dyDescent="0.3">
      <c r="B1388">
        <v>1378</v>
      </c>
      <c r="C1388" s="1" t="s">
        <v>1395</v>
      </c>
      <c r="D1388" s="1" t="s">
        <v>1980</v>
      </c>
      <c r="E1388" s="1" t="s">
        <v>1546</v>
      </c>
      <c r="F1388" s="1" t="s">
        <v>197</v>
      </c>
      <c r="G1388" s="1" t="s">
        <v>1398</v>
      </c>
      <c r="H1388" s="1" t="s">
        <v>12035</v>
      </c>
      <c r="I1388" s="1">
        <f>+Territorio[[#This Row],[id]]</f>
        <v>1378</v>
      </c>
    </row>
    <row r="1389" spans="2:9" hidden="1" x14ac:dyDescent="0.3">
      <c r="B1389">
        <v>1379</v>
      </c>
      <c r="C1389" s="1" t="s">
        <v>2466</v>
      </c>
      <c r="D1389" s="1" t="s">
        <v>2467</v>
      </c>
      <c r="E1389" s="1" t="s">
        <v>1546</v>
      </c>
      <c r="F1389" s="1" t="s">
        <v>197</v>
      </c>
      <c r="G1389" s="1" t="s">
        <v>1398</v>
      </c>
      <c r="H1389" s="1" t="s">
        <v>12036</v>
      </c>
      <c r="I1389" s="1">
        <f>+Territorio[[#This Row],[id]]</f>
        <v>1379</v>
      </c>
    </row>
    <row r="1390" spans="2:9" hidden="1" x14ac:dyDescent="0.3">
      <c r="B1390">
        <v>1380</v>
      </c>
      <c r="C1390" s="1" t="s">
        <v>2468</v>
      </c>
      <c r="D1390" s="1" t="s">
        <v>2469</v>
      </c>
      <c r="E1390" s="1" t="s">
        <v>1546</v>
      </c>
      <c r="F1390" s="1" t="s">
        <v>197</v>
      </c>
      <c r="G1390" s="1" t="s">
        <v>1398</v>
      </c>
      <c r="H1390" s="1" t="s">
        <v>12037</v>
      </c>
      <c r="I1390" s="1">
        <f>+Territorio[[#This Row],[id]]</f>
        <v>1380</v>
      </c>
    </row>
    <row r="1391" spans="2:9" hidden="1" x14ac:dyDescent="0.3">
      <c r="B1391">
        <v>1381</v>
      </c>
      <c r="C1391" s="1" t="s">
        <v>2470</v>
      </c>
      <c r="D1391" s="1" t="s">
        <v>1983</v>
      </c>
      <c r="E1391" s="1" t="s">
        <v>1546</v>
      </c>
      <c r="F1391" s="1" t="s">
        <v>197</v>
      </c>
      <c r="G1391" s="1" t="s">
        <v>1398</v>
      </c>
      <c r="H1391" s="1" t="s">
        <v>12038</v>
      </c>
      <c r="I1391" s="1">
        <f>+Territorio[[#This Row],[id]]</f>
        <v>1381</v>
      </c>
    </row>
    <row r="1392" spans="2:9" hidden="1" x14ac:dyDescent="0.3">
      <c r="B1392">
        <v>1382</v>
      </c>
      <c r="C1392" s="1" t="s">
        <v>2471</v>
      </c>
      <c r="D1392" s="1" t="s">
        <v>1985</v>
      </c>
      <c r="E1392" s="1" t="s">
        <v>1546</v>
      </c>
      <c r="F1392" s="1" t="s">
        <v>197</v>
      </c>
      <c r="G1392" s="1" t="s">
        <v>1398</v>
      </c>
      <c r="H1392" s="1" t="s">
        <v>12039</v>
      </c>
      <c r="I1392" s="1">
        <f>+Territorio[[#This Row],[id]]</f>
        <v>1382</v>
      </c>
    </row>
    <row r="1393" spans="2:9" hidden="1" x14ac:dyDescent="0.3">
      <c r="B1393">
        <v>1383</v>
      </c>
      <c r="C1393" s="1" t="s">
        <v>2472</v>
      </c>
      <c r="D1393" s="1" t="s">
        <v>1987</v>
      </c>
      <c r="E1393" s="1" t="s">
        <v>1546</v>
      </c>
      <c r="F1393" s="1" t="s">
        <v>197</v>
      </c>
      <c r="G1393" s="1" t="s">
        <v>1398</v>
      </c>
      <c r="H1393" s="1" t="s">
        <v>12040</v>
      </c>
      <c r="I1393" s="1">
        <f>+Territorio[[#This Row],[id]]</f>
        <v>1383</v>
      </c>
    </row>
    <row r="1394" spans="2:9" hidden="1" x14ac:dyDescent="0.3">
      <c r="B1394">
        <v>1384</v>
      </c>
      <c r="C1394" s="1" t="s">
        <v>448</v>
      </c>
      <c r="D1394" s="1" t="s">
        <v>1989</v>
      </c>
      <c r="E1394" s="1" t="s">
        <v>1546</v>
      </c>
      <c r="F1394" s="1" t="s">
        <v>197</v>
      </c>
      <c r="G1394" s="1" t="s">
        <v>1398</v>
      </c>
      <c r="H1394" s="1" t="s">
        <v>12041</v>
      </c>
      <c r="I1394" s="1">
        <f>+Territorio[[#This Row],[id]]</f>
        <v>1384</v>
      </c>
    </row>
    <row r="1395" spans="2:9" hidden="1" x14ac:dyDescent="0.3">
      <c r="B1395">
        <v>1385</v>
      </c>
      <c r="C1395" s="1" t="s">
        <v>2473</v>
      </c>
      <c r="D1395" s="1" t="s">
        <v>1991</v>
      </c>
      <c r="E1395" s="1" t="s">
        <v>1546</v>
      </c>
      <c r="F1395" s="1" t="s">
        <v>197</v>
      </c>
      <c r="G1395" s="1" t="s">
        <v>1398</v>
      </c>
      <c r="H1395" s="1" t="s">
        <v>12042</v>
      </c>
      <c r="I1395" s="1">
        <f>+Territorio[[#This Row],[id]]</f>
        <v>1385</v>
      </c>
    </row>
    <row r="1396" spans="2:9" hidden="1" x14ac:dyDescent="0.3">
      <c r="B1396">
        <v>1386</v>
      </c>
      <c r="C1396" s="1" t="s">
        <v>2474</v>
      </c>
      <c r="D1396" s="1" t="s">
        <v>1993</v>
      </c>
      <c r="E1396" s="1" t="s">
        <v>1546</v>
      </c>
      <c r="F1396" s="1" t="s">
        <v>197</v>
      </c>
      <c r="G1396" s="1" t="s">
        <v>1398</v>
      </c>
      <c r="H1396" s="1" t="s">
        <v>12043</v>
      </c>
      <c r="I1396" s="1">
        <f>+Territorio[[#This Row],[id]]</f>
        <v>1386</v>
      </c>
    </row>
    <row r="1397" spans="2:9" hidden="1" x14ac:dyDescent="0.3">
      <c r="B1397">
        <v>1387</v>
      </c>
      <c r="C1397" s="1" t="s">
        <v>2475</v>
      </c>
      <c r="D1397" s="1" t="s">
        <v>1995</v>
      </c>
      <c r="E1397" s="1" t="s">
        <v>1546</v>
      </c>
      <c r="F1397" s="1" t="s">
        <v>197</v>
      </c>
      <c r="G1397" s="1" t="s">
        <v>1398</v>
      </c>
      <c r="H1397" s="1" t="s">
        <v>12044</v>
      </c>
      <c r="I1397" s="1">
        <f>+Territorio[[#This Row],[id]]</f>
        <v>1387</v>
      </c>
    </row>
    <row r="1398" spans="2:9" hidden="1" x14ac:dyDescent="0.3">
      <c r="B1398">
        <v>1388</v>
      </c>
      <c r="C1398" s="1" t="s">
        <v>2476</v>
      </c>
      <c r="D1398" s="1" t="s">
        <v>1996</v>
      </c>
      <c r="E1398" s="1" t="s">
        <v>1546</v>
      </c>
      <c r="F1398" s="1" t="s">
        <v>197</v>
      </c>
      <c r="G1398" s="1" t="s">
        <v>1398</v>
      </c>
      <c r="H1398" s="1" t="s">
        <v>12045</v>
      </c>
      <c r="I1398" s="1">
        <f>+Territorio[[#This Row],[id]]</f>
        <v>1388</v>
      </c>
    </row>
    <row r="1399" spans="2:9" hidden="1" x14ac:dyDescent="0.3">
      <c r="B1399">
        <v>1389</v>
      </c>
      <c r="C1399" s="1" t="s">
        <v>2477</v>
      </c>
      <c r="D1399" s="1" t="s">
        <v>1998</v>
      </c>
      <c r="E1399" s="1" t="s">
        <v>1546</v>
      </c>
      <c r="F1399" s="1" t="s">
        <v>197</v>
      </c>
      <c r="G1399" s="1" t="s">
        <v>1398</v>
      </c>
      <c r="H1399" s="1" t="s">
        <v>12046</v>
      </c>
      <c r="I1399" s="1">
        <f>+Territorio[[#This Row],[id]]</f>
        <v>1389</v>
      </c>
    </row>
    <row r="1400" spans="2:9" hidden="1" x14ac:dyDescent="0.3">
      <c r="B1400">
        <v>1390</v>
      </c>
      <c r="C1400" s="1" t="s">
        <v>2447</v>
      </c>
      <c r="D1400" s="1" t="s">
        <v>2000</v>
      </c>
      <c r="E1400" s="1" t="s">
        <v>1546</v>
      </c>
      <c r="F1400" s="1" t="s">
        <v>197</v>
      </c>
      <c r="G1400" s="1" t="s">
        <v>1398</v>
      </c>
      <c r="H1400" s="1" t="s">
        <v>12047</v>
      </c>
      <c r="I1400" s="1">
        <f>+Territorio[[#This Row],[id]]</f>
        <v>1390</v>
      </c>
    </row>
    <row r="1401" spans="2:9" hidden="1" x14ac:dyDescent="0.3">
      <c r="B1401">
        <v>1391</v>
      </c>
      <c r="C1401" s="1" t="s">
        <v>2465</v>
      </c>
      <c r="D1401" s="1" t="s">
        <v>2002</v>
      </c>
      <c r="E1401" s="1" t="s">
        <v>1546</v>
      </c>
      <c r="F1401" s="1" t="s">
        <v>197</v>
      </c>
      <c r="G1401" s="1" t="s">
        <v>1398</v>
      </c>
      <c r="H1401" s="1" t="s">
        <v>12048</v>
      </c>
      <c r="I1401" s="1">
        <f>+Territorio[[#This Row],[id]]</f>
        <v>1391</v>
      </c>
    </row>
    <row r="1402" spans="2:9" hidden="1" x14ac:dyDescent="0.3">
      <c r="B1402">
        <v>1392</v>
      </c>
      <c r="C1402" s="1" t="s">
        <v>2478</v>
      </c>
      <c r="D1402" s="1" t="s">
        <v>2004</v>
      </c>
      <c r="E1402" s="1" t="s">
        <v>1546</v>
      </c>
      <c r="F1402" s="1" t="s">
        <v>197</v>
      </c>
      <c r="G1402" s="1" t="s">
        <v>1398</v>
      </c>
      <c r="H1402" s="1" t="s">
        <v>12049</v>
      </c>
      <c r="I1402" s="1">
        <f>+Territorio[[#This Row],[id]]</f>
        <v>1392</v>
      </c>
    </row>
    <row r="1403" spans="2:9" hidden="1" x14ac:dyDescent="0.3">
      <c r="B1403">
        <v>1393</v>
      </c>
      <c r="C1403" s="1" t="s">
        <v>2479</v>
      </c>
      <c r="D1403" s="1" t="s">
        <v>2006</v>
      </c>
      <c r="E1403" s="1" t="s">
        <v>1546</v>
      </c>
      <c r="F1403" s="1" t="s">
        <v>197</v>
      </c>
      <c r="G1403" s="1" t="s">
        <v>1398</v>
      </c>
      <c r="H1403" s="1" t="s">
        <v>12050</v>
      </c>
      <c r="I1403" s="1">
        <f>+Territorio[[#This Row],[id]]</f>
        <v>1393</v>
      </c>
    </row>
    <row r="1404" spans="2:9" hidden="1" x14ac:dyDescent="0.3">
      <c r="B1404">
        <v>1394</v>
      </c>
      <c r="C1404" s="1" t="s">
        <v>2480</v>
      </c>
      <c r="D1404" s="1" t="s">
        <v>2008</v>
      </c>
      <c r="E1404" s="1" t="s">
        <v>1546</v>
      </c>
      <c r="F1404" s="1" t="s">
        <v>197</v>
      </c>
      <c r="G1404" s="1" t="s">
        <v>1398</v>
      </c>
      <c r="H1404" s="1" t="s">
        <v>12051</v>
      </c>
      <c r="I1404" s="1">
        <f>+Territorio[[#This Row],[id]]</f>
        <v>1394</v>
      </c>
    </row>
    <row r="1405" spans="2:9" hidden="1" x14ac:dyDescent="0.3">
      <c r="B1405">
        <v>1395</v>
      </c>
      <c r="C1405" s="1" t="s">
        <v>2481</v>
      </c>
      <c r="D1405" s="1" t="s">
        <v>2010</v>
      </c>
      <c r="E1405" s="1" t="s">
        <v>1546</v>
      </c>
      <c r="F1405" s="1" t="s">
        <v>197</v>
      </c>
      <c r="G1405" s="1" t="s">
        <v>1398</v>
      </c>
      <c r="H1405" s="1" t="s">
        <v>12052</v>
      </c>
      <c r="I1405" s="1">
        <f>+Territorio[[#This Row],[id]]</f>
        <v>1395</v>
      </c>
    </row>
    <row r="1406" spans="2:9" hidden="1" x14ac:dyDescent="0.3">
      <c r="B1406">
        <v>1396</v>
      </c>
      <c r="C1406" s="1" t="s">
        <v>2482</v>
      </c>
      <c r="D1406" s="1" t="s">
        <v>2012</v>
      </c>
      <c r="E1406" s="1" t="s">
        <v>1546</v>
      </c>
      <c r="F1406" s="1" t="s">
        <v>197</v>
      </c>
      <c r="G1406" s="1" t="s">
        <v>1398</v>
      </c>
      <c r="H1406" s="1" t="s">
        <v>12053</v>
      </c>
      <c r="I1406" s="1">
        <f>+Territorio[[#This Row],[id]]</f>
        <v>1396</v>
      </c>
    </row>
    <row r="1407" spans="2:9" hidden="1" x14ac:dyDescent="0.3">
      <c r="B1407">
        <v>1397</v>
      </c>
      <c r="C1407" s="1" t="s">
        <v>2483</v>
      </c>
      <c r="D1407" s="1" t="s">
        <v>2014</v>
      </c>
      <c r="E1407" s="1" t="s">
        <v>1546</v>
      </c>
      <c r="F1407" s="1" t="s">
        <v>197</v>
      </c>
      <c r="G1407" s="1" t="s">
        <v>1398</v>
      </c>
      <c r="H1407" s="1" t="s">
        <v>12054</v>
      </c>
      <c r="I1407" s="1">
        <f>+Territorio[[#This Row],[id]]</f>
        <v>1397</v>
      </c>
    </row>
    <row r="1408" spans="2:9" hidden="1" x14ac:dyDescent="0.3">
      <c r="B1408">
        <v>1398</v>
      </c>
      <c r="C1408" s="1" t="s">
        <v>2484</v>
      </c>
      <c r="D1408" s="1" t="s">
        <v>2016</v>
      </c>
      <c r="E1408" s="1" t="s">
        <v>1546</v>
      </c>
      <c r="F1408" s="1" t="s">
        <v>197</v>
      </c>
      <c r="G1408" s="1" t="s">
        <v>1398</v>
      </c>
      <c r="H1408" s="1" t="s">
        <v>12055</v>
      </c>
      <c r="I1408" s="1">
        <f>+Territorio[[#This Row],[id]]</f>
        <v>1398</v>
      </c>
    </row>
    <row r="1409" spans="2:9" hidden="1" x14ac:dyDescent="0.3">
      <c r="B1409">
        <v>1399</v>
      </c>
      <c r="C1409" s="1" t="s">
        <v>2485</v>
      </c>
      <c r="D1409" s="1" t="s">
        <v>2018</v>
      </c>
      <c r="E1409" s="1" t="s">
        <v>1546</v>
      </c>
      <c r="F1409" s="1" t="s">
        <v>197</v>
      </c>
      <c r="G1409" s="1" t="s">
        <v>1398</v>
      </c>
      <c r="H1409" s="1" t="s">
        <v>12056</v>
      </c>
      <c r="I1409" s="1">
        <f>+Territorio[[#This Row],[id]]</f>
        <v>1399</v>
      </c>
    </row>
    <row r="1410" spans="2:9" hidden="1" x14ac:dyDescent="0.3">
      <c r="B1410">
        <v>1400</v>
      </c>
      <c r="C1410" s="1" t="s">
        <v>2486</v>
      </c>
      <c r="D1410" s="1" t="s">
        <v>2019</v>
      </c>
      <c r="E1410" s="1" t="s">
        <v>1546</v>
      </c>
      <c r="F1410" s="1" t="s">
        <v>197</v>
      </c>
      <c r="G1410" s="1" t="s">
        <v>1398</v>
      </c>
      <c r="H1410" s="1" t="s">
        <v>12057</v>
      </c>
      <c r="I1410" s="1">
        <f>+Territorio[[#This Row],[id]]</f>
        <v>1400</v>
      </c>
    </row>
    <row r="1411" spans="2:9" hidden="1" x14ac:dyDescent="0.3">
      <c r="B1411">
        <v>1401</v>
      </c>
      <c r="C1411" s="1" t="s">
        <v>2487</v>
      </c>
      <c r="D1411" s="1" t="s">
        <v>2021</v>
      </c>
      <c r="E1411" s="1" t="s">
        <v>1546</v>
      </c>
      <c r="F1411" s="1" t="s">
        <v>197</v>
      </c>
      <c r="G1411" s="1" t="s">
        <v>1398</v>
      </c>
      <c r="H1411" s="1" t="s">
        <v>12058</v>
      </c>
      <c r="I1411" s="1">
        <f>+Territorio[[#This Row],[id]]</f>
        <v>1401</v>
      </c>
    </row>
    <row r="1412" spans="2:9" hidden="1" x14ac:dyDescent="0.3">
      <c r="B1412">
        <v>1402</v>
      </c>
      <c r="C1412" s="1" t="s">
        <v>2488</v>
      </c>
      <c r="D1412" s="1" t="s">
        <v>2023</v>
      </c>
      <c r="E1412" s="1" t="s">
        <v>1546</v>
      </c>
      <c r="F1412" s="1" t="s">
        <v>197</v>
      </c>
      <c r="G1412" s="1" t="s">
        <v>1398</v>
      </c>
      <c r="H1412" s="1" t="s">
        <v>12059</v>
      </c>
      <c r="I1412" s="1">
        <f>+Territorio[[#This Row],[id]]</f>
        <v>1402</v>
      </c>
    </row>
    <row r="1413" spans="2:9" hidden="1" x14ac:dyDescent="0.3">
      <c r="B1413">
        <v>1403</v>
      </c>
      <c r="C1413" s="1" t="s">
        <v>2489</v>
      </c>
      <c r="D1413" s="1" t="s">
        <v>2025</v>
      </c>
      <c r="E1413" s="1" t="s">
        <v>1546</v>
      </c>
      <c r="F1413" s="1" t="s">
        <v>197</v>
      </c>
      <c r="G1413" s="1" t="s">
        <v>1398</v>
      </c>
      <c r="H1413" s="1" t="s">
        <v>12060</v>
      </c>
      <c r="I1413" s="1">
        <f>+Territorio[[#This Row],[id]]</f>
        <v>1403</v>
      </c>
    </row>
    <row r="1414" spans="2:9" hidden="1" x14ac:dyDescent="0.3">
      <c r="B1414">
        <v>1404</v>
      </c>
      <c r="C1414" s="1" t="s">
        <v>2388</v>
      </c>
      <c r="D1414" s="1" t="s">
        <v>2027</v>
      </c>
      <c r="E1414" s="1" t="s">
        <v>1546</v>
      </c>
      <c r="F1414" s="1" t="s">
        <v>197</v>
      </c>
      <c r="G1414" s="1" t="s">
        <v>1398</v>
      </c>
      <c r="H1414" s="1" t="s">
        <v>12061</v>
      </c>
      <c r="I1414" s="1">
        <f>+Territorio[[#This Row],[id]]</f>
        <v>1404</v>
      </c>
    </row>
    <row r="1415" spans="2:9" hidden="1" x14ac:dyDescent="0.3">
      <c r="B1415">
        <v>1405</v>
      </c>
      <c r="C1415" s="1" t="s">
        <v>2490</v>
      </c>
      <c r="D1415" s="1" t="s">
        <v>2029</v>
      </c>
      <c r="E1415" s="1" t="s">
        <v>1546</v>
      </c>
      <c r="F1415" s="1" t="s">
        <v>197</v>
      </c>
      <c r="G1415" s="1" t="s">
        <v>1398</v>
      </c>
      <c r="H1415" s="1" t="s">
        <v>12062</v>
      </c>
      <c r="I1415" s="1">
        <f>+Territorio[[#This Row],[id]]</f>
        <v>1405</v>
      </c>
    </row>
    <row r="1416" spans="2:9" hidden="1" x14ac:dyDescent="0.3">
      <c r="B1416">
        <v>1406</v>
      </c>
      <c r="C1416" s="1" t="s">
        <v>688</v>
      </c>
      <c r="D1416" s="1" t="s">
        <v>2031</v>
      </c>
      <c r="E1416" s="1" t="s">
        <v>1546</v>
      </c>
      <c r="F1416" s="1" t="s">
        <v>197</v>
      </c>
      <c r="G1416" s="1" t="s">
        <v>1398</v>
      </c>
      <c r="H1416" s="1" t="s">
        <v>12063</v>
      </c>
      <c r="I1416" s="1">
        <f>+Territorio[[#This Row],[id]]</f>
        <v>1406</v>
      </c>
    </row>
    <row r="1417" spans="2:9" hidden="1" x14ac:dyDescent="0.3">
      <c r="B1417">
        <v>1407</v>
      </c>
      <c r="C1417" s="1" t="s">
        <v>2491</v>
      </c>
      <c r="D1417" s="1" t="s">
        <v>2033</v>
      </c>
      <c r="E1417" s="1" t="s">
        <v>1546</v>
      </c>
      <c r="F1417" s="1" t="s">
        <v>197</v>
      </c>
      <c r="G1417" s="1" t="s">
        <v>1398</v>
      </c>
      <c r="H1417" s="1" t="s">
        <v>12064</v>
      </c>
      <c r="I1417" s="1">
        <f>+Territorio[[#This Row],[id]]</f>
        <v>1407</v>
      </c>
    </row>
    <row r="1418" spans="2:9" hidden="1" x14ac:dyDescent="0.3">
      <c r="B1418">
        <v>1408</v>
      </c>
      <c r="C1418" s="1" t="s">
        <v>2492</v>
      </c>
      <c r="D1418" s="1" t="s">
        <v>2493</v>
      </c>
      <c r="E1418" s="1" t="s">
        <v>1546</v>
      </c>
      <c r="F1418" s="1" t="s">
        <v>197</v>
      </c>
      <c r="G1418" s="1" t="s">
        <v>1398</v>
      </c>
      <c r="H1418" s="1" t="s">
        <v>12065</v>
      </c>
      <c r="I1418" s="1">
        <f>+Territorio[[#This Row],[id]]</f>
        <v>1408</v>
      </c>
    </row>
    <row r="1419" spans="2:9" hidden="1" x14ac:dyDescent="0.3">
      <c r="B1419">
        <v>1409</v>
      </c>
      <c r="C1419" s="1" t="s">
        <v>2494</v>
      </c>
      <c r="D1419" s="1" t="s">
        <v>2495</v>
      </c>
      <c r="E1419" s="1" t="s">
        <v>1546</v>
      </c>
      <c r="F1419" s="1" t="s">
        <v>197</v>
      </c>
      <c r="G1419" s="1" t="s">
        <v>1398</v>
      </c>
      <c r="H1419" s="1" t="s">
        <v>12066</v>
      </c>
      <c r="I1419" s="1">
        <f>+Territorio[[#This Row],[id]]</f>
        <v>1409</v>
      </c>
    </row>
    <row r="1420" spans="2:9" hidden="1" x14ac:dyDescent="0.3">
      <c r="B1420">
        <v>1410</v>
      </c>
      <c r="C1420" s="1" t="s">
        <v>2496</v>
      </c>
      <c r="D1420" s="1" t="s">
        <v>2497</v>
      </c>
      <c r="E1420" s="1" t="s">
        <v>1546</v>
      </c>
      <c r="F1420" s="1" t="s">
        <v>197</v>
      </c>
      <c r="G1420" s="1" t="s">
        <v>1398</v>
      </c>
      <c r="H1420" s="1" t="s">
        <v>12067</v>
      </c>
      <c r="I1420" s="1">
        <f>+Territorio[[#This Row],[id]]</f>
        <v>1410</v>
      </c>
    </row>
    <row r="1421" spans="2:9" hidden="1" x14ac:dyDescent="0.3">
      <c r="B1421">
        <v>1411</v>
      </c>
      <c r="C1421" s="1" t="s">
        <v>2498</v>
      </c>
      <c r="D1421" s="1" t="s">
        <v>2499</v>
      </c>
      <c r="E1421" s="1" t="s">
        <v>1546</v>
      </c>
      <c r="F1421" s="1" t="s">
        <v>197</v>
      </c>
      <c r="G1421" s="1" t="s">
        <v>1398</v>
      </c>
      <c r="H1421" s="1" t="s">
        <v>12068</v>
      </c>
      <c r="I1421" s="1">
        <f>+Territorio[[#This Row],[id]]</f>
        <v>1411</v>
      </c>
    </row>
    <row r="1422" spans="2:9" hidden="1" x14ac:dyDescent="0.3">
      <c r="B1422">
        <v>1412</v>
      </c>
      <c r="C1422" s="1" t="s">
        <v>2500</v>
      </c>
      <c r="D1422" s="1" t="s">
        <v>2501</v>
      </c>
      <c r="E1422" s="1" t="s">
        <v>1546</v>
      </c>
      <c r="F1422" s="1" t="s">
        <v>197</v>
      </c>
      <c r="G1422" s="1" t="s">
        <v>1398</v>
      </c>
      <c r="H1422" s="1" t="s">
        <v>12069</v>
      </c>
      <c r="I1422" s="1">
        <f>+Territorio[[#This Row],[id]]</f>
        <v>1412</v>
      </c>
    </row>
    <row r="1423" spans="2:9" hidden="1" x14ac:dyDescent="0.3">
      <c r="B1423">
        <v>1413</v>
      </c>
      <c r="C1423" s="1" t="s">
        <v>2502</v>
      </c>
      <c r="D1423" s="1" t="s">
        <v>2503</v>
      </c>
      <c r="E1423" s="1" t="s">
        <v>1546</v>
      </c>
      <c r="F1423" s="1" t="s">
        <v>197</v>
      </c>
      <c r="G1423" s="1" t="s">
        <v>1398</v>
      </c>
      <c r="H1423" s="1" t="s">
        <v>12070</v>
      </c>
      <c r="I1423" s="1">
        <f>+Territorio[[#This Row],[id]]</f>
        <v>1413</v>
      </c>
    </row>
    <row r="1424" spans="2:9" hidden="1" x14ac:dyDescent="0.3">
      <c r="B1424">
        <v>1414</v>
      </c>
      <c r="C1424" s="1" t="s">
        <v>2504</v>
      </c>
      <c r="D1424" s="1" t="s">
        <v>2505</v>
      </c>
      <c r="E1424" s="1" t="s">
        <v>1546</v>
      </c>
      <c r="F1424" s="1" t="s">
        <v>197</v>
      </c>
      <c r="G1424" s="1" t="s">
        <v>1398</v>
      </c>
      <c r="H1424" s="1" t="s">
        <v>12071</v>
      </c>
      <c r="I1424" s="1">
        <f>+Territorio[[#This Row],[id]]</f>
        <v>1414</v>
      </c>
    </row>
    <row r="1425" spans="2:9" hidden="1" x14ac:dyDescent="0.3">
      <c r="B1425">
        <v>1415</v>
      </c>
      <c r="C1425" s="1" t="s">
        <v>2506</v>
      </c>
      <c r="D1425" s="1" t="s">
        <v>2507</v>
      </c>
      <c r="E1425" s="1" t="s">
        <v>1546</v>
      </c>
      <c r="F1425" s="1" t="s">
        <v>197</v>
      </c>
      <c r="G1425" s="1" t="s">
        <v>1398</v>
      </c>
      <c r="H1425" s="1" t="s">
        <v>12072</v>
      </c>
      <c r="I1425" s="1">
        <f>+Territorio[[#This Row],[id]]</f>
        <v>1415</v>
      </c>
    </row>
    <row r="1426" spans="2:9" hidden="1" x14ac:dyDescent="0.3">
      <c r="B1426">
        <v>1416</v>
      </c>
      <c r="C1426" s="1" t="s">
        <v>2508</v>
      </c>
      <c r="D1426" s="1" t="s">
        <v>2509</v>
      </c>
      <c r="E1426" s="1" t="s">
        <v>1546</v>
      </c>
      <c r="F1426" s="1" t="s">
        <v>197</v>
      </c>
      <c r="G1426" s="1" t="s">
        <v>1398</v>
      </c>
      <c r="H1426" s="1" t="s">
        <v>12073</v>
      </c>
      <c r="I1426" s="1">
        <f>+Territorio[[#This Row],[id]]</f>
        <v>1416</v>
      </c>
    </row>
    <row r="1427" spans="2:9" hidden="1" x14ac:dyDescent="0.3">
      <c r="B1427">
        <v>1417</v>
      </c>
      <c r="C1427" s="1" t="s">
        <v>2510</v>
      </c>
      <c r="D1427" s="1" t="s">
        <v>2511</v>
      </c>
      <c r="E1427" s="1" t="s">
        <v>1546</v>
      </c>
      <c r="F1427" s="1" t="s">
        <v>197</v>
      </c>
      <c r="G1427" s="1" t="s">
        <v>1398</v>
      </c>
      <c r="H1427" s="1" t="s">
        <v>12074</v>
      </c>
      <c r="I1427" s="1">
        <f>+Territorio[[#This Row],[id]]</f>
        <v>1417</v>
      </c>
    </row>
    <row r="1428" spans="2:9" hidden="1" x14ac:dyDescent="0.3">
      <c r="B1428">
        <v>1418</v>
      </c>
      <c r="C1428" s="1" t="s">
        <v>1367</v>
      </c>
      <c r="D1428" s="1" t="s">
        <v>2512</v>
      </c>
      <c r="E1428" s="1" t="s">
        <v>1546</v>
      </c>
      <c r="F1428" s="1" t="s">
        <v>197</v>
      </c>
      <c r="G1428" s="1" t="s">
        <v>1398</v>
      </c>
      <c r="H1428" s="1" t="s">
        <v>12075</v>
      </c>
      <c r="I1428" s="1">
        <f>+Territorio[[#This Row],[id]]</f>
        <v>1418</v>
      </c>
    </row>
    <row r="1429" spans="2:9" hidden="1" x14ac:dyDescent="0.3">
      <c r="B1429">
        <v>1419</v>
      </c>
      <c r="C1429" s="1" t="s">
        <v>2513</v>
      </c>
      <c r="D1429" s="1" t="s">
        <v>2514</v>
      </c>
      <c r="E1429" s="1" t="s">
        <v>1546</v>
      </c>
      <c r="F1429" s="1" t="s">
        <v>197</v>
      </c>
      <c r="G1429" s="1" t="s">
        <v>1398</v>
      </c>
      <c r="H1429" s="1" t="s">
        <v>12076</v>
      </c>
      <c r="I1429" s="1">
        <f>+Territorio[[#This Row],[id]]</f>
        <v>1419</v>
      </c>
    </row>
    <row r="1430" spans="2:9" hidden="1" x14ac:dyDescent="0.3">
      <c r="B1430">
        <v>1420</v>
      </c>
      <c r="C1430" s="1" t="s">
        <v>2515</v>
      </c>
      <c r="D1430" s="1" t="s">
        <v>2516</v>
      </c>
      <c r="E1430" s="1" t="s">
        <v>1546</v>
      </c>
      <c r="F1430" s="1" t="s">
        <v>197</v>
      </c>
      <c r="G1430" s="1" t="s">
        <v>1398</v>
      </c>
      <c r="H1430" s="1" t="s">
        <v>12077</v>
      </c>
      <c r="I1430" s="1">
        <f>+Territorio[[#This Row],[id]]</f>
        <v>1420</v>
      </c>
    </row>
    <row r="1431" spans="2:9" hidden="1" x14ac:dyDescent="0.3">
      <c r="B1431">
        <v>1421</v>
      </c>
      <c r="C1431" s="1" t="s">
        <v>701</v>
      </c>
      <c r="D1431" s="1" t="s">
        <v>2517</v>
      </c>
      <c r="E1431" s="1" t="s">
        <v>1546</v>
      </c>
      <c r="F1431" s="1" t="s">
        <v>197</v>
      </c>
      <c r="G1431" s="1" t="s">
        <v>1398</v>
      </c>
      <c r="H1431" s="1" t="s">
        <v>12078</v>
      </c>
      <c r="I1431" s="1">
        <f>+Territorio[[#This Row],[id]]</f>
        <v>1421</v>
      </c>
    </row>
    <row r="1432" spans="2:9" hidden="1" x14ac:dyDescent="0.3">
      <c r="B1432">
        <v>1422</v>
      </c>
      <c r="C1432" s="1" t="s">
        <v>352</v>
      </c>
      <c r="D1432" s="1" t="s">
        <v>2518</v>
      </c>
      <c r="E1432" s="1" t="s">
        <v>1546</v>
      </c>
      <c r="F1432" s="1" t="s">
        <v>197</v>
      </c>
      <c r="G1432" s="1" t="s">
        <v>1398</v>
      </c>
      <c r="H1432" s="1" t="s">
        <v>12079</v>
      </c>
      <c r="I1432" s="1">
        <f>+Territorio[[#This Row],[id]]</f>
        <v>1422</v>
      </c>
    </row>
    <row r="1433" spans="2:9" hidden="1" x14ac:dyDescent="0.3">
      <c r="B1433">
        <v>1423</v>
      </c>
      <c r="C1433" s="1" t="s">
        <v>2519</v>
      </c>
      <c r="D1433" s="1" t="s">
        <v>2520</v>
      </c>
      <c r="E1433" s="1" t="s">
        <v>1546</v>
      </c>
      <c r="F1433" s="1" t="s">
        <v>197</v>
      </c>
      <c r="G1433" s="1" t="s">
        <v>1398</v>
      </c>
      <c r="H1433" s="1" t="s">
        <v>12080</v>
      </c>
      <c r="I1433" s="1">
        <f>+Territorio[[#This Row],[id]]</f>
        <v>1423</v>
      </c>
    </row>
    <row r="1434" spans="2:9" hidden="1" x14ac:dyDescent="0.3">
      <c r="B1434">
        <v>1424</v>
      </c>
      <c r="C1434" s="1" t="s">
        <v>2521</v>
      </c>
      <c r="D1434" s="1" t="s">
        <v>2522</v>
      </c>
      <c r="E1434" s="1" t="s">
        <v>1546</v>
      </c>
      <c r="F1434" s="1" t="s">
        <v>197</v>
      </c>
      <c r="G1434" s="1" t="s">
        <v>1398</v>
      </c>
      <c r="H1434" s="1" t="s">
        <v>12081</v>
      </c>
      <c r="I1434" s="1">
        <f>+Territorio[[#This Row],[id]]</f>
        <v>1424</v>
      </c>
    </row>
    <row r="1435" spans="2:9" hidden="1" x14ac:dyDescent="0.3">
      <c r="B1435">
        <v>1425</v>
      </c>
      <c r="C1435" s="1" t="s">
        <v>2523</v>
      </c>
      <c r="D1435" s="1" t="s">
        <v>2524</v>
      </c>
      <c r="E1435" s="1" t="s">
        <v>1546</v>
      </c>
      <c r="F1435" s="1" t="s">
        <v>197</v>
      </c>
      <c r="G1435" s="1" t="s">
        <v>1398</v>
      </c>
      <c r="H1435" s="1" t="s">
        <v>12082</v>
      </c>
      <c r="I1435" s="1">
        <f>+Territorio[[#This Row],[id]]</f>
        <v>1425</v>
      </c>
    </row>
    <row r="1436" spans="2:9" hidden="1" x14ac:dyDescent="0.3">
      <c r="B1436">
        <v>1426</v>
      </c>
      <c r="C1436" s="1" t="s">
        <v>2525</v>
      </c>
      <c r="D1436" s="1" t="s">
        <v>2526</v>
      </c>
      <c r="E1436" s="1" t="s">
        <v>1546</v>
      </c>
      <c r="F1436" s="1" t="s">
        <v>197</v>
      </c>
      <c r="G1436" s="1" t="s">
        <v>1398</v>
      </c>
      <c r="H1436" s="1" t="s">
        <v>12083</v>
      </c>
      <c r="I1436" s="1">
        <f>+Territorio[[#This Row],[id]]</f>
        <v>1426</v>
      </c>
    </row>
    <row r="1437" spans="2:9" hidden="1" x14ac:dyDescent="0.3">
      <c r="B1437">
        <v>1427</v>
      </c>
      <c r="C1437" s="1" t="s">
        <v>2527</v>
      </c>
      <c r="D1437" s="1" t="s">
        <v>2528</v>
      </c>
      <c r="E1437" s="1" t="s">
        <v>1546</v>
      </c>
      <c r="F1437" s="1" t="s">
        <v>197</v>
      </c>
      <c r="G1437" s="1" t="s">
        <v>1398</v>
      </c>
      <c r="H1437" s="1" t="s">
        <v>12084</v>
      </c>
      <c r="I1437" s="1">
        <f>+Territorio[[#This Row],[id]]</f>
        <v>1427</v>
      </c>
    </row>
    <row r="1438" spans="2:9" hidden="1" x14ac:dyDescent="0.3">
      <c r="B1438">
        <v>1428</v>
      </c>
      <c r="C1438" s="1" t="s">
        <v>2529</v>
      </c>
      <c r="D1438" s="1" t="s">
        <v>2034</v>
      </c>
      <c r="E1438" s="1" t="s">
        <v>1546</v>
      </c>
      <c r="F1438" s="1" t="s">
        <v>197</v>
      </c>
      <c r="G1438" s="1" t="s">
        <v>1398</v>
      </c>
      <c r="H1438" s="1" t="s">
        <v>12085</v>
      </c>
      <c r="I1438" s="1">
        <f>+Territorio[[#This Row],[id]]</f>
        <v>1428</v>
      </c>
    </row>
    <row r="1439" spans="2:9" hidden="1" x14ac:dyDescent="0.3">
      <c r="B1439">
        <v>1429</v>
      </c>
      <c r="C1439" s="1" t="s">
        <v>2530</v>
      </c>
      <c r="D1439" s="1" t="s">
        <v>2036</v>
      </c>
      <c r="E1439" s="1" t="s">
        <v>1546</v>
      </c>
      <c r="F1439" s="1" t="s">
        <v>197</v>
      </c>
      <c r="G1439" s="1" t="s">
        <v>1398</v>
      </c>
      <c r="H1439" s="1" t="s">
        <v>12086</v>
      </c>
      <c r="I1439" s="1">
        <f>+Territorio[[#This Row],[id]]</f>
        <v>1429</v>
      </c>
    </row>
    <row r="1440" spans="2:9" hidden="1" x14ac:dyDescent="0.3">
      <c r="B1440">
        <v>1430</v>
      </c>
      <c r="C1440" s="1" t="s">
        <v>2531</v>
      </c>
      <c r="D1440" s="1" t="s">
        <v>2038</v>
      </c>
      <c r="E1440" s="1" t="s">
        <v>1546</v>
      </c>
      <c r="F1440" s="1" t="s">
        <v>197</v>
      </c>
      <c r="G1440" s="1" t="s">
        <v>1398</v>
      </c>
      <c r="H1440" s="1" t="s">
        <v>12087</v>
      </c>
      <c r="I1440" s="1">
        <f>+Territorio[[#This Row],[id]]</f>
        <v>1430</v>
      </c>
    </row>
    <row r="1441" spans="2:9" hidden="1" x14ac:dyDescent="0.3">
      <c r="B1441">
        <v>1431</v>
      </c>
      <c r="C1441" s="1" t="s">
        <v>2532</v>
      </c>
      <c r="D1441" s="1" t="s">
        <v>2040</v>
      </c>
      <c r="E1441" s="1" t="s">
        <v>1546</v>
      </c>
      <c r="F1441" s="1" t="s">
        <v>197</v>
      </c>
      <c r="G1441" s="1" t="s">
        <v>1398</v>
      </c>
      <c r="H1441" s="1" t="s">
        <v>12088</v>
      </c>
      <c r="I1441" s="1">
        <f>+Territorio[[#This Row],[id]]</f>
        <v>1431</v>
      </c>
    </row>
    <row r="1442" spans="2:9" hidden="1" x14ac:dyDescent="0.3">
      <c r="B1442">
        <v>1432</v>
      </c>
      <c r="C1442" s="1" t="s">
        <v>2533</v>
      </c>
      <c r="D1442" s="1" t="s">
        <v>2042</v>
      </c>
      <c r="E1442" s="1" t="s">
        <v>1546</v>
      </c>
      <c r="F1442" s="1" t="s">
        <v>197</v>
      </c>
      <c r="G1442" s="1" t="s">
        <v>1398</v>
      </c>
      <c r="H1442" s="1" t="s">
        <v>12089</v>
      </c>
      <c r="I1442" s="1">
        <f>+Territorio[[#This Row],[id]]</f>
        <v>1432</v>
      </c>
    </row>
    <row r="1443" spans="2:9" hidden="1" x14ac:dyDescent="0.3">
      <c r="B1443">
        <v>1433</v>
      </c>
      <c r="C1443" s="1" t="s">
        <v>2534</v>
      </c>
      <c r="D1443" s="1" t="s">
        <v>2044</v>
      </c>
      <c r="E1443" s="1" t="s">
        <v>1546</v>
      </c>
      <c r="F1443" s="1" t="s">
        <v>197</v>
      </c>
      <c r="G1443" s="1" t="s">
        <v>1398</v>
      </c>
      <c r="H1443" s="1" t="s">
        <v>12090</v>
      </c>
      <c r="I1443" s="1">
        <f>+Territorio[[#This Row],[id]]</f>
        <v>1433</v>
      </c>
    </row>
    <row r="1444" spans="2:9" hidden="1" x14ac:dyDescent="0.3">
      <c r="B1444">
        <v>1434</v>
      </c>
      <c r="C1444" s="1" t="s">
        <v>2075</v>
      </c>
      <c r="D1444" s="1" t="s">
        <v>1685</v>
      </c>
      <c r="E1444" s="1" t="s">
        <v>1546</v>
      </c>
      <c r="F1444" s="1" t="s">
        <v>197</v>
      </c>
      <c r="G1444" s="1" t="s">
        <v>1398</v>
      </c>
      <c r="H1444" s="1" t="s">
        <v>12091</v>
      </c>
      <c r="I1444" s="1">
        <f>+Territorio[[#This Row],[id]]</f>
        <v>1434</v>
      </c>
    </row>
    <row r="1445" spans="2:9" hidden="1" x14ac:dyDescent="0.3">
      <c r="B1445">
        <v>1435</v>
      </c>
      <c r="C1445" s="1" t="s">
        <v>2535</v>
      </c>
      <c r="D1445" s="1" t="s">
        <v>1687</v>
      </c>
      <c r="E1445" s="1" t="s">
        <v>1546</v>
      </c>
      <c r="F1445" s="1" t="s">
        <v>197</v>
      </c>
      <c r="G1445" s="1" t="s">
        <v>1398</v>
      </c>
      <c r="H1445" s="1" t="s">
        <v>12092</v>
      </c>
      <c r="I1445" s="1">
        <f>+Territorio[[#This Row],[id]]</f>
        <v>1435</v>
      </c>
    </row>
    <row r="1446" spans="2:9" hidden="1" x14ac:dyDescent="0.3">
      <c r="B1446">
        <v>1436</v>
      </c>
      <c r="C1446" s="1" t="s">
        <v>2536</v>
      </c>
      <c r="D1446" s="1" t="s">
        <v>2082</v>
      </c>
      <c r="E1446" s="1" t="s">
        <v>1546</v>
      </c>
      <c r="F1446" s="1" t="s">
        <v>197</v>
      </c>
      <c r="G1446" s="1" t="s">
        <v>1398</v>
      </c>
      <c r="H1446" s="1" t="s">
        <v>12093</v>
      </c>
      <c r="I1446" s="1">
        <f>+Territorio[[#This Row],[id]]</f>
        <v>1436</v>
      </c>
    </row>
    <row r="1447" spans="2:9" hidden="1" x14ac:dyDescent="0.3">
      <c r="B1447">
        <v>1437</v>
      </c>
      <c r="C1447" s="1" t="s">
        <v>992</v>
      </c>
      <c r="D1447" s="1" t="s">
        <v>2084</v>
      </c>
      <c r="E1447" s="1" t="s">
        <v>1546</v>
      </c>
      <c r="F1447" s="1" t="s">
        <v>197</v>
      </c>
      <c r="G1447" s="1" t="s">
        <v>1398</v>
      </c>
      <c r="H1447" s="1" t="s">
        <v>12094</v>
      </c>
      <c r="I1447" s="1">
        <f>+Territorio[[#This Row],[id]]</f>
        <v>1437</v>
      </c>
    </row>
    <row r="1448" spans="2:9" hidden="1" x14ac:dyDescent="0.3">
      <c r="B1448">
        <v>1438</v>
      </c>
      <c r="C1448" s="1" t="s">
        <v>2287</v>
      </c>
      <c r="D1448" s="1" t="s">
        <v>2086</v>
      </c>
      <c r="E1448" s="1" t="s">
        <v>1546</v>
      </c>
      <c r="F1448" s="1" t="s">
        <v>197</v>
      </c>
      <c r="G1448" s="1" t="s">
        <v>1398</v>
      </c>
      <c r="H1448" s="1" t="s">
        <v>12095</v>
      </c>
      <c r="I1448" s="1">
        <f>+Territorio[[#This Row],[id]]</f>
        <v>1438</v>
      </c>
    </row>
    <row r="1449" spans="2:9" hidden="1" x14ac:dyDescent="0.3">
      <c r="B1449">
        <v>1439</v>
      </c>
      <c r="C1449" s="1" t="s">
        <v>454</v>
      </c>
      <c r="D1449" s="1" t="s">
        <v>2088</v>
      </c>
      <c r="E1449" s="1" t="s">
        <v>1546</v>
      </c>
      <c r="F1449" s="1" t="s">
        <v>197</v>
      </c>
      <c r="G1449" s="1" t="s">
        <v>1398</v>
      </c>
      <c r="H1449" s="1" t="s">
        <v>12096</v>
      </c>
      <c r="I1449" s="1">
        <f>+Territorio[[#This Row],[id]]</f>
        <v>1439</v>
      </c>
    </row>
    <row r="1450" spans="2:9" hidden="1" x14ac:dyDescent="0.3">
      <c r="B1450">
        <v>1440</v>
      </c>
      <c r="C1450" s="1" t="s">
        <v>2537</v>
      </c>
      <c r="D1450" s="1" t="s">
        <v>2089</v>
      </c>
      <c r="E1450" s="1" t="s">
        <v>1546</v>
      </c>
      <c r="F1450" s="1" t="s">
        <v>197</v>
      </c>
      <c r="G1450" s="1" t="s">
        <v>1398</v>
      </c>
      <c r="H1450" s="1" t="s">
        <v>12097</v>
      </c>
      <c r="I1450" s="1">
        <f>+Territorio[[#This Row],[id]]</f>
        <v>1440</v>
      </c>
    </row>
    <row r="1451" spans="2:9" hidden="1" x14ac:dyDescent="0.3">
      <c r="B1451">
        <v>1441</v>
      </c>
      <c r="C1451" s="1" t="s">
        <v>2538</v>
      </c>
      <c r="D1451" s="1" t="s">
        <v>2091</v>
      </c>
      <c r="E1451" s="1" t="s">
        <v>1546</v>
      </c>
      <c r="F1451" s="1" t="s">
        <v>197</v>
      </c>
      <c r="G1451" s="1" t="s">
        <v>1398</v>
      </c>
      <c r="H1451" s="1" t="s">
        <v>12098</v>
      </c>
      <c r="I1451" s="1">
        <f>+Territorio[[#This Row],[id]]</f>
        <v>1441</v>
      </c>
    </row>
    <row r="1452" spans="2:9" hidden="1" x14ac:dyDescent="0.3">
      <c r="B1452">
        <v>1442</v>
      </c>
      <c r="C1452" s="1" t="s">
        <v>2539</v>
      </c>
      <c r="D1452" s="1" t="s">
        <v>2093</v>
      </c>
      <c r="E1452" s="1" t="s">
        <v>1546</v>
      </c>
      <c r="F1452" s="1" t="s">
        <v>197</v>
      </c>
      <c r="G1452" s="1" t="s">
        <v>1398</v>
      </c>
      <c r="H1452" s="1" t="s">
        <v>12099</v>
      </c>
      <c r="I1452" s="1">
        <f>+Territorio[[#This Row],[id]]</f>
        <v>1442</v>
      </c>
    </row>
    <row r="1453" spans="2:9" hidden="1" x14ac:dyDescent="0.3">
      <c r="B1453">
        <v>1443</v>
      </c>
      <c r="C1453" s="1" t="s">
        <v>836</v>
      </c>
      <c r="D1453" s="1" t="s">
        <v>1688</v>
      </c>
      <c r="E1453" s="1" t="s">
        <v>1546</v>
      </c>
      <c r="F1453" s="1" t="s">
        <v>197</v>
      </c>
      <c r="G1453" s="1" t="s">
        <v>1398</v>
      </c>
      <c r="H1453" s="1" t="s">
        <v>12100</v>
      </c>
      <c r="I1453" s="1">
        <f>+Territorio[[#This Row],[id]]</f>
        <v>1443</v>
      </c>
    </row>
    <row r="1454" spans="2:9" hidden="1" x14ac:dyDescent="0.3">
      <c r="B1454">
        <v>1444</v>
      </c>
      <c r="C1454" s="1" t="s">
        <v>1486</v>
      </c>
      <c r="D1454" s="1" t="s">
        <v>1690</v>
      </c>
      <c r="E1454" s="1" t="s">
        <v>1546</v>
      </c>
      <c r="F1454" s="1" t="s">
        <v>197</v>
      </c>
      <c r="G1454" s="1" t="s">
        <v>1398</v>
      </c>
      <c r="H1454" s="1" t="s">
        <v>12101</v>
      </c>
      <c r="I1454" s="1">
        <f>+Territorio[[#This Row],[id]]</f>
        <v>1444</v>
      </c>
    </row>
    <row r="1455" spans="2:9" hidden="1" x14ac:dyDescent="0.3">
      <c r="B1455">
        <v>1445</v>
      </c>
      <c r="C1455" s="1" t="s">
        <v>599</v>
      </c>
      <c r="D1455" s="1" t="s">
        <v>2097</v>
      </c>
      <c r="E1455" s="1" t="s">
        <v>1546</v>
      </c>
      <c r="F1455" s="1" t="s">
        <v>197</v>
      </c>
      <c r="G1455" s="1" t="s">
        <v>1398</v>
      </c>
      <c r="H1455" s="1" t="s">
        <v>12102</v>
      </c>
      <c r="I1455" s="1">
        <f>+Territorio[[#This Row],[id]]</f>
        <v>1445</v>
      </c>
    </row>
    <row r="1456" spans="2:9" hidden="1" x14ac:dyDescent="0.3">
      <c r="B1456">
        <v>1446</v>
      </c>
      <c r="C1456" s="1" t="s">
        <v>2540</v>
      </c>
      <c r="D1456" s="1" t="s">
        <v>2099</v>
      </c>
      <c r="E1456" s="1" t="s">
        <v>1546</v>
      </c>
      <c r="F1456" s="1" t="s">
        <v>197</v>
      </c>
      <c r="G1456" s="1" t="s">
        <v>1398</v>
      </c>
      <c r="H1456" s="1" t="s">
        <v>12103</v>
      </c>
      <c r="I1456" s="1">
        <f>+Territorio[[#This Row],[id]]</f>
        <v>1446</v>
      </c>
    </row>
    <row r="1457" spans="2:9" hidden="1" x14ac:dyDescent="0.3">
      <c r="B1457">
        <v>1447</v>
      </c>
      <c r="C1457" s="1" t="s">
        <v>2515</v>
      </c>
      <c r="D1457" s="1" t="s">
        <v>2101</v>
      </c>
      <c r="E1457" s="1" t="s">
        <v>1546</v>
      </c>
      <c r="F1457" s="1" t="s">
        <v>197</v>
      </c>
      <c r="G1457" s="1" t="s">
        <v>1398</v>
      </c>
      <c r="H1457" s="1" t="s">
        <v>12104</v>
      </c>
      <c r="I1457" s="1">
        <f>+Territorio[[#This Row],[id]]</f>
        <v>1447</v>
      </c>
    </row>
    <row r="1458" spans="2:9" hidden="1" x14ac:dyDescent="0.3">
      <c r="B1458">
        <v>1448</v>
      </c>
      <c r="C1458" s="1" t="s">
        <v>352</v>
      </c>
      <c r="D1458" s="1" t="s">
        <v>2102</v>
      </c>
      <c r="E1458" s="1" t="s">
        <v>1546</v>
      </c>
      <c r="F1458" s="1" t="s">
        <v>197</v>
      </c>
      <c r="G1458" s="1" t="s">
        <v>1398</v>
      </c>
      <c r="H1458" s="1" t="s">
        <v>12105</v>
      </c>
      <c r="I1458" s="1">
        <f>+Territorio[[#This Row],[id]]</f>
        <v>1448</v>
      </c>
    </row>
    <row r="1459" spans="2:9" hidden="1" x14ac:dyDescent="0.3">
      <c r="B1459">
        <v>1449</v>
      </c>
      <c r="C1459" s="1" t="s">
        <v>2541</v>
      </c>
      <c r="D1459" s="1" t="s">
        <v>2104</v>
      </c>
      <c r="E1459" s="1" t="s">
        <v>1546</v>
      </c>
      <c r="F1459" s="1" t="s">
        <v>197</v>
      </c>
      <c r="G1459" s="1" t="s">
        <v>1398</v>
      </c>
      <c r="H1459" s="1" t="s">
        <v>12106</v>
      </c>
      <c r="I1459" s="1">
        <f>+Territorio[[#This Row],[id]]</f>
        <v>1449</v>
      </c>
    </row>
    <row r="1460" spans="2:9" hidden="1" x14ac:dyDescent="0.3">
      <c r="B1460">
        <v>1450</v>
      </c>
      <c r="C1460" s="1" t="s">
        <v>2542</v>
      </c>
      <c r="D1460" s="1" t="s">
        <v>2106</v>
      </c>
      <c r="E1460" s="1" t="s">
        <v>1546</v>
      </c>
      <c r="F1460" s="1" t="s">
        <v>197</v>
      </c>
      <c r="G1460" s="1" t="s">
        <v>1398</v>
      </c>
      <c r="H1460" s="1" t="s">
        <v>12107</v>
      </c>
      <c r="I1460" s="1">
        <f>+Territorio[[#This Row],[id]]</f>
        <v>1450</v>
      </c>
    </row>
    <row r="1461" spans="2:9" hidden="1" x14ac:dyDescent="0.3">
      <c r="B1461">
        <v>1451</v>
      </c>
      <c r="C1461" s="1" t="s">
        <v>2543</v>
      </c>
      <c r="D1461" s="1" t="s">
        <v>714</v>
      </c>
      <c r="E1461" s="1" t="s">
        <v>1546</v>
      </c>
      <c r="F1461" s="1" t="s">
        <v>197</v>
      </c>
      <c r="G1461" s="1" t="s">
        <v>1398</v>
      </c>
      <c r="H1461" s="1" t="s">
        <v>12108</v>
      </c>
      <c r="I1461" s="1">
        <f>+Territorio[[#This Row],[id]]</f>
        <v>1451</v>
      </c>
    </row>
    <row r="1462" spans="2:9" hidden="1" x14ac:dyDescent="0.3">
      <c r="B1462">
        <v>1452</v>
      </c>
      <c r="C1462" s="1" t="s">
        <v>2544</v>
      </c>
      <c r="D1462" s="1" t="s">
        <v>1693</v>
      </c>
      <c r="E1462" s="1" t="s">
        <v>1546</v>
      </c>
      <c r="F1462" s="1" t="s">
        <v>197</v>
      </c>
      <c r="G1462" s="1" t="s">
        <v>1398</v>
      </c>
      <c r="H1462" s="1" t="s">
        <v>12109</v>
      </c>
      <c r="I1462" s="1">
        <f>+Territorio[[#This Row],[id]]</f>
        <v>1452</v>
      </c>
    </row>
    <row r="1463" spans="2:9" hidden="1" x14ac:dyDescent="0.3">
      <c r="B1463">
        <v>1453</v>
      </c>
      <c r="C1463" s="1" t="s">
        <v>2545</v>
      </c>
      <c r="D1463" s="1" t="s">
        <v>2117</v>
      </c>
      <c r="E1463" s="1" t="s">
        <v>1546</v>
      </c>
      <c r="F1463" s="1" t="s">
        <v>197</v>
      </c>
      <c r="G1463" s="1" t="s">
        <v>1398</v>
      </c>
      <c r="H1463" s="1" t="s">
        <v>12110</v>
      </c>
      <c r="I1463" s="1">
        <f>+Territorio[[#This Row],[id]]</f>
        <v>1453</v>
      </c>
    </row>
    <row r="1464" spans="2:9" hidden="1" x14ac:dyDescent="0.3">
      <c r="B1464">
        <v>1454</v>
      </c>
      <c r="C1464" s="1" t="s">
        <v>2546</v>
      </c>
      <c r="D1464" s="1" t="s">
        <v>1695</v>
      </c>
      <c r="E1464" s="1" t="s">
        <v>1546</v>
      </c>
      <c r="F1464" s="1" t="s">
        <v>197</v>
      </c>
      <c r="G1464" s="1" t="s">
        <v>1398</v>
      </c>
      <c r="H1464" s="1" t="s">
        <v>12111</v>
      </c>
      <c r="I1464" s="1">
        <f>+Territorio[[#This Row],[id]]</f>
        <v>1454</v>
      </c>
    </row>
    <row r="1465" spans="2:9" hidden="1" x14ac:dyDescent="0.3">
      <c r="B1465">
        <v>1455</v>
      </c>
      <c r="C1465" s="1" t="s">
        <v>458</v>
      </c>
      <c r="D1465" s="1" t="s">
        <v>1719</v>
      </c>
      <c r="E1465" s="1" t="s">
        <v>1546</v>
      </c>
      <c r="F1465" s="1" t="s">
        <v>197</v>
      </c>
      <c r="G1465" s="1" t="s">
        <v>1398</v>
      </c>
      <c r="H1465" s="1" t="s">
        <v>12112</v>
      </c>
      <c r="I1465" s="1">
        <f>+Territorio[[#This Row],[id]]</f>
        <v>1455</v>
      </c>
    </row>
    <row r="1466" spans="2:9" hidden="1" x14ac:dyDescent="0.3">
      <c r="B1466">
        <v>1456</v>
      </c>
      <c r="C1466" s="1" t="s">
        <v>2547</v>
      </c>
      <c r="D1466" s="1" t="s">
        <v>1721</v>
      </c>
      <c r="E1466" s="1" t="s">
        <v>1546</v>
      </c>
      <c r="F1466" s="1" t="s">
        <v>197</v>
      </c>
      <c r="G1466" s="1" t="s">
        <v>1398</v>
      </c>
      <c r="H1466" s="1" t="s">
        <v>12113</v>
      </c>
      <c r="I1466" s="1">
        <f>+Territorio[[#This Row],[id]]</f>
        <v>1456</v>
      </c>
    </row>
    <row r="1467" spans="2:9" hidden="1" x14ac:dyDescent="0.3">
      <c r="B1467">
        <v>1457</v>
      </c>
      <c r="C1467" s="1" t="s">
        <v>2548</v>
      </c>
      <c r="D1467" s="1" t="s">
        <v>1723</v>
      </c>
      <c r="E1467" s="1" t="s">
        <v>1546</v>
      </c>
      <c r="F1467" s="1" t="s">
        <v>197</v>
      </c>
      <c r="G1467" s="1" t="s">
        <v>1398</v>
      </c>
      <c r="H1467" s="1" t="s">
        <v>12114</v>
      </c>
      <c r="I1467" s="1">
        <f>+Territorio[[#This Row],[id]]</f>
        <v>1457</v>
      </c>
    </row>
    <row r="1468" spans="2:9" hidden="1" x14ac:dyDescent="0.3">
      <c r="B1468">
        <v>1458</v>
      </c>
      <c r="C1468" s="1" t="s">
        <v>2549</v>
      </c>
      <c r="D1468" s="1" t="s">
        <v>1725</v>
      </c>
      <c r="E1468" s="1" t="s">
        <v>1546</v>
      </c>
      <c r="F1468" s="1" t="s">
        <v>197</v>
      </c>
      <c r="G1468" s="1" t="s">
        <v>1398</v>
      </c>
      <c r="H1468" s="1" t="s">
        <v>12115</v>
      </c>
      <c r="I1468" s="1">
        <f>+Territorio[[#This Row],[id]]</f>
        <v>1458</v>
      </c>
    </row>
    <row r="1469" spans="2:9" hidden="1" x14ac:dyDescent="0.3">
      <c r="B1469">
        <v>1459</v>
      </c>
      <c r="C1469" s="1" t="s">
        <v>2550</v>
      </c>
      <c r="D1469" s="1" t="s">
        <v>1727</v>
      </c>
      <c r="E1469" s="1" t="s">
        <v>1546</v>
      </c>
      <c r="F1469" s="1" t="s">
        <v>197</v>
      </c>
      <c r="G1469" s="1" t="s">
        <v>1398</v>
      </c>
      <c r="H1469" s="1" t="s">
        <v>12116</v>
      </c>
      <c r="I1469" s="1">
        <f>+Territorio[[#This Row],[id]]</f>
        <v>1459</v>
      </c>
    </row>
    <row r="1470" spans="2:9" hidden="1" x14ac:dyDescent="0.3">
      <c r="B1470">
        <v>1460</v>
      </c>
      <c r="C1470" s="1" t="s">
        <v>2551</v>
      </c>
      <c r="D1470" s="1" t="s">
        <v>1729</v>
      </c>
      <c r="E1470" s="1" t="s">
        <v>1546</v>
      </c>
      <c r="F1470" s="1" t="s">
        <v>197</v>
      </c>
      <c r="G1470" s="1" t="s">
        <v>1398</v>
      </c>
      <c r="H1470" s="1" t="s">
        <v>12117</v>
      </c>
      <c r="I1470" s="1">
        <f>+Territorio[[#This Row],[id]]</f>
        <v>1460</v>
      </c>
    </row>
    <row r="1471" spans="2:9" hidden="1" x14ac:dyDescent="0.3">
      <c r="B1471">
        <v>1461</v>
      </c>
      <c r="C1471" s="1" t="s">
        <v>2552</v>
      </c>
      <c r="D1471" s="1" t="s">
        <v>1731</v>
      </c>
      <c r="E1471" s="1" t="s">
        <v>1546</v>
      </c>
      <c r="F1471" s="1" t="s">
        <v>197</v>
      </c>
      <c r="G1471" s="1" t="s">
        <v>1398</v>
      </c>
      <c r="H1471" s="1" t="s">
        <v>12118</v>
      </c>
      <c r="I1471" s="1">
        <f>+Territorio[[#This Row],[id]]</f>
        <v>1461</v>
      </c>
    </row>
    <row r="1472" spans="2:9" hidden="1" x14ac:dyDescent="0.3">
      <c r="B1472">
        <v>1462</v>
      </c>
      <c r="C1472" s="1" t="s">
        <v>2553</v>
      </c>
      <c r="D1472" s="1" t="s">
        <v>1733</v>
      </c>
      <c r="E1472" s="1" t="s">
        <v>1546</v>
      </c>
      <c r="F1472" s="1" t="s">
        <v>197</v>
      </c>
      <c r="G1472" s="1" t="s">
        <v>1398</v>
      </c>
      <c r="H1472" s="1" t="s">
        <v>12119</v>
      </c>
      <c r="I1472" s="1">
        <f>+Territorio[[#This Row],[id]]</f>
        <v>1462</v>
      </c>
    </row>
    <row r="1473" spans="2:9" hidden="1" x14ac:dyDescent="0.3">
      <c r="B1473">
        <v>1463</v>
      </c>
      <c r="C1473" s="1" t="s">
        <v>2554</v>
      </c>
      <c r="D1473" s="1" t="s">
        <v>1735</v>
      </c>
      <c r="E1473" s="1" t="s">
        <v>1546</v>
      </c>
      <c r="F1473" s="1" t="s">
        <v>197</v>
      </c>
      <c r="G1473" s="1" t="s">
        <v>1398</v>
      </c>
      <c r="H1473" s="1" t="s">
        <v>12120</v>
      </c>
      <c r="I1473" s="1">
        <f>+Territorio[[#This Row],[id]]</f>
        <v>1463</v>
      </c>
    </row>
    <row r="1474" spans="2:9" hidden="1" x14ac:dyDescent="0.3">
      <c r="B1474">
        <v>1464</v>
      </c>
      <c r="C1474" s="1" t="s">
        <v>2555</v>
      </c>
      <c r="D1474" s="1" t="s">
        <v>1737</v>
      </c>
      <c r="E1474" s="1" t="s">
        <v>1546</v>
      </c>
      <c r="F1474" s="1" t="s">
        <v>197</v>
      </c>
      <c r="G1474" s="1" t="s">
        <v>1398</v>
      </c>
      <c r="H1474" s="1" t="s">
        <v>12121</v>
      </c>
      <c r="I1474" s="1">
        <f>+Territorio[[#This Row],[id]]</f>
        <v>1464</v>
      </c>
    </row>
    <row r="1475" spans="2:9" hidden="1" x14ac:dyDescent="0.3">
      <c r="B1475">
        <v>1465</v>
      </c>
      <c r="C1475" s="1" t="s">
        <v>2556</v>
      </c>
      <c r="D1475" s="1" t="s">
        <v>1739</v>
      </c>
      <c r="E1475" s="1" t="s">
        <v>1546</v>
      </c>
      <c r="F1475" s="1" t="s">
        <v>197</v>
      </c>
      <c r="G1475" s="1" t="s">
        <v>1398</v>
      </c>
      <c r="H1475" s="1" t="s">
        <v>12122</v>
      </c>
      <c r="I1475" s="1">
        <f>+Territorio[[#This Row],[id]]</f>
        <v>1465</v>
      </c>
    </row>
    <row r="1476" spans="2:9" hidden="1" x14ac:dyDescent="0.3">
      <c r="B1476">
        <v>1466</v>
      </c>
      <c r="C1476" s="1" t="s">
        <v>1395</v>
      </c>
      <c r="D1476" s="1" t="s">
        <v>1741</v>
      </c>
      <c r="E1476" s="1" t="s">
        <v>1546</v>
      </c>
      <c r="F1476" s="1" t="s">
        <v>197</v>
      </c>
      <c r="G1476" s="1" t="s">
        <v>1398</v>
      </c>
      <c r="H1476" s="1" t="s">
        <v>12123</v>
      </c>
      <c r="I1476" s="1">
        <f>+Territorio[[#This Row],[id]]</f>
        <v>1466</v>
      </c>
    </row>
    <row r="1477" spans="2:9" hidden="1" x14ac:dyDescent="0.3">
      <c r="B1477">
        <v>1467</v>
      </c>
      <c r="C1477" s="1" t="s">
        <v>599</v>
      </c>
      <c r="D1477" s="1" t="s">
        <v>1742</v>
      </c>
      <c r="E1477" s="1" t="s">
        <v>1546</v>
      </c>
      <c r="F1477" s="1" t="s">
        <v>197</v>
      </c>
      <c r="G1477" s="1" t="s">
        <v>1398</v>
      </c>
      <c r="H1477" s="1" t="s">
        <v>12124</v>
      </c>
      <c r="I1477" s="1">
        <f>+Territorio[[#This Row],[id]]</f>
        <v>1467</v>
      </c>
    </row>
    <row r="1478" spans="2:9" hidden="1" x14ac:dyDescent="0.3">
      <c r="B1478">
        <v>1468</v>
      </c>
      <c r="C1478" s="1" t="s">
        <v>2557</v>
      </c>
      <c r="D1478" s="1" t="s">
        <v>1744</v>
      </c>
      <c r="E1478" s="1" t="s">
        <v>1546</v>
      </c>
      <c r="F1478" s="1" t="s">
        <v>197</v>
      </c>
      <c r="G1478" s="1" t="s">
        <v>1398</v>
      </c>
      <c r="H1478" s="1" t="s">
        <v>12125</v>
      </c>
      <c r="I1478" s="1">
        <f>+Territorio[[#This Row],[id]]</f>
        <v>1468</v>
      </c>
    </row>
    <row r="1479" spans="2:9" hidden="1" x14ac:dyDescent="0.3">
      <c r="B1479">
        <v>1469</v>
      </c>
      <c r="C1479" s="1" t="s">
        <v>701</v>
      </c>
      <c r="D1479" s="1" t="s">
        <v>1746</v>
      </c>
      <c r="E1479" s="1" t="s">
        <v>1546</v>
      </c>
      <c r="F1479" s="1" t="s">
        <v>197</v>
      </c>
      <c r="G1479" s="1" t="s">
        <v>1398</v>
      </c>
      <c r="H1479" s="1" t="s">
        <v>12126</v>
      </c>
      <c r="I1479" s="1">
        <f>+Territorio[[#This Row],[id]]</f>
        <v>1469</v>
      </c>
    </row>
    <row r="1480" spans="2:9" hidden="1" x14ac:dyDescent="0.3">
      <c r="B1480">
        <v>1470</v>
      </c>
      <c r="C1480" s="1" t="s">
        <v>1711</v>
      </c>
      <c r="D1480" s="1" t="s">
        <v>2138</v>
      </c>
      <c r="E1480" s="1" t="s">
        <v>1546</v>
      </c>
      <c r="F1480" s="1" t="s">
        <v>197</v>
      </c>
      <c r="G1480" s="1" t="s">
        <v>1398</v>
      </c>
      <c r="H1480" s="1" t="s">
        <v>12127</v>
      </c>
      <c r="I1480" s="1">
        <f>+Territorio[[#This Row],[id]]</f>
        <v>1470</v>
      </c>
    </row>
    <row r="1481" spans="2:9" hidden="1" x14ac:dyDescent="0.3">
      <c r="B1481">
        <v>1471</v>
      </c>
      <c r="C1481" s="1" t="s">
        <v>858</v>
      </c>
      <c r="D1481" s="1" t="s">
        <v>1747</v>
      </c>
      <c r="E1481" s="1" t="s">
        <v>1546</v>
      </c>
      <c r="F1481" s="1" t="s">
        <v>197</v>
      </c>
      <c r="G1481" s="1" t="s">
        <v>1398</v>
      </c>
      <c r="H1481" s="1" t="s">
        <v>12128</v>
      </c>
      <c r="I1481" s="1">
        <f>+Territorio[[#This Row],[id]]</f>
        <v>1471</v>
      </c>
    </row>
    <row r="1482" spans="2:9" hidden="1" x14ac:dyDescent="0.3">
      <c r="B1482">
        <v>1472</v>
      </c>
      <c r="C1482" s="1" t="s">
        <v>2558</v>
      </c>
      <c r="D1482" s="1" t="s">
        <v>1749</v>
      </c>
      <c r="E1482" s="1" t="s">
        <v>1546</v>
      </c>
      <c r="F1482" s="1" t="s">
        <v>197</v>
      </c>
      <c r="G1482" s="1" t="s">
        <v>1398</v>
      </c>
      <c r="H1482" s="1" t="s">
        <v>12129</v>
      </c>
      <c r="I1482" s="1">
        <f>+Territorio[[#This Row],[id]]</f>
        <v>1472</v>
      </c>
    </row>
    <row r="1483" spans="2:9" hidden="1" x14ac:dyDescent="0.3">
      <c r="B1483">
        <v>1473</v>
      </c>
      <c r="C1483" s="1" t="s">
        <v>2559</v>
      </c>
      <c r="D1483" s="1" t="s">
        <v>1751</v>
      </c>
      <c r="E1483" s="1" t="s">
        <v>1546</v>
      </c>
      <c r="F1483" s="1" t="s">
        <v>197</v>
      </c>
      <c r="G1483" s="1" t="s">
        <v>1398</v>
      </c>
      <c r="H1483" s="1" t="s">
        <v>12130</v>
      </c>
      <c r="I1483" s="1">
        <f>+Territorio[[#This Row],[id]]</f>
        <v>1473</v>
      </c>
    </row>
    <row r="1484" spans="2:9" hidden="1" x14ac:dyDescent="0.3">
      <c r="B1484">
        <v>1474</v>
      </c>
      <c r="C1484" s="1" t="s">
        <v>2560</v>
      </c>
      <c r="D1484" s="1" t="s">
        <v>1755</v>
      </c>
      <c r="E1484" s="1" t="s">
        <v>1546</v>
      </c>
      <c r="F1484" s="1" t="s">
        <v>197</v>
      </c>
      <c r="G1484" s="1" t="s">
        <v>1398</v>
      </c>
      <c r="H1484" s="1" t="s">
        <v>12131</v>
      </c>
      <c r="I1484" s="1">
        <f>+Territorio[[#This Row],[id]]</f>
        <v>1474</v>
      </c>
    </row>
    <row r="1485" spans="2:9" hidden="1" x14ac:dyDescent="0.3">
      <c r="B1485">
        <v>1475</v>
      </c>
      <c r="C1485" s="1" t="s">
        <v>2561</v>
      </c>
      <c r="D1485" s="1" t="s">
        <v>1757</v>
      </c>
      <c r="E1485" s="1" t="s">
        <v>1546</v>
      </c>
      <c r="F1485" s="1" t="s">
        <v>197</v>
      </c>
      <c r="G1485" s="1" t="s">
        <v>1398</v>
      </c>
      <c r="H1485" s="1" t="s">
        <v>12132</v>
      </c>
      <c r="I1485" s="1">
        <f>+Territorio[[#This Row],[id]]</f>
        <v>1475</v>
      </c>
    </row>
    <row r="1486" spans="2:9" hidden="1" x14ac:dyDescent="0.3">
      <c r="B1486">
        <v>1476</v>
      </c>
      <c r="C1486" s="1" t="s">
        <v>2562</v>
      </c>
      <c r="D1486" s="1" t="s">
        <v>2163</v>
      </c>
      <c r="E1486" s="1" t="s">
        <v>1546</v>
      </c>
      <c r="F1486" s="1" t="s">
        <v>197</v>
      </c>
      <c r="G1486" s="1" t="s">
        <v>1398</v>
      </c>
      <c r="H1486" s="1" t="s">
        <v>12133</v>
      </c>
      <c r="I1486" s="1">
        <f>+Territorio[[#This Row],[id]]</f>
        <v>1476</v>
      </c>
    </row>
    <row r="1487" spans="2:9" hidden="1" x14ac:dyDescent="0.3">
      <c r="B1487">
        <v>1477</v>
      </c>
      <c r="C1487" s="1" t="s">
        <v>2563</v>
      </c>
      <c r="D1487" s="1" t="s">
        <v>1759</v>
      </c>
      <c r="E1487" s="1" t="s">
        <v>1546</v>
      </c>
      <c r="F1487" s="1" t="s">
        <v>197</v>
      </c>
      <c r="G1487" s="1" t="s">
        <v>1398</v>
      </c>
      <c r="H1487" s="1" t="s">
        <v>12134</v>
      </c>
      <c r="I1487" s="1">
        <f>+Territorio[[#This Row],[id]]</f>
        <v>1477</v>
      </c>
    </row>
    <row r="1488" spans="2:9" hidden="1" x14ac:dyDescent="0.3">
      <c r="B1488">
        <v>1478</v>
      </c>
      <c r="C1488" s="1" t="s">
        <v>2564</v>
      </c>
      <c r="D1488" s="1" t="s">
        <v>1761</v>
      </c>
      <c r="E1488" s="1" t="s">
        <v>1546</v>
      </c>
      <c r="F1488" s="1" t="s">
        <v>197</v>
      </c>
      <c r="G1488" s="1" t="s">
        <v>1398</v>
      </c>
      <c r="H1488" s="1" t="s">
        <v>12135</v>
      </c>
      <c r="I1488" s="1">
        <f>+Territorio[[#This Row],[id]]</f>
        <v>1478</v>
      </c>
    </row>
    <row r="1489" spans="2:9" hidden="1" x14ac:dyDescent="0.3">
      <c r="B1489">
        <v>1479</v>
      </c>
      <c r="C1489" s="1" t="s">
        <v>2565</v>
      </c>
      <c r="D1489" s="1" t="s">
        <v>1763</v>
      </c>
      <c r="E1489" s="1" t="s">
        <v>1546</v>
      </c>
      <c r="F1489" s="1" t="s">
        <v>197</v>
      </c>
      <c r="G1489" s="1" t="s">
        <v>1398</v>
      </c>
      <c r="H1489" s="1" t="s">
        <v>12136</v>
      </c>
      <c r="I1489" s="1">
        <f>+Territorio[[#This Row],[id]]</f>
        <v>1479</v>
      </c>
    </row>
    <row r="1490" spans="2:9" hidden="1" x14ac:dyDescent="0.3">
      <c r="B1490">
        <v>1480</v>
      </c>
      <c r="C1490" s="1" t="s">
        <v>2566</v>
      </c>
      <c r="D1490" s="1" t="s">
        <v>2168</v>
      </c>
      <c r="E1490" s="1" t="s">
        <v>1546</v>
      </c>
      <c r="F1490" s="1" t="s">
        <v>197</v>
      </c>
      <c r="G1490" s="1" t="s">
        <v>1398</v>
      </c>
      <c r="H1490" s="1" t="s">
        <v>12137</v>
      </c>
      <c r="I1490" s="1">
        <f>+Territorio[[#This Row],[id]]</f>
        <v>1480</v>
      </c>
    </row>
    <row r="1491" spans="2:9" hidden="1" x14ac:dyDescent="0.3">
      <c r="B1491">
        <v>1481</v>
      </c>
      <c r="C1491" s="1" t="s">
        <v>2567</v>
      </c>
      <c r="D1491" s="1" t="s">
        <v>1765</v>
      </c>
      <c r="E1491" s="1" t="s">
        <v>1546</v>
      </c>
      <c r="F1491" s="1" t="s">
        <v>197</v>
      </c>
      <c r="G1491" s="1" t="s">
        <v>1398</v>
      </c>
      <c r="H1491" s="1" t="s">
        <v>12138</v>
      </c>
      <c r="I1491" s="1">
        <f>+Territorio[[#This Row],[id]]</f>
        <v>1481</v>
      </c>
    </row>
    <row r="1492" spans="2:9" hidden="1" x14ac:dyDescent="0.3">
      <c r="B1492">
        <v>1482</v>
      </c>
      <c r="C1492" s="1" t="s">
        <v>2568</v>
      </c>
      <c r="D1492" s="1" t="s">
        <v>1767</v>
      </c>
      <c r="E1492" s="1" t="s">
        <v>1546</v>
      </c>
      <c r="F1492" s="1" t="s">
        <v>197</v>
      </c>
      <c r="G1492" s="1" t="s">
        <v>1398</v>
      </c>
      <c r="H1492" s="1" t="s">
        <v>12139</v>
      </c>
      <c r="I1492" s="1">
        <f>+Territorio[[#This Row],[id]]</f>
        <v>1482</v>
      </c>
    </row>
    <row r="1493" spans="2:9" hidden="1" x14ac:dyDescent="0.3">
      <c r="B1493">
        <v>1483</v>
      </c>
      <c r="C1493" s="1" t="s">
        <v>1598</v>
      </c>
      <c r="D1493" s="1" t="s">
        <v>1769</v>
      </c>
      <c r="E1493" s="1" t="s">
        <v>1546</v>
      </c>
      <c r="F1493" s="1" t="s">
        <v>197</v>
      </c>
      <c r="G1493" s="1" t="s">
        <v>1398</v>
      </c>
      <c r="H1493" s="1" t="s">
        <v>12140</v>
      </c>
      <c r="I1493" s="1">
        <f>+Territorio[[#This Row],[id]]</f>
        <v>1483</v>
      </c>
    </row>
    <row r="1494" spans="2:9" hidden="1" x14ac:dyDescent="0.3">
      <c r="B1494">
        <v>1484</v>
      </c>
      <c r="C1494" s="1" t="s">
        <v>691</v>
      </c>
      <c r="D1494" s="1" t="s">
        <v>1771</v>
      </c>
      <c r="E1494" s="1" t="s">
        <v>1546</v>
      </c>
      <c r="F1494" s="1" t="s">
        <v>197</v>
      </c>
      <c r="G1494" s="1" t="s">
        <v>1398</v>
      </c>
      <c r="H1494" s="1" t="s">
        <v>12141</v>
      </c>
      <c r="I1494" s="1">
        <f>+Territorio[[#This Row],[id]]</f>
        <v>1484</v>
      </c>
    </row>
    <row r="1495" spans="2:9" hidden="1" x14ac:dyDescent="0.3">
      <c r="B1495">
        <v>1485</v>
      </c>
      <c r="C1495" s="1" t="s">
        <v>2569</v>
      </c>
      <c r="D1495" s="1" t="s">
        <v>1773</v>
      </c>
      <c r="E1495" s="1" t="s">
        <v>1546</v>
      </c>
      <c r="F1495" s="1" t="s">
        <v>197</v>
      </c>
      <c r="G1495" s="1" t="s">
        <v>1398</v>
      </c>
      <c r="H1495" s="1" t="s">
        <v>12142</v>
      </c>
      <c r="I1495" s="1">
        <f>+Territorio[[#This Row],[id]]</f>
        <v>1485</v>
      </c>
    </row>
    <row r="1496" spans="2:9" hidden="1" x14ac:dyDescent="0.3">
      <c r="B1496">
        <v>1486</v>
      </c>
      <c r="C1496" s="1" t="s">
        <v>2570</v>
      </c>
      <c r="D1496" s="1" t="s">
        <v>2172</v>
      </c>
      <c r="E1496" s="1" t="s">
        <v>1546</v>
      </c>
      <c r="F1496" s="1" t="s">
        <v>197</v>
      </c>
      <c r="G1496" s="1" t="s">
        <v>1398</v>
      </c>
      <c r="H1496" s="1" t="s">
        <v>12143</v>
      </c>
      <c r="I1496" s="1">
        <f>+Territorio[[#This Row],[id]]</f>
        <v>1486</v>
      </c>
    </row>
    <row r="1497" spans="2:9" hidden="1" x14ac:dyDescent="0.3">
      <c r="B1497">
        <v>1487</v>
      </c>
      <c r="C1497" s="1" t="s">
        <v>2571</v>
      </c>
      <c r="D1497" s="1" t="s">
        <v>1775</v>
      </c>
      <c r="E1497" s="1" t="s">
        <v>1546</v>
      </c>
      <c r="F1497" s="1" t="s">
        <v>197</v>
      </c>
      <c r="G1497" s="1" t="s">
        <v>1398</v>
      </c>
      <c r="H1497" s="1" t="s">
        <v>12144</v>
      </c>
      <c r="I1497" s="1">
        <f>+Territorio[[#This Row],[id]]</f>
        <v>1487</v>
      </c>
    </row>
    <row r="1498" spans="2:9" hidden="1" x14ac:dyDescent="0.3">
      <c r="B1498">
        <v>1488</v>
      </c>
      <c r="C1498" s="1" t="s">
        <v>2572</v>
      </c>
      <c r="D1498" s="1" t="s">
        <v>1777</v>
      </c>
      <c r="E1498" s="1" t="s">
        <v>1546</v>
      </c>
      <c r="F1498" s="1" t="s">
        <v>197</v>
      </c>
      <c r="G1498" s="1" t="s">
        <v>1398</v>
      </c>
      <c r="H1498" s="1" t="s">
        <v>12145</v>
      </c>
      <c r="I1498" s="1">
        <f>+Territorio[[#This Row],[id]]</f>
        <v>1488</v>
      </c>
    </row>
    <row r="1499" spans="2:9" hidden="1" x14ac:dyDescent="0.3">
      <c r="B1499">
        <v>1489</v>
      </c>
      <c r="C1499" s="1" t="s">
        <v>2281</v>
      </c>
      <c r="D1499" s="1" t="s">
        <v>1779</v>
      </c>
      <c r="E1499" s="1" t="s">
        <v>1546</v>
      </c>
      <c r="F1499" s="1" t="s">
        <v>197</v>
      </c>
      <c r="G1499" s="1" t="s">
        <v>1398</v>
      </c>
      <c r="H1499" s="1" t="s">
        <v>12146</v>
      </c>
      <c r="I1499" s="1">
        <f>+Territorio[[#This Row],[id]]</f>
        <v>1489</v>
      </c>
    </row>
    <row r="1500" spans="2:9" hidden="1" x14ac:dyDescent="0.3">
      <c r="B1500">
        <v>1490</v>
      </c>
      <c r="C1500" s="1" t="s">
        <v>2284</v>
      </c>
      <c r="D1500" s="1" t="s">
        <v>1780</v>
      </c>
      <c r="E1500" s="1" t="s">
        <v>1546</v>
      </c>
      <c r="F1500" s="1" t="s">
        <v>197</v>
      </c>
      <c r="G1500" s="1" t="s">
        <v>1398</v>
      </c>
      <c r="H1500" s="1" t="s">
        <v>12147</v>
      </c>
      <c r="I1500" s="1">
        <f>+Territorio[[#This Row],[id]]</f>
        <v>1490</v>
      </c>
    </row>
    <row r="1501" spans="2:9" hidden="1" x14ac:dyDescent="0.3">
      <c r="B1501">
        <v>1491</v>
      </c>
      <c r="C1501" s="1" t="s">
        <v>2573</v>
      </c>
      <c r="D1501" s="1" t="s">
        <v>1781</v>
      </c>
      <c r="E1501" s="1" t="s">
        <v>1546</v>
      </c>
      <c r="F1501" s="1" t="s">
        <v>197</v>
      </c>
      <c r="G1501" s="1" t="s">
        <v>1398</v>
      </c>
      <c r="H1501" s="1" t="s">
        <v>12148</v>
      </c>
      <c r="I1501" s="1">
        <f>+Territorio[[#This Row],[id]]</f>
        <v>1491</v>
      </c>
    </row>
    <row r="1502" spans="2:9" hidden="1" x14ac:dyDescent="0.3">
      <c r="B1502">
        <v>1492</v>
      </c>
      <c r="C1502" s="1" t="s">
        <v>2574</v>
      </c>
      <c r="D1502" s="1" t="s">
        <v>1783</v>
      </c>
      <c r="E1502" s="1" t="s">
        <v>1546</v>
      </c>
      <c r="F1502" s="1" t="s">
        <v>197</v>
      </c>
      <c r="G1502" s="1" t="s">
        <v>1398</v>
      </c>
      <c r="H1502" s="1" t="s">
        <v>12149</v>
      </c>
      <c r="I1502" s="1">
        <f>+Territorio[[#This Row],[id]]</f>
        <v>1492</v>
      </c>
    </row>
    <row r="1503" spans="2:9" hidden="1" x14ac:dyDescent="0.3">
      <c r="B1503">
        <v>1493</v>
      </c>
      <c r="C1503" s="1" t="s">
        <v>950</v>
      </c>
      <c r="D1503" s="1" t="s">
        <v>1784</v>
      </c>
      <c r="E1503" s="1" t="s">
        <v>1546</v>
      </c>
      <c r="F1503" s="1" t="s">
        <v>197</v>
      </c>
      <c r="G1503" s="1" t="s">
        <v>1398</v>
      </c>
      <c r="H1503" s="1" t="s">
        <v>12150</v>
      </c>
      <c r="I1503" s="1">
        <f>+Territorio[[#This Row],[id]]</f>
        <v>1493</v>
      </c>
    </row>
    <row r="1504" spans="2:9" hidden="1" x14ac:dyDescent="0.3">
      <c r="B1504">
        <v>1494</v>
      </c>
      <c r="C1504" s="1" t="s">
        <v>2115</v>
      </c>
      <c r="D1504" s="1" t="s">
        <v>1786</v>
      </c>
      <c r="E1504" s="1" t="s">
        <v>1546</v>
      </c>
      <c r="F1504" s="1" t="s">
        <v>197</v>
      </c>
      <c r="G1504" s="1" t="s">
        <v>1398</v>
      </c>
      <c r="H1504" s="1" t="s">
        <v>12151</v>
      </c>
      <c r="I1504" s="1">
        <f>+Territorio[[#This Row],[id]]</f>
        <v>1494</v>
      </c>
    </row>
    <row r="1505" spans="2:9" hidden="1" x14ac:dyDescent="0.3">
      <c r="B1505">
        <v>1495</v>
      </c>
      <c r="C1505" s="1" t="s">
        <v>931</v>
      </c>
      <c r="D1505" s="1" t="s">
        <v>1788</v>
      </c>
      <c r="E1505" s="1" t="s">
        <v>1546</v>
      </c>
      <c r="F1505" s="1" t="s">
        <v>197</v>
      </c>
      <c r="G1505" s="1" t="s">
        <v>1398</v>
      </c>
      <c r="H1505" s="1" t="s">
        <v>12152</v>
      </c>
      <c r="I1505" s="1">
        <f>+Territorio[[#This Row],[id]]</f>
        <v>1495</v>
      </c>
    </row>
    <row r="1506" spans="2:9" hidden="1" x14ac:dyDescent="0.3">
      <c r="B1506">
        <v>1496</v>
      </c>
      <c r="C1506" s="1" t="s">
        <v>2575</v>
      </c>
      <c r="D1506" s="1" t="s">
        <v>1790</v>
      </c>
      <c r="E1506" s="1" t="s">
        <v>1546</v>
      </c>
      <c r="F1506" s="1" t="s">
        <v>197</v>
      </c>
      <c r="G1506" s="1" t="s">
        <v>1398</v>
      </c>
      <c r="H1506" s="1" t="s">
        <v>12153</v>
      </c>
      <c r="I1506" s="1">
        <f>+Territorio[[#This Row],[id]]</f>
        <v>1496</v>
      </c>
    </row>
    <row r="1507" spans="2:9" hidden="1" x14ac:dyDescent="0.3">
      <c r="B1507">
        <v>1497</v>
      </c>
      <c r="C1507" s="1" t="s">
        <v>2576</v>
      </c>
      <c r="D1507" s="1" t="s">
        <v>1792</v>
      </c>
      <c r="E1507" s="1" t="s">
        <v>1546</v>
      </c>
      <c r="F1507" s="1" t="s">
        <v>197</v>
      </c>
      <c r="G1507" s="1" t="s">
        <v>1398</v>
      </c>
      <c r="H1507" s="1" t="s">
        <v>12154</v>
      </c>
      <c r="I1507" s="1">
        <f>+Territorio[[#This Row],[id]]</f>
        <v>1497</v>
      </c>
    </row>
    <row r="1508" spans="2:9" hidden="1" x14ac:dyDescent="0.3">
      <c r="B1508">
        <v>1498</v>
      </c>
      <c r="C1508" s="1" t="s">
        <v>2577</v>
      </c>
      <c r="D1508" s="1" t="s">
        <v>1794</v>
      </c>
      <c r="E1508" s="1" t="s">
        <v>1546</v>
      </c>
      <c r="F1508" s="1" t="s">
        <v>197</v>
      </c>
      <c r="G1508" s="1" t="s">
        <v>1398</v>
      </c>
      <c r="H1508" s="1" t="s">
        <v>12155</v>
      </c>
      <c r="I1508" s="1">
        <f>+Territorio[[#This Row],[id]]</f>
        <v>1498</v>
      </c>
    </row>
    <row r="1509" spans="2:9" hidden="1" x14ac:dyDescent="0.3">
      <c r="B1509">
        <v>1499</v>
      </c>
      <c r="C1509" s="1" t="s">
        <v>2578</v>
      </c>
      <c r="D1509" s="1" t="s">
        <v>1796</v>
      </c>
      <c r="E1509" s="1" t="s">
        <v>1546</v>
      </c>
      <c r="F1509" s="1" t="s">
        <v>197</v>
      </c>
      <c r="G1509" s="1" t="s">
        <v>1398</v>
      </c>
      <c r="H1509" s="1" t="s">
        <v>12156</v>
      </c>
      <c r="I1509" s="1">
        <f>+Territorio[[#This Row],[id]]</f>
        <v>1499</v>
      </c>
    </row>
    <row r="1510" spans="2:9" hidden="1" x14ac:dyDescent="0.3">
      <c r="B1510">
        <v>1500</v>
      </c>
      <c r="C1510" s="1" t="s">
        <v>2579</v>
      </c>
      <c r="D1510" s="1" t="s">
        <v>2187</v>
      </c>
      <c r="E1510" s="1" t="s">
        <v>1546</v>
      </c>
      <c r="F1510" s="1" t="s">
        <v>197</v>
      </c>
      <c r="G1510" s="1" t="s">
        <v>1398</v>
      </c>
      <c r="H1510" s="1" t="s">
        <v>12157</v>
      </c>
      <c r="I1510" s="1">
        <f>+Territorio[[#This Row],[id]]</f>
        <v>1500</v>
      </c>
    </row>
    <row r="1511" spans="2:9" hidden="1" x14ac:dyDescent="0.3">
      <c r="B1511">
        <v>1501</v>
      </c>
      <c r="C1511" s="1" t="s">
        <v>2580</v>
      </c>
      <c r="D1511" s="1" t="s">
        <v>2189</v>
      </c>
      <c r="E1511" s="1" t="s">
        <v>1546</v>
      </c>
      <c r="F1511" s="1" t="s">
        <v>197</v>
      </c>
      <c r="G1511" s="1" t="s">
        <v>1398</v>
      </c>
      <c r="H1511" s="1" t="s">
        <v>12158</v>
      </c>
      <c r="I1511" s="1">
        <f>+Territorio[[#This Row],[id]]</f>
        <v>1501</v>
      </c>
    </row>
    <row r="1512" spans="2:9" hidden="1" x14ac:dyDescent="0.3">
      <c r="B1512">
        <v>1502</v>
      </c>
      <c r="C1512" s="1" t="s">
        <v>462</v>
      </c>
      <c r="D1512" s="1" t="s">
        <v>720</v>
      </c>
      <c r="E1512" s="1" t="s">
        <v>1546</v>
      </c>
      <c r="F1512" s="1" t="s">
        <v>197</v>
      </c>
      <c r="G1512" s="1" t="s">
        <v>1398</v>
      </c>
      <c r="H1512" s="1" t="s">
        <v>12159</v>
      </c>
      <c r="I1512" s="1">
        <f>+Territorio[[#This Row],[id]]</f>
        <v>1502</v>
      </c>
    </row>
    <row r="1513" spans="2:9" hidden="1" x14ac:dyDescent="0.3">
      <c r="B1513">
        <v>1503</v>
      </c>
      <c r="C1513" s="1" t="s">
        <v>2581</v>
      </c>
      <c r="D1513" s="1" t="s">
        <v>722</v>
      </c>
      <c r="E1513" s="1" t="s">
        <v>1546</v>
      </c>
      <c r="F1513" s="1" t="s">
        <v>197</v>
      </c>
      <c r="G1513" s="1" t="s">
        <v>1398</v>
      </c>
      <c r="H1513" s="1" t="s">
        <v>12160</v>
      </c>
      <c r="I1513" s="1">
        <f>+Territorio[[#This Row],[id]]</f>
        <v>1503</v>
      </c>
    </row>
    <row r="1514" spans="2:9" hidden="1" x14ac:dyDescent="0.3">
      <c r="B1514">
        <v>1504</v>
      </c>
      <c r="C1514" s="1" t="s">
        <v>992</v>
      </c>
      <c r="D1514" s="1" t="s">
        <v>724</v>
      </c>
      <c r="E1514" s="1" t="s">
        <v>1546</v>
      </c>
      <c r="F1514" s="1" t="s">
        <v>197</v>
      </c>
      <c r="G1514" s="1" t="s">
        <v>1398</v>
      </c>
      <c r="H1514" s="1" t="s">
        <v>12161</v>
      </c>
      <c r="I1514" s="1">
        <f>+Territorio[[#This Row],[id]]</f>
        <v>1504</v>
      </c>
    </row>
    <row r="1515" spans="2:9" hidden="1" x14ac:dyDescent="0.3">
      <c r="B1515">
        <v>1505</v>
      </c>
      <c r="C1515" s="1" t="s">
        <v>2582</v>
      </c>
      <c r="D1515" s="1" t="s">
        <v>726</v>
      </c>
      <c r="E1515" s="1" t="s">
        <v>1546</v>
      </c>
      <c r="F1515" s="1" t="s">
        <v>197</v>
      </c>
      <c r="G1515" s="1" t="s">
        <v>1398</v>
      </c>
      <c r="H1515" s="1" t="s">
        <v>12162</v>
      </c>
      <c r="I1515" s="1">
        <f>+Territorio[[#This Row],[id]]</f>
        <v>1505</v>
      </c>
    </row>
    <row r="1516" spans="2:9" hidden="1" x14ac:dyDescent="0.3">
      <c r="B1516">
        <v>1506</v>
      </c>
      <c r="C1516" s="1" t="s">
        <v>2583</v>
      </c>
      <c r="D1516" s="1" t="s">
        <v>728</v>
      </c>
      <c r="E1516" s="1" t="s">
        <v>1546</v>
      </c>
      <c r="F1516" s="1" t="s">
        <v>197</v>
      </c>
      <c r="G1516" s="1" t="s">
        <v>1398</v>
      </c>
      <c r="H1516" s="1" t="s">
        <v>12163</v>
      </c>
      <c r="I1516" s="1">
        <f>+Territorio[[#This Row],[id]]</f>
        <v>1506</v>
      </c>
    </row>
    <row r="1517" spans="2:9" hidden="1" x14ac:dyDescent="0.3">
      <c r="B1517">
        <v>1507</v>
      </c>
      <c r="C1517" s="1" t="s">
        <v>2584</v>
      </c>
      <c r="D1517" s="1" t="s">
        <v>1802</v>
      </c>
      <c r="E1517" s="1" t="s">
        <v>1546</v>
      </c>
      <c r="F1517" s="1" t="s">
        <v>197</v>
      </c>
      <c r="G1517" s="1" t="s">
        <v>1398</v>
      </c>
      <c r="H1517" s="1" t="s">
        <v>12164</v>
      </c>
      <c r="I1517" s="1">
        <f>+Territorio[[#This Row],[id]]</f>
        <v>1507</v>
      </c>
    </row>
    <row r="1518" spans="2:9" hidden="1" x14ac:dyDescent="0.3">
      <c r="B1518">
        <v>1508</v>
      </c>
      <c r="C1518" s="1" t="s">
        <v>2585</v>
      </c>
      <c r="D1518" s="1" t="s">
        <v>1804</v>
      </c>
      <c r="E1518" s="1" t="s">
        <v>1546</v>
      </c>
      <c r="F1518" s="1" t="s">
        <v>197</v>
      </c>
      <c r="G1518" s="1" t="s">
        <v>1398</v>
      </c>
      <c r="H1518" s="1" t="s">
        <v>12165</v>
      </c>
      <c r="I1518" s="1">
        <f>+Territorio[[#This Row],[id]]</f>
        <v>1508</v>
      </c>
    </row>
    <row r="1519" spans="2:9" hidden="1" x14ac:dyDescent="0.3">
      <c r="B1519">
        <v>1509</v>
      </c>
      <c r="C1519" s="1" t="s">
        <v>2586</v>
      </c>
      <c r="D1519" s="1" t="s">
        <v>1805</v>
      </c>
      <c r="E1519" s="1" t="s">
        <v>1546</v>
      </c>
      <c r="F1519" s="1" t="s">
        <v>197</v>
      </c>
      <c r="G1519" s="1" t="s">
        <v>1398</v>
      </c>
      <c r="H1519" s="1" t="s">
        <v>12166</v>
      </c>
      <c r="I1519" s="1">
        <f>+Territorio[[#This Row],[id]]</f>
        <v>1509</v>
      </c>
    </row>
    <row r="1520" spans="2:9" hidden="1" x14ac:dyDescent="0.3">
      <c r="B1520">
        <v>1510</v>
      </c>
      <c r="C1520" s="1" t="s">
        <v>2587</v>
      </c>
      <c r="D1520" s="1" t="s">
        <v>2209</v>
      </c>
      <c r="E1520" s="1" t="s">
        <v>1546</v>
      </c>
      <c r="F1520" s="1" t="s">
        <v>197</v>
      </c>
      <c r="G1520" s="1" t="s">
        <v>1398</v>
      </c>
      <c r="H1520" s="1" t="s">
        <v>12167</v>
      </c>
      <c r="I1520" s="1">
        <f>+Territorio[[#This Row],[id]]</f>
        <v>1510</v>
      </c>
    </row>
    <row r="1521" spans="2:9" hidden="1" x14ac:dyDescent="0.3">
      <c r="B1521">
        <v>1511</v>
      </c>
      <c r="C1521" s="1" t="s">
        <v>913</v>
      </c>
      <c r="D1521" s="1" t="s">
        <v>1807</v>
      </c>
      <c r="E1521" s="1" t="s">
        <v>1546</v>
      </c>
      <c r="F1521" s="1" t="s">
        <v>197</v>
      </c>
      <c r="G1521" s="1" t="s">
        <v>1398</v>
      </c>
      <c r="H1521" s="1" t="s">
        <v>12168</v>
      </c>
      <c r="I1521" s="1">
        <f>+Territorio[[#This Row],[id]]</f>
        <v>1511</v>
      </c>
    </row>
    <row r="1522" spans="2:9" hidden="1" x14ac:dyDescent="0.3">
      <c r="B1522">
        <v>1512</v>
      </c>
      <c r="C1522" s="1" t="s">
        <v>2588</v>
      </c>
      <c r="D1522" s="1" t="s">
        <v>1809</v>
      </c>
      <c r="E1522" s="1" t="s">
        <v>1546</v>
      </c>
      <c r="F1522" s="1" t="s">
        <v>197</v>
      </c>
      <c r="G1522" s="1" t="s">
        <v>1398</v>
      </c>
      <c r="H1522" s="1" t="s">
        <v>12169</v>
      </c>
      <c r="I1522" s="1">
        <f>+Territorio[[#This Row],[id]]</f>
        <v>1512</v>
      </c>
    </row>
    <row r="1523" spans="2:9" hidden="1" x14ac:dyDescent="0.3">
      <c r="B1523">
        <v>1513</v>
      </c>
      <c r="C1523" s="1" t="s">
        <v>1745</v>
      </c>
      <c r="D1523" s="1" t="s">
        <v>1811</v>
      </c>
      <c r="E1523" s="1" t="s">
        <v>1546</v>
      </c>
      <c r="F1523" s="1" t="s">
        <v>197</v>
      </c>
      <c r="G1523" s="1" t="s">
        <v>1398</v>
      </c>
      <c r="H1523" s="1" t="s">
        <v>12170</v>
      </c>
      <c r="I1523" s="1">
        <f>+Territorio[[#This Row],[id]]</f>
        <v>1513</v>
      </c>
    </row>
    <row r="1524" spans="2:9" hidden="1" x14ac:dyDescent="0.3">
      <c r="B1524">
        <v>1514</v>
      </c>
      <c r="C1524" s="1" t="s">
        <v>503</v>
      </c>
      <c r="D1524" s="1" t="s">
        <v>1813</v>
      </c>
      <c r="E1524" s="1" t="s">
        <v>1546</v>
      </c>
      <c r="F1524" s="1" t="s">
        <v>197</v>
      </c>
      <c r="G1524" s="1" t="s">
        <v>1398</v>
      </c>
      <c r="H1524" s="1" t="s">
        <v>12171</v>
      </c>
      <c r="I1524" s="1">
        <f>+Territorio[[#This Row],[id]]</f>
        <v>1514</v>
      </c>
    </row>
    <row r="1525" spans="2:9" hidden="1" x14ac:dyDescent="0.3">
      <c r="B1525">
        <v>1515</v>
      </c>
      <c r="C1525" s="1" t="s">
        <v>2397</v>
      </c>
      <c r="D1525" s="1" t="s">
        <v>2215</v>
      </c>
      <c r="E1525" s="1" t="s">
        <v>1546</v>
      </c>
      <c r="F1525" s="1" t="s">
        <v>197</v>
      </c>
      <c r="G1525" s="1" t="s">
        <v>1398</v>
      </c>
      <c r="H1525" s="1" t="s">
        <v>12172</v>
      </c>
      <c r="I1525" s="1">
        <f>+Territorio[[#This Row],[id]]</f>
        <v>1515</v>
      </c>
    </row>
    <row r="1526" spans="2:9" hidden="1" x14ac:dyDescent="0.3">
      <c r="B1526">
        <v>1516</v>
      </c>
      <c r="C1526" s="1" t="s">
        <v>2589</v>
      </c>
      <c r="D1526" s="1" t="s">
        <v>1815</v>
      </c>
      <c r="E1526" s="1" t="s">
        <v>1546</v>
      </c>
      <c r="F1526" s="1" t="s">
        <v>197</v>
      </c>
      <c r="G1526" s="1" t="s">
        <v>1398</v>
      </c>
      <c r="H1526" s="1" t="s">
        <v>12173</v>
      </c>
      <c r="I1526" s="1">
        <f>+Territorio[[#This Row],[id]]</f>
        <v>1516</v>
      </c>
    </row>
    <row r="1527" spans="2:9" hidden="1" x14ac:dyDescent="0.3">
      <c r="B1527">
        <v>1517</v>
      </c>
      <c r="C1527" s="1" t="s">
        <v>2590</v>
      </c>
      <c r="D1527" s="1" t="s">
        <v>1817</v>
      </c>
      <c r="E1527" s="1" t="s">
        <v>1546</v>
      </c>
      <c r="F1527" s="1" t="s">
        <v>197</v>
      </c>
      <c r="G1527" s="1" t="s">
        <v>1398</v>
      </c>
      <c r="H1527" s="1" t="s">
        <v>12174</v>
      </c>
      <c r="I1527" s="1">
        <f>+Territorio[[#This Row],[id]]</f>
        <v>1517</v>
      </c>
    </row>
    <row r="1528" spans="2:9" hidden="1" x14ac:dyDescent="0.3">
      <c r="B1528">
        <v>1518</v>
      </c>
      <c r="C1528" s="1" t="s">
        <v>2591</v>
      </c>
      <c r="D1528" s="1" t="s">
        <v>2228</v>
      </c>
      <c r="E1528" s="1" t="s">
        <v>1546</v>
      </c>
      <c r="F1528" s="1" t="s">
        <v>197</v>
      </c>
      <c r="G1528" s="1" t="s">
        <v>1398</v>
      </c>
      <c r="H1528" s="1" t="s">
        <v>12175</v>
      </c>
      <c r="I1528" s="1">
        <f>+Territorio[[#This Row],[id]]</f>
        <v>1518</v>
      </c>
    </row>
    <row r="1529" spans="2:9" hidden="1" x14ac:dyDescent="0.3">
      <c r="B1529">
        <v>1519</v>
      </c>
      <c r="C1529" s="1" t="s">
        <v>2592</v>
      </c>
      <c r="D1529" s="1" t="s">
        <v>2230</v>
      </c>
      <c r="E1529" s="1" t="s">
        <v>1546</v>
      </c>
      <c r="F1529" s="1" t="s">
        <v>197</v>
      </c>
      <c r="G1529" s="1" t="s">
        <v>1398</v>
      </c>
      <c r="H1529" s="1" t="s">
        <v>12176</v>
      </c>
      <c r="I1529" s="1">
        <f>+Territorio[[#This Row],[id]]</f>
        <v>1519</v>
      </c>
    </row>
    <row r="1530" spans="2:9" hidden="1" x14ac:dyDescent="0.3">
      <c r="B1530">
        <v>1520</v>
      </c>
      <c r="C1530" s="1" t="s">
        <v>2593</v>
      </c>
      <c r="D1530" s="1" t="s">
        <v>2232</v>
      </c>
      <c r="E1530" s="1" t="s">
        <v>1546</v>
      </c>
      <c r="F1530" s="1" t="s">
        <v>197</v>
      </c>
      <c r="G1530" s="1" t="s">
        <v>1398</v>
      </c>
      <c r="H1530" s="1" t="s">
        <v>12177</v>
      </c>
      <c r="I1530" s="1">
        <f>+Territorio[[#This Row],[id]]</f>
        <v>1520</v>
      </c>
    </row>
    <row r="1531" spans="2:9" hidden="1" x14ac:dyDescent="0.3">
      <c r="B1531">
        <v>1521</v>
      </c>
      <c r="C1531" s="1" t="s">
        <v>2594</v>
      </c>
      <c r="D1531" s="1" t="s">
        <v>2234</v>
      </c>
      <c r="E1531" s="1" t="s">
        <v>1546</v>
      </c>
      <c r="F1531" s="1" t="s">
        <v>197</v>
      </c>
      <c r="G1531" s="1" t="s">
        <v>1398</v>
      </c>
      <c r="H1531" s="1" t="s">
        <v>12178</v>
      </c>
      <c r="I1531" s="1">
        <f>+Territorio[[#This Row],[id]]</f>
        <v>1521</v>
      </c>
    </row>
    <row r="1532" spans="2:9" hidden="1" x14ac:dyDescent="0.3">
      <c r="B1532">
        <v>1522</v>
      </c>
      <c r="C1532" s="1" t="s">
        <v>2595</v>
      </c>
      <c r="D1532" s="1" t="s">
        <v>2236</v>
      </c>
      <c r="E1532" s="1" t="s">
        <v>1546</v>
      </c>
      <c r="F1532" s="1" t="s">
        <v>197</v>
      </c>
      <c r="G1532" s="1" t="s">
        <v>1398</v>
      </c>
      <c r="H1532" s="1" t="s">
        <v>12179</v>
      </c>
      <c r="I1532" s="1">
        <f>+Territorio[[#This Row],[id]]</f>
        <v>1522</v>
      </c>
    </row>
    <row r="1533" spans="2:9" hidden="1" x14ac:dyDescent="0.3">
      <c r="B1533">
        <v>1523</v>
      </c>
      <c r="C1533" s="1" t="s">
        <v>1664</v>
      </c>
      <c r="D1533" s="1" t="s">
        <v>2238</v>
      </c>
      <c r="E1533" s="1" t="s">
        <v>1546</v>
      </c>
      <c r="F1533" s="1" t="s">
        <v>197</v>
      </c>
      <c r="G1533" s="1" t="s">
        <v>1398</v>
      </c>
      <c r="H1533" s="1" t="s">
        <v>12180</v>
      </c>
      <c r="I1533" s="1">
        <f>+Territorio[[#This Row],[id]]</f>
        <v>1523</v>
      </c>
    </row>
    <row r="1534" spans="2:9" hidden="1" x14ac:dyDescent="0.3">
      <c r="B1534">
        <v>1524</v>
      </c>
      <c r="C1534" s="1" t="s">
        <v>2596</v>
      </c>
      <c r="D1534" s="1" t="s">
        <v>2240</v>
      </c>
      <c r="E1534" s="1" t="s">
        <v>1546</v>
      </c>
      <c r="F1534" s="1" t="s">
        <v>197</v>
      </c>
      <c r="G1534" s="1" t="s">
        <v>1398</v>
      </c>
      <c r="H1534" s="1" t="s">
        <v>12181</v>
      </c>
      <c r="I1534" s="1">
        <f>+Territorio[[#This Row],[id]]</f>
        <v>1524</v>
      </c>
    </row>
    <row r="1535" spans="2:9" hidden="1" x14ac:dyDescent="0.3">
      <c r="B1535">
        <v>1525</v>
      </c>
      <c r="C1535" s="1" t="s">
        <v>2597</v>
      </c>
      <c r="D1535" s="1" t="s">
        <v>2242</v>
      </c>
      <c r="E1535" s="1" t="s">
        <v>1546</v>
      </c>
      <c r="F1535" s="1" t="s">
        <v>197</v>
      </c>
      <c r="G1535" s="1" t="s">
        <v>1398</v>
      </c>
      <c r="H1535" s="1" t="s">
        <v>12182</v>
      </c>
      <c r="I1535" s="1">
        <f>+Territorio[[#This Row],[id]]</f>
        <v>1525</v>
      </c>
    </row>
    <row r="1536" spans="2:9" hidden="1" x14ac:dyDescent="0.3">
      <c r="B1536">
        <v>1526</v>
      </c>
      <c r="C1536" s="1" t="s">
        <v>2598</v>
      </c>
      <c r="D1536" s="1" t="s">
        <v>2599</v>
      </c>
      <c r="E1536" s="1" t="s">
        <v>1546</v>
      </c>
      <c r="F1536" s="1" t="s">
        <v>197</v>
      </c>
      <c r="G1536" s="1" t="s">
        <v>1398</v>
      </c>
      <c r="H1536" s="1" t="s">
        <v>12183</v>
      </c>
      <c r="I1536" s="1">
        <f>+Territorio[[#This Row],[id]]</f>
        <v>1526</v>
      </c>
    </row>
    <row r="1537" spans="2:9" hidden="1" x14ac:dyDescent="0.3">
      <c r="B1537">
        <v>1527</v>
      </c>
      <c r="C1537" s="1" t="s">
        <v>2600</v>
      </c>
      <c r="D1537" s="1" t="s">
        <v>2601</v>
      </c>
      <c r="E1537" s="1" t="s">
        <v>1546</v>
      </c>
      <c r="F1537" s="1" t="s">
        <v>197</v>
      </c>
      <c r="G1537" s="1" t="s">
        <v>1398</v>
      </c>
      <c r="H1537" s="1" t="s">
        <v>12184</v>
      </c>
      <c r="I1537" s="1">
        <f>+Territorio[[#This Row],[id]]</f>
        <v>1527</v>
      </c>
    </row>
    <row r="1538" spans="2:9" hidden="1" x14ac:dyDescent="0.3">
      <c r="B1538">
        <v>1528</v>
      </c>
      <c r="C1538" s="1" t="s">
        <v>2602</v>
      </c>
      <c r="D1538" s="1" t="s">
        <v>2603</v>
      </c>
      <c r="E1538" s="1" t="s">
        <v>1546</v>
      </c>
      <c r="F1538" s="1" t="s">
        <v>197</v>
      </c>
      <c r="G1538" s="1" t="s">
        <v>1398</v>
      </c>
      <c r="H1538" s="1" t="s">
        <v>12185</v>
      </c>
      <c r="I1538" s="1">
        <f>+Territorio[[#This Row],[id]]</f>
        <v>1528</v>
      </c>
    </row>
    <row r="1539" spans="2:9" hidden="1" x14ac:dyDescent="0.3">
      <c r="B1539">
        <v>1529</v>
      </c>
      <c r="C1539" s="1" t="s">
        <v>2604</v>
      </c>
      <c r="D1539" s="1" t="s">
        <v>2605</v>
      </c>
      <c r="E1539" s="1" t="s">
        <v>1546</v>
      </c>
      <c r="F1539" s="1" t="s">
        <v>197</v>
      </c>
      <c r="G1539" s="1" t="s">
        <v>1398</v>
      </c>
      <c r="H1539" s="1" t="s">
        <v>12186</v>
      </c>
      <c r="I1539" s="1">
        <f>+Territorio[[#This Row],[id]]</f>
        <v>1529</v>
      </c>
    </row>
    <row r="1540" spans="2:9" hidden="1" x14ac:dyDescent="0.3">
      <c r="B1540">
        <v>1530</v>
      </c>
      <c r="C1540" s="1" t="s">
        <v>691</v>
      </c>
      <c r="D1540" s="1" t="s">
        <v>2606</v>
      </c>
      <c r="E1540" s="1" t="s">
        <v>1546</v>
      </c>
      <c r="F1540" s="1" t="s">
        <v>197</v>
      </c>
      <c r="G1540" s="1" t="s">
        <v>1398</v>
      </c>
      <c r="H1540" s="1" t="s">
        <v>12187</v>
      </c>
      <c r="I1540" s="1">
        <f>+Territorio[[#This Row],[id]]</f>
        <v>1530</v>
      </c>
    </row>
    <row r="1541" spans="2:9" hidden="1" x14ac:dyDescent="0.3">
      <c r="B1541">
        <v>1531</v>
      </c>
      <c r="C1541" s="1" t="s">
        <v>2607</v>
      </c>
      <c r="D1541" s="1" t="s">
        <v>2608</v>
      </c>
      <c r="E1541" s="1" t="s">
        <v>1546</v>
      </c>
      <c r="F1541" s="1" t="s">
        <v>197</v>
      </c>
      <c r="G1541" s="1" t="s">
        <v>1398</v>
      </c>
      <c r="H1541" s="1" t="s">
        <v>12188</v>
      </c>
      <c r="I1541" s="1">
        <f>+Territorio[[#This Row],[id]]</f>
        <v>1531</v>
      </c>
    </row>
    <row r="1542" spans="2:9" hidden="1" x14ac:dyDescent="0.3">
      <c r="B1542">
        <v>1532</v>
      </c>
      <c r="C1542" s="1" t="s">
        <v>2609</v>
      </c>
      <c r="D1542" s="1" t="s">
        <v>2610</v>
      </c>
      <c r="E1542" s="1" t="s">
        <v>1546</v>
      </c>
      <c r="F1542" s="1" t="s">
        <v>197</v>
      </c>
      <c r="G1542" s="1" t="s">
        <v>1398</v>
      </c>
      <c r="H1542" s="1" t="s">
        <v>12189</v>
      </c>
      <c r="I1542" s="1">
        <f>+Territorio[[#This Row],[id]]</f>
        <v>1532</v>
      </c>
    </row>
    <row r="1543" spans="2:9" hidden="1" x14ac:dyDescent="0.3">
      <c r="B1543">
        <v>1533</v>
      </c>
      <c r="C1543" s="1" t="s">
        <v>2227</v>
      </c>
      <c r="D1543" s="1" t="s">
        <v>2611</v>
      </c>
      <c r="E1543" s="1" t="s">
        <v>1546</v>
      </c>
      <c r="F1543" s="1" t="s">
        <v>197</v>
      </c>
      <c r="G1543" s="1" t="s">
        <v>1398</v>
      </c>
      <c r="H1543" s="1" t="s">
        <v>12190</v>
      </c>
      <c r="I1543" s="1">
        <f>+Territorio[[#This Row],[id]]</f>
        <v>1533</v>
      </c>
    </row>
    <row r="1544" spans="2:9" hidden="1" x14ac:dyDescent="0.3">
      <c r="B1544">
        <v>1534</v>
      </c>
      <c r="C1544" s="1" t="s">
        <v>814</v>
      </c>
      <c r="D1544" s="1" t="s">
        <v>2612</v>
      </c>
      <c r="E1544" s="1" t="s">
        <v>1546</v>
      </c>
      <c r="F1544" s="1" t="s">
        <v>197</v>
      </c>
      <c r="G1544" s="1" t="s">
        <v>1398</v>
      </c>
      <c r="H1544" s="1" t="s">
        <v>12191</v>
      </c>
      <c r="I1544" s="1">
        <f>+Territorio[[#This Row],[id]]</f>
        <v>1534</v>
      </c>
    </row>
    <row r="1545" spans="2:9" hidden="1" x14ac:dyDescent="0.3">
      <c r="B1545">
        <v>1535</v>
      </c>
      <c r="C1545" s="1" t="s">
        <v>2613</v>
      </c>
      <c r="D1545" s="1" t="s">
        <v>2614</v>
      </c>
      <c r="E1545" s="1" t="s">
        <v>1546</v>
      </c>
      <c r="F1545" s="1" t="s">
        <v>197</v>
      </c>
      <c r="G1545" s="1" t="s">
        <v>1398</v>
      </c>
      <c r="H1545" s="1" t="s">
        <v>12192</v>
      </c>
      <c r="I1545" s="1">
        <f>+Territorio[[#This Row],[id]]</f>
        <v>1535</v>
      </c>
    </row>
    <row r="1546" spans="2:9" hidden="1" x14ac:dyDescent="0.3">
      <c r="B1546">
        <v>1536</v>
      </c>
      <c r="C1546" s="1" t="s">
        <v>2615</v>
      </c>
      <c r="D1546" s="1" t="s">
        <v>2616</v>
      </c>
      <c r="E1546" s="1" t="s">
        <v>1546</v>
      </c>
      <c r="F1546" s="1" t="s">
        <v>197</v>
      </c>
      <c r="G1546" s="1" t="s">
        <v>1398</v>
      </c>
      <c r="H1546" s="1" t="s">
        <v>12193</v>
      </c>
      <c r="I1546" s="1">
        <f>+Territorio[[#This Row],[id]]</f>
        <v>1536</v>
      </c>
    </row>
    <row r="1547" spans="2:9" hidden="1" x14ac:dyDescent="0.3">
      <c r="B1547">
        <v>1537</v>
      </c>
      <c r="C1547" s="1" t="s">
        <v>2617</v>
      </c>
      <c r="D1547" s="1" t="s">
        <v>2618</v>
      </c>
      <c r="E1547" s="1" t="s">
        <v>1546</v>
      </c>
      <c r="F1547" s="1" t="s">
        <v>197</v>
      </c>
      <c r="G1547" s="1" t="s">
        <v>1398</v>
      </c>
      <c r="H1547" s="1" t="s">
        <v>12194</v>
      </c>
      <c r="I1547" s="1">
        <f>+Territorio[[#This Row],[id]]</f>
        <v>1537</v>
      </c>
    </row>
    <row r="1548" spans="2:9" hidden="1" x14ac:dyDescent="0.3">
      <c r="B1548">
        <v>1538</v>
      </c>
      <c r="C1548" s="1" t="s">
        <v>2619</v>
      </c>
      <c r="D1548" s="1" t="s">
        <v>2620</v>
      </c>
      <c r="E1548" s="1" t="s">
        <v>1546</v>
      </c>
      <c r="F1548" s="1" t="s">
        <v>197</v>
      </c>
      <c r="G1548" s="1" t="s">
        <v>1398</v>
      </c>
      <c r="H1548" s="1" t="s">
        <v>12195</v>
      </c>
      <c r="I1548" s="1">
        <f>+Territorio[[#This Row],[id]]</f>
        <v>1538</v>
      </c>
    </row>
    <row r="1549" spans="2:9" hidden="1" x14ac:dyDescent="0.3">
      <c r="B1549">
        <v>1539</v>
      </c>
      <c r="C1549" s="1" t="s">
        <v>2621</v>
      </c>
      <c r="D1549" s="1" t="s">
        <v>2622</v>
      </c>
      <c r="E1549" s="1" t="s">
        <v>1546</v>
      </c>
      <c r="F1549" s="1" t="s">
        <v>197</v>
      </c>
      <c r="G1549" s="1" t="s">
        <v>1398</v>
      </c>
      <c r="H1549" s="1" t="s">
        <v>12196</v>
      </c>
      <c r="I1549" s="1">
        <f>+Territorio[[#This Row],[id]]</f>
        <v>1539</v>
      </c>
    </row>
    <row r="1550" spans="2:9" hidden="1" x14ac:dyDescent="0.3">
      <c r="B1550">
        <v>1540</v>
      </c>
      <c r="C1550" s="1" t="s">
        <v>2623</v>
      </c>
      <c r="D1550" s="1" t="s">
        <v>2624</v>
      </c>
      <c r="E1550" s="1" t="s">
        <v>1546</v>
      </c>
      <c r="F1550" s="1" t="s">
        <v>197</v>
      </c>
      <c r="G1550" s="1" t="s">
        <v>1398</v>
      </c>
      <c r="H1550" s="1" t="s">
        <v>12197</v>
      </c>
      <c r="I1550" s="1">
        <f>+Territorio[[#This Row],[id]]</f>
        <v>1540</v>
      </c>
    </row>
    <row r="1551" spans="2:9" hidden="1" x14ac:dyDescent="0.3">
      <c r="B1551">
        <v>1541</v>
      </c>
      <c r="C1551" s="1" t="s">
        <v>466</v>
      </c>
      <c r="D1551" s="1" t="s">
        <v>2244</v>
      </c>
      <c r="E1551" s="1" t="s">
        <v>1546</v>
      </c>
      <c r="F1551" s="1" t="s">
        <v>197</v>
      </c>
      <c r="G1551" s="1" t="s">
        <v>1398</v>
      </c>
      <c r="H1551" s="1" t="s">
        <v>12198</v>
      </c>
      <c r="I1551" s="1">
        <f>+Territorio[[#This Row],[id]]</f>
        <v>1541</v>
      </c>
    </row>
    <row r="1552" spans="2:9" hidden="1" x14ac:dyDescent="0.3">
      <c r="B1552">
        <v>1542</v>
      </c>
      <c r="C1552" s="1" t="s">
        <v>2625</v>
      </c>
      <c r="D1552" s="1" t="s">
        <v>2246</v>
      </c>
      <c r="E1552" s="1" t="s">
        <v>1546</v>
      </c>
      <c r="F1552" s="1" t="s">
        <v>197</v>
      </c>
      <c r="G1552" s="1" t="s">
        <v>1398</v>
      </c>
      <c r="H1552" s="1" t="s">
        <v>12199</v>
      </c>
      <c r="I1552" s="1">
        <f>+Territorio[[#This Row],[id]]</f>
        <v>1542</v>
      </c>
    </row>
    <row r="1553" spans="2:9" hidden="1" x14ac:dyDescent="0.3">
      <c r="B1553">
        <v>1543</v>
      </c>
      <c r="C1553" s="1" t="s">
        <v>2626</v>
      </c>
      <c r="D1553" s="1" t="s">
        <v>2248</v>
      </c>
      <c r="E1553" s="1" t="s">
        <v>1546</v>
      </c>
      <c r="F1553" s="1" t="s">
        <v>197</v>
      </c>
      <c r="G1553" s="1" t="s">
        <v>1398</v>
      </c>
      <c r="H1553" s="1" t="s">
        <v>12200</v>
      </c>
      <c r="I1553" s="1">
        <f>+Territorio[[#This Row],[id]]</f>
        <v>1543</v>
      </c>
    </row>
    <row r="1554" spans="2:9" hidden="1" x14ac:dyDescent="0.3">
      <c r="B1554">
        <v>1544</v>
      </c>
      <c r="C1554" s="1" t="s">
        <v>2627</v>
      </c>
      <c r="D1554" s="1" t="s">
        <v>2250</v>
      </c>
      <c r="E1554" s="1" t="s">
        <v>1546</v>
      </c>
      <c r="F1554" s="1" t="s">
        <v>197</v>
      </c>
      <c r="G1554" s="1" t="s">
        <v>1398</v>
      </c>
      <c r="H1554" s="1" t="s">
        <v>12201</v>
      </c>
      <c r="I1554" s="1">
        <f>+Territorio[[#This Row],[id]]</f>
        <v>1544</v>
      </c>
    </row>
    <row r="1555" spans="2:9" hidden="1" x14ac:dyDescent="0.3">
      <c r="B1555">
        <v>1545</v>
      </c>
      <c r="C1555" s="1" t="s">
        <v>2628</v>
      </c>
      <c r="D1555" s="1" t="s">
        <v>2252</v>
      </c>
      <c r="E1555" s="1" t="s">
        <v>1546</v>
      </c>
      <c r="F1555" s="1" t="s">
        <v>197</v>
      </c>
      <c r="G1555" s="1" t="s">
        <v>1398</v>
      </c>
      <c r="H1555" s="1" t="s">
        <v>12202</v>
      </c>
      <c r="I1555" s="1">
        <f>+Territorio[[#This Row],[id]]</f>
        <v>1545</v>
      </c>
    </row>
    <row r="1556" spans="2:9" hidden="1" x14ac:dyDescent="0.3">
      <c r="B1556">
        <v>1546</v>
      </c>
      <c r="C1556" s="1" t="s">
        <v>2629</v>
      </c>
      <c r="D1556" s="1" t="s">
        <v>2254</v>
      </c>
      <c r="E1556" s="1" t="s">
        <v>1546</v>
      </c>
      <c r="F1556" s="1" t="s">
        <v>197</v>
      </c>
      <c r="G1556" s="1" t="s">
        <v>1398</v>
      </c>
      <c r="H1556" s="1" t="s">
        <v>12203</v>
      </c>
      <c r="I1556" s="1">
        <f>+Territorio[[#This Row],[id]]</f>
        <v>1546</v>
      </c>
    </row>
    <row r="1557" spans="2:9" hidden="1" x14ac:dyDescent="0.3">
      <c r="B1557">
        <v>1547</v>
      </c>
      <c r="C1557" s="1" t="s">
        <v>2630</v>
      </c>
      <c r="D1557" s="1" t="s">
        <v>2256</v>
      </c>
      <c r="E1557" s="1" t="s">
        <v>1546</v>
      </c>
      <c r="F1557" s="1" t="s">
        <v>197</v>
      </c>
      <c r="G1557" s="1" t="s">
        <v>1398</v>
      </c>
      <c r="H1557" s="1" t="s">
        <v>12204</v>
      </c>
      <c r="I1557" s="1">
        <f>+Territorio[[#This Row],[id]]</f>
        <v>1547</v>
      </c>
    </row>
    <row r="1558" spans="2:9" hidden="1" x14ac:dyDescent="0.3">
      <c r="B1558">
        <v>1548</v>
      </c>
      <c r="C1558" s="1" t="s">
        <v>2631</v>
      </c>
      <c r="D1558" s="1" t="s">
        <v>2258</v>
      </c>
      <c r="E1558" s="1" t="s">
        <v>1546</v>
      </c>
      <c r="F1558" s="1" t="s">
        <v>197</v>
      </c>
      <c r="G1558" s="1" t="s">
        <v>1398</v>
      </c>
      <c r="H1558" s="1" t="s">
        <v>12205</v>
      </c>
      <c r="I1558" s="1">
        <f>+Territorio[[#This Row],[id]]</f>
        <v>1548</v>
      </c>
    </row>
    <row r="1559" spans="2:9" hidden="1" x14ac:dyDescent="0.3">
      <c r="B1559">
        <v>1549</v>
      </c>
      <c r="C1559" s="1" t="s">
        <v>2632</v>
      </c>
      <c r="D1559" s="1" t="s">
        <v>2260</v>
      </c>
      <c r="E1559" s="1" t="s">
        <v>1546</v>
      </c>
      <c r="F1559" s="1" t="s">
        <v>197</v>
      </c>
      <c r="G1559" s="1" t="s">
        <v>1398</v>
      </c>
      <c r="H1559" s="1" t="s">
        <v>12206</v>
      </c>
      <c r="I1559" s="1">
        <f>+Territorio[[#This Row],[id]]</f>
        <v>1549</v>
      </c>
    </row>
    <row r="1560" spans="2:9" hidden="1" x14ac:dyDescent="0.3">
      <c r="B1560">
        <v>1550</v>
      </c>
      <c r="C1560" s="1" t="s">
        <v>2633</v>
      </c>
      <c r="D1560" s="1" t="s">
        <v>2262</v>
      </c>
      <c r="E1560" s="1" t="s">
        <v>1546</v>
      </c>
      <c r="F1560" s="1" t="s">
        <v>197</v>
      </c>
      <c r="G1560" s="1" t="s">
        <v>1398</v>
      </c>
      <c r="H1560" s="1" t="s">
        <v>12207</v>
      </c>
      <c r="I1560" s="1">
        <f>+Territorio[[#This Row],[id]]</f>
        <v>1550</v>
      </c>
    </row>
    <row r="1561" spans="2:9" hidden="1" x14ac:dyDescent="0.3">
      <c r="B1561">
        <v>1551</v>
      </c>
      <c r="C1561" s="1" t="s">
        <v>2634</v>
      </c>
      <c r="D1561" s="1" t="s">
        <v>2264</v>
      </c>
      <c r="E1561" s="1" t="s">
        <v>1546</v>
      </c>
      <c r="F1561" s="1" t="s">
        <v>197</v>
      </c>
      <c r="G1561" s="1" t="s">
        <v>1398</v>
      </c>
      <c r="H1561" s="1" t="s">
        <v>12208</v>
      </c>
      <c r="I1561" s="1">
        <f>+Territorio[[#This Row],[id]]</f>
        <v>1551</v>
      </c>
    </row>
    <row r="1562" spans="2:9" hidden="1" x14ac:dyDescent="0.3">
      <c r="B1562">
        <v>1552</v>
      </c>
      <c r="C1562" s="1" t="s">
        <v>2635</v>
      </c>
      <c r="D1562" s="1" t="s">
        <v>2266</v>
      </c>
      <c r="E1562" s="1" t="s">
        <v>1546</v>
      </c>
      <c r="F1562" s="1" t="s">
        <v>197</v>
      </c>
      <c r="G1562" s="1" t="s">
        <v>1398</v>
      </c>
      <c r="H1562" s="1" t="s">
        <v>12209</v>
      </c>
      <c r="I1562" s="1">
        <f>+Territorio[[#This Row],[id]]</f>
        <v>1552</v>
      </c>
    </row>
    <row r="1563" spans="2:9" hidden="1" x14ac:dyDescent="0.3">
      <c r="B1563">
        <v>1553</v>
      </c>
      <c r="C1563" s="1" t="s">
        <v>2636</v>
      </c>
      <c r="D1563" s="1" t="s">
        <v>2268</v>
      </c>
      <c r="E1563" s="1" t="s">
        <v>1546</v>
      </c>
      <c r="F1563" s="1" t="s">
        <v>197</v>
      </c>
      <c r="G1563" s="1" t="s">
        <v>1398</v>
      </c>
      <c r="H1563" s="1" t="s">
        <v>12210</v>
      </c>
      <c r="I1563" s="1">
        <f>+Territorio[[#This Row],[id]]</f>
        <v>1553</v>
      </c>
    </row>
    <row r="1564" spans="2:9" hidden="1" x14ac:dyDescent="0.3">
      <c r="B1564">
        <v>1554</v>
      </c>
      <c r="C1564" s="1" t="s">
        <v>2637</v>
      </c>
      <c r="D1564" s="1" t="s">
        <v>2270</v>
      </c>
      <c r="E1564" s="1" t="s">
        <v>1546</v>
      </c>
      <c r="F1564" s="1" t="s">
        <v>197</v>
      </c>
      <c r="G1564" s="1" t="s">
        <v>1398</v>
      </c>
      <c r="H1564" s="1" t="s">
        <v>12211</v>
      </c>
      <c r="I1564" s="1">
        <f>+Territorio[[#This Row],[id]]</f>
        <v>1554</v>
      </c>
    </row>
    <row r="1565" spans="2:9" hidden="1" x14ac:dyDescent="0.3">
      <c r="B1565">
        <v>1555</v>
      </c>
      <c r="C1565" s="1" t="s">
        <v>2638</v>
      </c>
      <c r="D1565" s="1" t="s">
        <v>2272</v>
      </c>
      <c r="E1565" s="1" t="s">
        <v>1546</v>
      </c>
      <c r="F1565" s="1" t="s">
        <v>197</v>
      </c>
      <c r="G1565" s="1" t="s">
        <v>1398</v>
      </c>
      <c r="H1565" s="1" t="s">
        <v>12212</v>
      </c>
      <c r="I1565" s="1">
        <f>+Territorio[[#This Row],[id]]</f>
        <v>1555</v>
      </c>
    </row>
    <row r="1566" spans="2:9" hidden="1" x14ac:dyDescent="0.3">
      <c r="B1566">
        <v>1556</v>
      </c>
      <c r="C1566" s="1" t="s">
        <v>2639</v>
      </c>
      <c r="D1566" s="1" t="s">
        <v>2274</v>
      </c>
      <c r="E1566" s="1" t="s">
        <v>1546</v>
      </c>
      <c r="F1566" s="1" t="s">
        <v>197</v>
      </c>
      <c r="G1566" s="1" t="s">
        <v>1398</v>
      </c>
      <c r="H1566" s="1" t="s">
        <v>12213</v>
      </c>
      <c r="I1566" s="1">
        <f>+Territorio[[#This Row],[id]]</f>
        <v>1556</v>
      </c>
    </row>
    <row r="1567" spans="2:9" hidden="1" x14ac:dyDescent="0.3">
      <c r="B1567">
        <v>1557</v>
      </c>
      <c r="C1567" s="1" t="s">
        <v>2640</v>
      </c>
      <c r="D1567" s="1" t="s">
        <v>2276</v>
      </c>
      <c r="E1567" s="1" t="s">
        <v>1546</v>
      </c>
      <c r="F1567" s="1" t="s">
        <v>197</v>
      </c>
      <c r="G1567" s="1" t="s">
        <v>1398</v>
      </c>
      <c r="H1567" s="1" t="s">
        <v>12214</v>
      </c>
      <c r="I1567" s="1">
        <f>+Territorio[[#This Row],[id]]</f>
        <v>1557</v>
      </c>
    </row>
    <row r="1568" spans="2:9" hidden="1" x14ac:dyDescent="0.3">
      <c r="B1568">
        <v>1558</v>
      </c>
      <c r="C1568" s="1" t="s">
        <v>2641</v>
      </c>
      <c r="D1568" s="1" t="s">
        <v>2642</v>
      </c>
      <c r="E1568" s="1" t="s">
        <v>1546</v>
      </c>
      <c r="F1568" s="1" t="s">
        <v>197</v>
      </c>
      <c r="G1568" s="1" t="s">
        <v>1398</v>
      </c>
      <c r="H1568" s="1" t="s">
        <v>12215</v>
      </c>
      <c r="I1568" s="1">
        <f>+Territorio[[#This Row],[id]]</f>
        <v>1558</v>
      </c>
    </row>
    <row r="1569" spans="2:9" hidden="1" x14ac:dyDescent="0.3">
      <c r="B1569">
        <v>1559</v>
      </c>
      <c r="C1569" s="1" t="s">
        <v>2643</v>
      </c>
      <c r="D1569" s="1" t="s">
        <v>2644</v>
      </c>
      <c r="E1569" s="1" t="s">
        <v>1546</v>
      </c>
      <c r="F1569" s="1" t="s">
        <v>197</v>
      </c>
      <c r="G1569" s="1" t="s">
        <v>1398</v>
      </c>
      <c r="H1569" s="1" t="s">
        <v>12216</v>
      </c>
      <c r="I1569" s="1">
        <f>+Territorio[[#This Row],[id]]</f>
        <v>1559</v>
      </c>
    </row>
    <row r="1570" spans="2:9" hidden="1" x14ac:dyDescent="0.3">
      <c r="B1570">
        <v>1560</v>
      </c>
      <c r="C1570" s="1" t="s">
        <v>2289</v>
      </c>
      <c r="D1570" s="1" t="s">
        <v>2645</v>
      </c>
      <c r="E1570" s="1" t="s">
        <v>1546</v>
      </c>
      <c r="F1570" s="1" t="s">
        <v>197</v>
      </c>
      <c r="G1570" s="1" t="s">
        <v>1398</v>
      </c>
      <c r="H1570" s="1" t="s">
        <v>12217</v>
      </c>
      <c r="I1570" s="1">
        <f>+Territorio[[#This Row],[id]]</f>
        <v>1560</v>
      </c>
    </row>
    <row r="1571" spans="2:9" hidden="1" x14ac:dyDescent="0.3">
      <c r="B1571">
        <v>1561</v>
      </c>
      <c r="C1571" s="1" t="s">
        <v>503</v>
      </c>
      <c r="D1571" s="1" t="s">
        <v>2646</v>
      </c>
      <c r="E1571" s="1" t="s">
        <v>1546</v>
      </c>
      <c r="F1571" s="1" t="s">
        <v>197</v>
      </c>
      <c r="G1571" s="1" t="s">
        <v>1398</v>
      </c>
      <c r="H1571" s="1" t="s">
        <v>12218</v>
      </c>
      <c r="I1571" s="1">
        <f>+Territorio[[#This Row],[id]]</f>
        <v>1561</v>
      </c>
    </row>
    <row r="1572" spans="2:9" hidden="1" x14ac:dyDescent="0.3">
      <c r="B1572">
        <v>1562</v>
      </c>
      <c r="C1572" s="1" t="s">
        <v>1393</v>
      </c>
      <c r="D1572" s="1" t="s">
        <v>2647</v>
      </c>
      <c r="E1572" s="1" t="s">
        <v>1546</v>
      </c>
      <c r="F1572" s="1" t="s">
        <v>197</v>
      </c>
      <c r="G1572" s="1" t="s">
        <v>1398</v>
      </c>
      <c r="H1572" s="1" t="s">
        <v>12219</v>
      </c>
      <c r="I1572" s="1">
        <f>+Territorio[[#This Row],[id]]</f>
        <v>1562</v>
      </c>
    </row>
    <row r="1573" spans="2:9" hidden="1" x14ac:dyDescent="0.3">
      <c r="B1573">
        <v>1563</v>
      </c>
      <c r="C1573" s="1" t="s">
        <v>2648</v>
      </c>
      <c r="D1573" s="1" t="s">
        <v>2649</v>
      </c>
      <c r="E1573" s="1" t="s">
        <v>1546</v>
      </c>
      <c r="F1573" s="1" t="s">
        <v>197</v>
      </c>
      <c r="G1573" s="1" t="s">
        <v>1398</v>
      </c>
      <c r="H1573" s="1" t="s">
        <v>12220</v>
      </c>
      <c r="I1573" s="1">
        <f>+Territorio[[#This Row],[id]]</f>
        <v>1563</v>
      </c>
    </row>
    <row r="1574" spans="2:9" hidden="1" x14ac:dyDescent="0.3">
      <c r="B1574">
        <v>1564</v>
      </c>
      <c r="C1574" s="1" t="s">
        <v>2650</v>
      </c>
      <c r="D1574" s="1" t="s">
        <v>2651</v>
      </c>
      <c r="E1574" s="1" t="s">
        <v>1546</v>
      </c>
      <c r="F1574" s="1" t="s">
        <v>197</v>
      </c>
      <c r="G1574" s="1" t="s">
        <v>1398</v>
      </c>
      <c r="H1574" s="1" t="s">
        <v>12221</v>
      </c>
      <c r="I1574" s="1">
        <f>+Territorio[[#This Row],[id]]</f>
        <v>1564</v>
      </c>
    </row>
    <row r="1575" spans="2:9" hidden="1" x14ac:dyDescent="0.3">
      <c r="B1575">
        <v>1565</v>
      </c>
      <c r="C1575" s="1" t="s">
        <v>1603</v>
      </c>
      <c r="D1575" s="1" t="s">
        <v>2652</v>
      </c>
      <c r="E1575" s="1" t="s">
        <v>1546</v>
      </c>
      <c r="F1575" s="1" t="s">
        <v>197</v>
      </c>
      <c r="G1575" s="1" t="s">
        <v>1398</v>
      </c>
      <c r="H1575" s="1" t="s">
        <v>12222</v>
      </c>
      <c r="I1575" s="1">
        <f>+Territorio[[#This Row],[id]]</f>
        <v>1565</v>
      </c>
    </row>
    <row r="1576" spans="2:9" hidden="1" x14ac:dyDescent="0.3">
      <c r="B1576">
        <v>1566</v>
      </c>
      <c r="C1576" s="1" t="s">
        <v>2653</v>
      </c>
      <c r="D1576" s="1" t="s">
        <v>2654</v>
      </c>
      <c r="E1576" s="1" t="s">
        <v>1546</v>
      </c>
      <c r="F1576" s="1" t="s">
        <v>197</v>
      </c>
      <c r="G1576" s="1" t="s">
        <v>1398</v>
      </c>
      <c r="H1576" s="1" t="s">
        <v>12223</v>
      </c>
      <c r="I1576" s="1">
        <f>+Territorio[[#This Row],[id]]</f>
        <v>1566</v>
      </c>
    </row>
    <row r="1577" spans="2:9" hidden="1" x14ac:dyDescent="0.3">
      <c r="B1577">
        <v>1567</v>
      </c>
      <c r="C1577" s="1" t="s">
        <v>2655</v>
      </c>
      <c r="D1577" s="1" t="s">
        <v>2656</v>
      </c>
      <c r="E1577" s="1" t="s">
        <v>1546</v>
      </c>
      <c r="F1577" s="1" t="s">
        <v>197</v>
      </c>
      <c r="G1577" s="1" t="s">
        <v>1398</v>
      </c>
      <c r="H1577" s="1" t="s">
        <v>12224</v>
      </c>
      <c r="I1577" s="1">
        <f>+Territorio[[#This Row],[id]]</f>
        <v>1567</v>
      </c>
    </row>
    <row r="1578" spans="2:9" hidden="1" x14ac:dyDescent="0.3">
      <c r="B1578">
        <v>1568</v>
      </c>
      <c r="C1578" s="1" t="s">
        <v>2657</v>
      </c>
      <c r="D1578" s="1" t="s">
        <v>2658</v>
      </c>
      <c r="E1578" s="1" t="s">
        <v>1546</v>
      </c>
      <c r="F1578" s="1" t="s">
        <v>197</v>
      </c>
      <c r="G1578" s="1" t="s">
        <v>1398</v>
      </c>
      <c r="H1578" s="1" t="s">
        <v>12225</v>
      </c>
      <c r="I1578" s="1">
        <f>+Territorio[[#This Row],[id]]</f>
        <v>1568</v>
      </c>
    </row>
    <row r="1579" spans="2:9" hidden="1" x14ac:dyDescent="0.3">
      <c r="B1579">
        <v>1569</v>
      </c>
      <c r="C1579" s="1" t="s">
        <v>2659</v>
      </c>
      <c r="D1579" s="1" t="s">
        <v>2277</v>
      </c>
      <c r="E1579" s="1" t="s">
        <v>1546</v>
      </c>
      <c r="F1579" s="1" t="s">
        <v>197</v>
      </c>
      <c r="G1579" s="1" t="s">
        <v>1398</v>
      </c>
      <c r="H1579" s="1" t="s">
        <v>12226</v>
      </c>
      <c r="I1579" s="1">
        <f>+Territorio[[#This Row],[id]]</f>
        <v>1569</v>
      </c>
    </row>
    <row r="1580" spans="2:9" hidden="1" x14ac:dyDescent="0.3">
      <c r="B1580">
        <v>1570</v>
      </c>
      <c r="C1580" s="1" t="s">
        <v>2660</v>
      </c>
      <c r="D1580" s="1" t="s">
        <v>2278</v>
      </c>
      <c r="E1580" s="1" t="s">
        <v>1546</v>
      </c>
      <c r="F1580" s="1" t="s">
        <v>197</v>
      </c>
      <c r="G1580" s="1" t="s">
        <v>1398</v>
      </c>
      <c r="H1580" s="1" t="s">
        <v>12227</v>
      </c>
      <c r="I1580" s="1">
        <f>+Territorio[[#This Row],[id]]</f>
        <v>1570</v>
      </c>
    </row>
    <row r="1581" spans="2:9" hidden="1" x14ac:dyDescent="0.3">
      <c r="B1581">
        <v>1571</v>
      </c>
      <c r="C1581" s="1" t="s">
        <v>2661</v>
      </c>
      <c r="D1581" s="1" t="s">
        <v>2280</v>
      </c>
      <c r="E1581" s="1" t="s">
        <v>1546</v>
      </c>
      <c r="F1581" s="1" t="s">
        <v>197</v>
      </c>
      <c r="G1581" s="1" t="s">
        <v>1398</v>
      </c>
      <c r="H1581" s="1" t="s">
        <v>12228</v>
      </c>
      <c r="I1581" s="1">
        <f>+Territorio[[#This Row],[id]]</f>
        <v>1571</v>
      </c>
    </row>
    <row r="1582" spans="2:9" hidden="1" x14ac:dyDescent="0.3">
      <c r="B1582">
        <v>1572</v>
      </c>
      <c r="C1582" s="1" t="s">
        <v>2662</v>
      </c>
      <c r="D1582" s="1" t="s">
        <v>2282</v>
      </c>
      <c r="E1582" s="1" t="s">
        <v>1546</v>
      </c>
      <c r="F1582" s="1" t="s">
        <v>197</v>
      </c>
      <c r="G1582" s="1" t="s">
        <v>1398</v>
      </c>
      <c r="H1582" s="1" t="s">
        <v>12229</v>
      </c>
      <c r="I1582" s="1">
        <f>+Territorio[[#This Row],[id]]</f>
        <v>1572</v>
      </c>
    </row>
    <row r="1583" spans="2:9" hidden="1" x14ac:dyDescent="0.3">
      <c r="B1583">
        <v>1573</v>
      </c>
      <c r="C1583" s="1" t="s">
        <v>2663</v>
      </c>
      <c r="D1583" s="1" t="s">
        <v>2283</v>
      </c>
      <c r="E1583" s="1" t="s">
        <v>1546</v>
      </c>
      <c r="F1583" s="1" t="s">
        <v>197</v>
      </c>
      <c r="G1583" s="1" t="s">
        <v>1398</v>
      </c>
      <c r="H1583" s="1" t="s">
        <v>12230</v>
      </c>
      <c r="I1583" s="1">
        <f>+Territorio[[#This Row],[id]]</f>
        <v>1573</v>
      </c>
    </row>
    <row r="1584" spans="2:9" hidden="1" x14ac:dyDescent="0.3">
      <c r="B1584">
        <v>1574</v>
      </c>
      <c r="C1584" s="1" t="s">
        <v>2664</v>
      </c>
      <c r="D1584" s="1" t="s">
        <v>2285</v>
      </c>
      <c r="E1584" s="1" t="s">
        <v>1546</v>
      </c>
      <c r="F1584" s="1" t="s">
        <v>197</v>
      </c>
      <c r="G1584" s="1" t="s">
        <v>1398</v>
      </c>
      <c r="H1584" s="1" t="s">
        <v>12231</v>
      </c>
      <c r="I1584" s="1">
        <f>+Territorio[[#This Row],[id]]</f>
        <v>1574</v>
      </c>
    </row>
    <row r="1585" spans="2:9" hidden="1" x14ac:dyDescent="0.3">
      <c r="B1585">
        <v>1575</v>
      </c>
      <c r="C1585" s="1" t="s">
        <v>2665</v>
      </c>
      <c r="D1585" s="1" t="s">
        <v>2286</v>
      </c>
      <c r="E1585" s="1" t="s">
        <v>1546</v>
      </c>
      <c r="F1585" s="1" t="s">
        <v>197</v>
      </c>
      <c r="G1585" s="1" t="s">
        <v>1398</v>
      </c>
      <c r="H1585" s="1" t="s">
        <v>12232</v>
      </c>
      <c r="I1585" s="1">
        <f>+Territorio[[#This Row],[id]]</f>
        <v>1575</v>
      </c>
    </row>
    <row r="1586" spans="2:9" hidden="1" x14ac:dyDescent="0.3">
      <c r="B1586">
        <v>1576</v>
      </c>
      <c r="C1586" s="1" t="s">
        <v>2666</v>
      </c>
      <c r="D1586" s="1" t="s">
        <v>2288</v>
      </c>
      <c r="E1586" s="1" t="s">
        <v>1546</v>
      </c>
      <c r="F1586" s="1" t="s">
        <v>197</v>
      </c>
      <c r="G1586" s="1" t="s">
        <v>1398</v>
      </c>
      <c r="H1586" s="1" t="s">
        <v>12233</v>
      </c>
      <c r="I1586" s="1">
        <f>+Territorio[[#This Row],[id]]</f>
        <v>1576</v>
      </c>
    </row>
    <row r="1587" spans="2:9" hidden="1" x14ac:dyDescent="0.3">
      <c r="B1587">
        <v>1577</v>
      </c>
      <c r="C1587" s="1" t="s">
        <v>1554</v>
      </c>
      <c r="D1587" s="1" t="s">
        <v>2290</v>
      </c>
      <c r="E1587" s="1" t="s">
        <v>1546</v>
      </c>
      <c r="F1587" s="1" t="s">
        <v>197</v>
      </c>
      <c r="G1587" s="1" t="s">
        <v>1398</v>
      </c>
      <c r="H1587" s="1" t="s">
        <v>12234</v>
      </c>
      <c r="I1587" s="1">
        <f>+Territorio[[#This Row],[id]]</f>
        <v>1577</v>
      </c>
    </row>
    <row r="1588" spans="2:9" hidden="1" x14ac:dyDescent="0.3">
      <c r="B1588">
        <v>1578</v>
      </c>
      <c r="C1588" s="1" t="s">
        <v>470</v>
      </c>
      <c r="D1588" s="1" t="s">
        <v>2302</v>
      </c>
      <c r="E1588" s="1" t="s">
        <v>1546</v>
      </c>
      <c r="F1588" s="1" t="s">
        <v>197</v>
      </c>
      <c r="G1588" s="1" t="s">
        <v>1398</v>
      </c>
      <c r="H1588" s="1" t="s">
        <v>12235</v>
      </c>
      <c r="I1588" s="1">
        <f>+Territorio[[#This Row],[id]]</f>
        <v>1578</v>
      </c>
    </row>
    <row r="1589" spans="2:9" hidden="1" x14ac:dyDescent="0.3">
      <c r="B1589">
        <v>1579</v>
      </c>
      <c r="C1589" s="1" t="s">
        <v>2667</v>
      </c>
      <c r="D1589" s="1" t="s">
        <v>2304</v>
      </c>
      <c r="E1589" s="1" t="s">
        <v>1546</v>
      </c>
      <c r="F1589" s="1" t="s">
        <v>197</v>
      </c>
      <c r="G1589" s="1" t="s">
        <v>1398</v>
      </c>
      <c r="H1589" s="1" t="s">
        <v>12236</v>
      </c>
      <c r="I1589" s="1">
        <f>+Territorio[[#This Row],[id]]</f>
        <v>1579</v>
      </c>
    </row>
    <row r="1590" spans="2:9" hidden="1" x14ac:dyDescent="0.3">
      <c r="B1590">
        <v>1580</v>
      </c>
      <c r="C1590" s="1" t="s">
        <v>2668</v>
      </c>
      <c r="D1590" s="1" t="s">
        <v>2306</v>
      </c>
      <c r="E1590" s="1" t="s">
        <v>1546</v>
      </c>
      <c r="F1590" s="1" t="s">
        <v>197</v>
      </c>
      <c r="G1590" s="1" t="s">
        <v>1398</v>
      </c>
      <c r="H1590" s="1" t="s">
        <v>12237</v>
      </c>
      <c r="I1590" s="1">
        <f>+Territorio[[#This Row],[id]]</f>
        <v>1580</v>
      </c>
    </row>
    <row r="1591" spans="2:9" hidden="1" x14ac:dyDescent="0.3">
      <c r="B1591">
        <v>1581</v>
      </c>
      <c r="C1591" s="1" t="s">
        <v>480</v>
      </c>
      <c r="D1591" s="1" t="s">
        <v>2308</v>
      </c>
      <c r="E1591" s="1" t="s">
        <v>1546</v>
      </c>
      <c r="F1591" s="1" t="s">
        <v>197</v>
      </c>
      <c r="G1591" s="1" t="s">
        <v>1398</v>
      </c>
      <c r="H1591" s="1" t="s">
        <v>12238</v>
      </c>
      <c r="I1591" s="1">
        <f>+Territorio[[#This Row],[id]]</f>
        <v>1581</v>
      </c>
    </row>
    <row r="1592" spans="2:9" hidden="1" x14ac:dyDescent="0.3">
      <c r="B1592">
        <v>1582</v>
      </c>
      <c r="C1592" s="1" t="s">
        <v>2669</v>
      </c>
      <c r="D1592" s="1" t="s">
        <v>2310</v>
      </c>
      <c r="E1592" s="1" t="s">
        <v>1546</v>
      </c>
      <c r="F1592" s="1" t="s">
        <v>197</v>
      </c>
      <c r="G1592" s="1" t="s">
        <v>1398</v>
      </c>
      <c r="H1592" s="1" t="s">
        <v>12239</v>
      </c>
      <c r="I1592" s="1">
        <f>+Territorio[[#This Row],[id]]</f>
        <v>1582</v>
      </c>
    </row>
    <row r="1593" spans="2:9" hidden="1" x14ac:dyDescent="0.3">
      <c r="B1593">
        <v>1583</v>
      </c>
      <c r="C1593" s="1" t="s">
        <v>693</v>
      </c>
      <c r="D1593" s="1" t="s">
        <v>2670</v>
      </c>
      <c r="E1593" s="1" t="s">
        <v>1546</v>
      </c>
      <c r="F1593" s="1" t="s">
        <v>197</v>
      </c>
      <c r="G1593" s="1" t="s">
        <v>1398</v>
      </c>
      <c r="H1593" s="1" t="s">
        <v>12240</v>
      </c>
      <c r="I1593" s="1">
        <f>+Territorio[[#This Row],[id]]</f>
        <v>1583</v>
      </c>
    </row>
    <row r="1594" spans="2:9" hidden="1" x14ac:dyDescent="0.3">
      <c r="B1594">
        <v>1584</v>
      </c>
      <c r="C1594" s="1" t="s">
        <v>2671</v>
      </c>
      <c r="D1594" s="1" t="s">
        <v>2672</v>
      </c>
      <c r="E1594" s="1" t="s">
        <v>1546</v>
      </c>
      <c r="F1594" s="1" t="s">
        <v>197</v>
      </c>
      <c r="G1594" s="1" t="s">
        <v>1398</v>
      </c>
      <c r="H1594" s="1" t="s">
        <v>12241</v>
      </c>
      <c r="I1594" s="1">
        <f>+Territorio[[#This Row],[id]]</f>
        <v>1584</v>
      </c>
    </row>
    <row r="1595" spans="2:9" hidden="1" x14ac:dyDescent="0.3">
      <c r="B1595">
        <v>1585</v>
      </c>
      <c r="C1595" s="1" t="s">
        <v>1603</v>
      </c>
      <c r="D1595" s="1" t="s">
        <v>2673</v>
      </c>
      <c r="E1595" s="1" t="s">
        <v>1546</v>
      </c>
      <c r="F1595" s="1" t="s">
        <v>197</v>
      </c>
      <c r="G1595" s="1" t="s">
        <v>1398</v>
      </c>
      <c r="H1595" s="1" t="s">
        <v>12242</v>
      </c>
      <c r="I1595" s="1">
        <f>+Territorio[[#This Row],[id]]</f>
        <v>1585</v>
      </c>
    </row>
    <row r="1596" spans="2:9" hidden="1" x14ac:dyDescent="0.3">
      <c r="B1596">
        <v>1586</v>
      </c>
      <c r="C1596" s="1" t="s">
        <v>2674</v>
      </c>
      <c r="D1596" s="1" t="s">
        <v>2675</v>
      </c>
      <c r="E1596" s="1" t="s">
        <v>1546</v>
      </c>
      <c r="F1596" s="1" t="s">
        <v>197</v>
      </c>
      <c r="G1596" s="1" t="s">
        <v>1398</v>
      </c>
      <c r="H1596" s="1" t="s">
        <v>12243</v>
      </c>
      <c r="I1596" s="1">
        <f>+Territorio[[#This Row],[id]]</f>
        <v>1586</v>
      </c>
    </row>
    <row r="1597" spans="2:9" hidden="1" x14ac:dyDescent="0.3">
      <c r="B1597">
        <v>1587</v>
      </c>
      <c r="C1597" s="1" t="s">
        <v>1119</v>
      </c>
      <c r="D1597" s="1" t="s">
        <v>2676</v>
      </c>
      <c r="E1597" s="1" t="s">
        <v>1546</v>
      </c>
      <c r="F1597" s="1" t="s">
        <v>197</v>
      </c>
      <c r="G1597" s="1" t="s">
        <v>1398</v>
      </c>
      <c r="H1597" s="1" t="s">
        <v>12244</v>
      </c>
      <c r="I1597" s="1">
        <f>+Territorio[[#This Row],[id]]</f>
        <v>1587</v>
      </c>
    </row>
    <row r="1598" spans="2:9" hidden="1" x14ac:dyDescent="0.3">
      <c r="B1598">
        <v>1588</v>
      </c>
      <c r="C1598" s="1" t="s">
        <v>2677</v>
      </c>
      <c r="D1598" s="1" t="s">
        <v>2678</v>
      </c>
      <c r="E1598" s="1" t="s">
        <v>1546</v>
      </c>
      <c r="F1598" s="1" t="s">
        <v>197</v>
      </c>
      <c r="G1598" s="1" t="s">
        <v>1398</v>
      </c>
      <c r="H1598" s="1" t="s">
        <v>12245</v>
      </c>
      <c r="I1598" s="1">
        <f>+Territorio[[#This Row],[id]]</f>
        <v>1588</v>
      </c>
    </row>
    <row r="1599" spans="2:9" hidden="1" x14ac:dyDescent="0.3">
      <c r="B1599">
        <v>1589</v>
      </c>
      <c r="C1599" s="1" t="s">
        <v>489</v>
      </c>
      <c r="D1599" s="1" t="s">
        <v>1502</v>
      </c>
      <c r="E1599" s="1" t="s">
        <v>1546</v>
      </c>
      <c r="F1599" s="1" t="s">
        <v>297</v>
      </c>
      <c r="G1599" s="1" t="s">
        <v>1398</v>
      </c>
      <c r="H1599" s="1" t="s">
        <v>12246</v>
      </c>
      <c r="I1599" s="1">
        <f>+Territorio[[#This Row],[id]]</f>
        <v>1589</v>
      </c>
    </row>
    <row r="1600" spans="2:9" hidden="1" x14ac:dyDescent="0.3">
      <c r="B1600">
        <v>1590</v>
      </c>
      <c r="C1600" s="1" t="s">
        <v>1860</v>
      </c>
      <c r="D1600" s="1" t="s">
        <v>1620</v>
      </c>
      <c r="E1600" s="1" t="s">
        <v>1546</v>
      </c>
      <c r="F1600" s="1" t="s">
        <v>297</v>
      </c>
      <c r="G1600" s="1" t="s">
        <v>1398</v>
      </c>
      <c r="H1600" s="1" t="s">
        <v>12247</v>
      </c>
      <c r="I1600" s="1">
        <f>+Territorio[[#This Row],[id]]</f>
        <v>1590</v>
      </c>
    </row>
    <row r="1601" spans="2:9" hidden="1" x14ac:dyDescent="0.3">
      <c r="B1601">
        <v>1591</v>
      </c>
      <c r="C1601" s="1" t="s">
        <v>913</v>
      </c>
      <c r="D1601" s="1" t="s">
        <v>1628</v>
      </c>
      <c r="E1601" s="1" t="s">
        <v>1546</v>
      </c>
      <c r="F1601" s="1" t="s">
        <v>297</v>
      </c>
      <c r="G1601" s="1" t="s">
        <v>1398</v>
      </c>
      <c r="H1601" s="1" t="s">
        <v>12248</v>
      </c>
      <c r="I1601" s="1">
        <f>+Territorio[[#This Row],[id]]</f>
        <v>1591</v>
      </c>
    </row>
    <row r="1602" spans="2:9" hidden="1" x14ac:dyDescent="0.3">
      <c r="B1602">
        <v>1592</v>
      </c>
      <c r="C1602" s="1" t="s">
        <v>2679</v>
      </c>
      <c r="D1602" s="1" t="s">
        <v>2680</v>
      </c>
      <c r="E1602" s="1" t="s">
        <v>1546</v>
      </c>
      <c r="F1602" s="1" t="s">
        <v>297</v>
      </c>
      <c r="G1602" s="1" t="s">
        <v>1398</v>
      </c>
      <c r="H1602" s="1" t="s">
        <v>12249</v>
      </c>
      <c r="I1602" s="1">
        <f>+Territorio[[#This Row],[id]]</f>
        <v>1592</v>
      </c>
    </row>
    <row r="1603" spans="2:9" hidden="1" x14ac:dyDescent="0.3">
      <c r="B1603">
        <v>1593</v>
      </c>
      <c r="C1603" s="1" t="s">
        <v>2681</v>
      </c>
      <c r="D1603" s="1" t="s">
        <v>2682</v>
      </c>
      <c r="E1603" s="1" t="s">
        <v>1546</v>
      </c>
      <c r="F1603" s="1" t="s">
        <v>297</v>
      </c>
      <c r="G1603" s="1" t="s">
        <v>1398</v>
      </c>
      <c r="H1603" s="1" t="s">
        <v>12250</v>
      </c>
      <c r="I1603" s="1">
        <f>+Territorio[[#This Row],[id]]</f>
        <v>1593</v>
      </c>
    </row>
    <row r="1604" spans="2:9" hidden="1" x14ac:dyDescent="0.3">
      <c r="B1604">
        <v>1594</v>
      </c>
      <c r="C1604" s="1" t="s">
        <v>2635</v>
      </c>
      <c r="D1604" s="1" t="s">
        <v>2683</v>
      </c>
      <c r="E1604" s="1" t="s">
        <v>1546</v>
      </c>
      <c r="F1604" s="1" t="s">
        <v>297</v>
      </c>
      <c r="G1604" s="1" t="s">
        <v>1398</v>
      </c>
      <c r="H1604" s="1" t="s">
        <v>12251</v>
      </c>
      <c r="I1604" s="1">
        <f>+Territorio[[#This Row],[id]]</f>
        <v>1594</v>
      </c>
    </row>
    <row r="1605" spans="2:9" hidden="1" x14ac:dyDescent="0.3">
      <c r="B1605">
        <v>1595</v>
      </c>
      <c r="C1605" s="1" t="s">
        <v>858</v>
      </c>
      <c r="D1605" s="1" t="s">
        <v>2684</v>
      </c>
      <c r="E1605" s="1" t="s">
        <v>1546</v>
      </c>
      <c r="F1605" s="1" t="s">
        <v>297</v>
      </c>
      <c r="G1605" s="1" t="s">
        <v>1398</v>
      </c>
      <c r="H1605" s="1" t="s">
        <v>12252</v>
      </c>
      <c r="I1605" s="1">
        <f>+Territorio[[#This Row],[id]]</f>
        <v>1595</v>
      </c>
    </row>
    <row r="1606" spans="2:9" hidden="1" x14ac:dyDescent="0.3">
      <c r="B1606">
        <v>1596</v>
      </c>
      <c r="C1606" s="1" t="s">
        <v>2685</v>
      </c>
      <c r="D1606" s="1" t="s">
        <v>2686</v>
      </c>
      <c r="E1606" s="1" t="s">
        <v>1546</v>
      </c>
      <c r="F1606" s="1" t="s">
        <v>297</v>
      </c>
      <c r="G1606" s="1" t="s">
        <v>1398</v>
      </c>
      <c r="H1606" s="1" t="s">
        <v>12253</v>
      </c>
      <c r="I1606" s="1">
        <f>+Territorio[[#This Row],[id]]</f>
        <v>1596</v>
      </c>
    </row>
    <row r="1607" spans="2:9" hidden="1" x14ac:dyDescent="0.3">
      <c r="B1607">
        <v>1597</v>
      </c>
      <c r="C1607" s="1" t="s">
        <v>2687</v>
      </c>
      <c r="D1607" s="1" t="s">
        <v>2688</v>
      </c>
      <c r="E1607" s="1" t="s">
        <v>1546</v>
      </c>
      <c r="F1607" s="1" t="s">
        <v>297</v>
      </c>
      <c r="G1607" s="1" t="s">
        <v>1398</v>
      </c>
      <c r="H1607" s="1" t="s">
        <v>12254</v>
      </c>
      <c r="I1607" s="1">
        <f>+Territorio[[#This Row],[id]]</f>
        <v>1597</v>
      </c>
    </row>
    <row r="1608" spans="2:9" hidden="1" x14ac:dyDescent="0.3">
      <c r="B1608">
        <v>1598</v>
      </c>
      <c r="C1608" s="1" t="s">
        <v>2689</v>
      </c>
      <c r="D1608" s="1" t="s">
        <v>2690</v>
      </c>
      <c r="E1608" s="1" t="s">
        <v>1546</v>
      </c>
      <c r="F1608" s="1" t="s">
        <v>297</v>
      </c>
      <c r="G1608" s="1" t="s">
        <v>1398</v>
      </c>
      <c r="H1608" s="1" t="s">
        <v>12255</v>
      </c>
      <c r="I1608" s="1">
        <f>+Territorio[[#This Row],[id]]</f>
        <v>1598</v>
      </c>
    </row>
    <row r="1609" spans="2:9" hidden="1" x14ac:dyDescent="0.3">
      <c r="B1609">
        <v>1599</v>
      </c>
      <c r="C1609" s="1" t="s">
        <v>2691</v>
      </c>
      <c r="D1609" s="1" t="s">
        <v>2086</v>
      </c>
      <c r="E1609" s="1" t="s">
        <v>1546</v>
      </c>
      <c r="F1609" s="1" t="s">
        <v>297</v>
      </c>
      <c r="G1609" s="1" t="s">
        <v>1398</v>
      </c>
      <c r="H1609" s="1" t="s">
        <v>12256</v>
      </c>
      <c r="I1609" s="1">
        <f>+Territorio[[#This Row],[id]]</f>
        <v>1599</v>
      </c>
    </row>
    <row r="1610" spans="2:9" hidden="1" x14ac:dyDescent="0.3">
      <c r="B1610">
        <v>1600</v>
      </c>
      <c r="C1610" s="1" t="s">
        <v>2692</v>
      </c>
      <c r="D1610" s="1" t="s">
        <v>1688</v>
      </c>
      <c r="E1610" s="1" t="s">
        <v>1546</v>
      </c>
      <c r="F1610" s="1" t="s">
        <v>297</v>
      </c>
      <c r="G1610" s="1" t="s">
        <v>1398</v>
      </c>
      <c r="H1610" s="1" t="s">
        <v>12257</v>
      </c>
      <c r="I1610" s="1">
        <f>+Territorio[[#This Row],[id]]</f>
        <v>1600</v>
      </c>
    </row>
    <row r="1611" spans="2:9" hidden="1" x14ac:dyDescent="0.3">
      <c r="B1611">
        <v>1601</v>
      </c>
      <c r="C1611" s="1" t="s">
        <v>2693</v>
      </c>
      <c r="D1611" s="1" t="s">
        <v>2097</v>
      </c>
      <c r="E1611" s="1" t="s">
        <v>1546</v>
      </c>
      <c r="F1611" s="1" t="s">
        <v>297</v>
      </c>
      <c r="G1611" s="1" t="s">
        <v>1398</v>
      </c>
      <c r="H1611" s="1" t="s">
        <v>12258</v>
      </c>
      <c r="I1611" s="1">
        <f>+Territorio[[#This Row],[id]]</f>
        <v>1601</v>
      </c>
    </row>
    <row r="1612" spans="2:9" hidden="1" x14ac:dyDescent="0.3">
      <c r="B1612">
        <v>1602</v>
      </c>
      <c r="C1612" s="1" t="s">
        <v>2694</v>
      </c>
      <c r="D1612" s="1" t="s">
        <v>2102</v>
      </c>
      <c r="E1612" s="1" t="s">
        <v>1546</v>
      </c>
      <c r="F1612" s="1" t="s">
        <v>297</v>
      </c>
      <c r="G1612" s="1" t="s">
        <v>1398</v>
      </c>
      <c r="H1612" s="1" t="s">
        <v>12259</v>
      </c>
      <c r="I1612" s="1">
        <f>+Territorio[[#This Row],[id]]</f>
        <v>1602</v>
      </c>
    </row>
    <row r="1613" spans="2:9" hidden="1" x14ac:dyDescent="0.3">
      <c r="B1613">
        <v>1603</v>
      </c>
      <c r="C1613" s="1" t="s">
        <v>2695</v>
      </c>
      <c r="D1613" s="1" t="s">
        <v>2112</v>
      </c>
      <c r="E1613" s="1" t="s">
        <v>1546</v>
      </c>
      <c r="F1613" s="1" t="s">
        <v>297</v>
      </c>
      <c r="G1613" s="1" t="s">
        <v>1398</v>
      </c>
      <c r="H1613" s="1" t="s">
        <v>12260</v>
      </c>
      <c r="I1613" s="1">
        <f>+Territorio[[#This Row],[id]]</f>
        <v>1603</v>
      </c>
    </row>
    <row r="1614" spans="2:9" hidden="1" x14ac:dyDescent="0.3">
      <c r="B1614">
        <v>1604</v>
      </c>
      <c r="C1614" s="1" t="s">
        <v>2696</v>
      </c>
      <c r="D1614" s="1" t="s">
        <v>2697</v>
      </c>
      <c r="E1614" s="1" t="s">
        <v>1546</v>
      </c>
      <c r="F1614" s="1" t="s">
        <v>297</v>
      </c>
      <c r="G1614" s="1" t="s">
        <v>1398</v>
      </c>
      <c r="H1614" s="1" t="s">
        <v>12261</v>
      </c>
      <c r="I1614" s="1">
        <f>+Territorio[[#This Row],[id]]</f>
        <v>1604</v>
      </c>
    </row>
    <row r="1615" spans="2:9" hidden="1" x14ac:dyDescent="0.3">
      <c r="B1615">
        <v>1605</v>
      </c>
      <c r="C1615" s="1" t="s">
        <v>636</v>
      </c>
      <c r="D1615" s="1" t="s">
        <v>2698</v>
      </c>
      <c r="E1615" s="1" t="s">
        <v>1546</v>
      </c>
      <c r="F1615" s="1" t="s">
        <v>297</v>
      </c>
      <c r="G1615" s="1" t="s">
        <v>1398</v>
      </c>
      <c r="H1615" s="1" t="s">
        <v>12262</v>
      </c>
      <c r="I1615" s="1">
        <f>+Territorio[[#This Row],[id]]</f>
        <v>1605</v>
      </c>
    </row>
    <row r="1616" spans="2:9" hidden="1" x14ac:dyDescent="0.3">
      <c r="B1616">
        <v>1606</v>
      </c>
      <c r="C1616" s="1" t="s">
        <v>2699</v>
      </c>
      <c r="D1616" s="1" t="s">
        <v>2337</v>
      </c>
      <c r="E1616" s="1" t="s">
        <v>1546</v>
      </c>
      <c r="F1616" s="1" t="s">
        <v>297</v>
      </c>
      <c r="G1616" s="1" t="s">
        <v>1398</v>
      </c>
      <c r="H1616" s="1" t="s">
        <v>12263</v>
      </c>
      <c r="I1616" s="1">
        <f>+Territorio[[#This Row],[id]]</f>
        <v>1606</v>
      </c>
    </row>
    <row r="1617" spans="2:9" hidden="1" x14ac:dyDescent="0.3">
      <c r="B1617">
        <v>1607</v>
      </c>
      <c r="C1617" s="1" t="s">
        <v>2700</v>
      </c>
      <c r="D1617" s="1" t="s">
        <v>2346</v>
      </c>
      <c r="E1617" s="1" t="s">
        <v>1546</v>
      </c>
      <c r="F1617" s="1" t="s">
        <v>297</v>
      </c>
      <c r="G1617" s="1" t="s">
        <v>1398</v>
      </c>
      <c r="H1617" s="1" t="s">
        <v>12264</v>
      </c>
      <c r="I1617" s="1">
        <f>+Territorio[[#This Row],[id]]</f>
        <v>1607</v>
      </c>
    </row>
    <row r="1618" spans="2:9" hidden="1" x14ac:dyDescent="0.3">
      <c r="B1618">
        <v>1608</v>
      </c>
      <c r="C1618" s="1" t="s">
        <v>2701</v>
      </c>
      <c r="D1618" s="1" t="s">
        <v>2702</v>
      </c>
      <c r="E1618" s="1" t="s">
        <v>1546</v>
      </c>
      <c r="F1618" s="1" t="s">
        <v>297</v>
      </c>
      <c r="G1618" s="1" t="s">
        <v>1398</v>
      </c>
      <c r="H1618" s="1" t="s">
        <v>12265</v>
      </c>
      <c r="I1618" s="1">
        <f>+Territorio[[#This Row],[id]]</f>
        <v>1608</v>
      </c>
    </row>
    <row r="1619" spans="2:9" hidden="1" x14ac:dyDescent="0.3">
      <c r="B1619">
        <v>1609</v>
      </c>
      <c r="C1619" s="1" t="s">
        <v>2703</v>
      </c>
      <c r="D1619" s="1" t="s">
        <v>2704</v>
      </c>
      <c r="E1619" s="1" t="s">
        <v>1546</v>
      </c>
      <c r="F1619" s="1" t="s">
        <v>297</v>
      </c>
      <c r="G1619" s="1" t="s">
        <v>1398</v>
      </c>
      <c r="H1619" s="1" t="s">
        <v>12266</v>
      </c>
      <c r="I1619" s="1">
        <f>+Territorio[[#This Row],[id]]</f>
        <v>1609</v>
      </c>
    </row>
    <row r="1620" spans="2:9" hidden="1" x14ac:dyDescent="0.3">
      <c r="B1620">
        <v>1610</v>
      </c>
      <c r="C1620" s="1" t="s">
        <v>2705</v>
      </c>
      <c r="D1620" s="1" t="s">
        <v>2706</v>
      </c>
      <c r="E1620" s="1" t="s">
        <v>1546</v>
      </c>
      <c r="F1620" s="1" t="s">
        <v>297</v>
      </c>
      <c r="G1620" s="1" t="s">
        <v>1398</v>
      </c>
      <c r="H1620" s="1" t="s">
        <v>12267</v>
      </c>
      <c r="I1620" s="1">
        <f>+Territorio[[#This Row],[id]]</f>
        <v>1610</v>
      </c>
    </row>
    <row r="1621" spans="2:9" hidden="1" x14ac:dyDescent="0.3">
      <c r="B1621">
        <v>1611</v>
      </c>
      <c r="C1621" s="1" t="s">
        <v>2707</v>
      </c>
      <c r="D1621" s="1" t="s">
        <v>2708</v>
      </c>
      <c r="E1621" s="1" t="s">
        <v>1546</v>
      </c>
      <c r="F1621" s="1" t="s">
        <v>297</v>
      </c>
      <c r="G1621" s="1" t="s">
        <v>1398</v>
      </c>
      <c r="H1621" s="1" t="s">
        <v>12268</v>
      </c>
      <c r="I1621" s="1">
        <f>+Territorio[[#This Row],[id]]</f>
        <v>1611</v>
      </c>
    </row>
    <row r="1622" spans="2:9" hidden="1" x14ac:dyDescent="0.3">
      <c r="B1622">
        <v>1612</v>
      </c>
      <c r="C1622" s="1" t="s">
        <v>2109</v>
      </c>
      <c r="D1622" s="1" t="s">
        <v>2709</v>
      </c>
      <c r="E1622" s="1" t="s">
        <v>1546</v>
      </c>
      <c r="F1622" s="1" t="s">
        <v>297</v>
      </c>
      <c r="G1622" s="1" t="s">
        <v>1398</v>
      </c>
      <c r="H1622" s="1" t="s">
        <v>12269</v>
      </c>
      <c r="I1622" s="1">
        <f>+Territorio[[#This Row],[id]]</f>
        <v>1612</v>
      </c>
    </row>
    <row r="1623" spans="2:9" hidden="1" x14ac:dyDescent="0.3">
      <c r="B1623">
        <v>1613</v>
      </c>
      <c r="C1623" s="1" t="s">
        <v>2710</v>
      </c>
      <c r="D1623" s="1" t="s">
        <v>2711</v>
      </c>
      <c r="E1623" s="1" t="s">
        <v>1546</v>
      </c>
      <c r="F1623" s="1" t="s">
        <v>297</v>
      </c>
      <c r="G1623" s="1" t="s">
        <v>1398</v>
      </c>
      <c r="H1623" s="1" t="s">
        <v>12270</v>
      </c>
      <c r="I1623" s="1">
        <f>+Territorio[[#This Row],[id]]</f>
        <v>1613</v>
      </c>
    </row>
    <row r="1624" spans="2:9" hidden="1" x14ac:dyDescent="0.3">
      <c r="B1624">
        <v>1614</v>
      </c>
      <c r="C1624" s="1" t="s">
        <v>633</v>
      </c>
      <c r="D1624" s="1" t="s">
        <v>2712</v>
      </c>
      <c r="E1624" s="1" t="s">
        <v>1546</v>
      </c>
      <c r="F1624" s="1" t="s">
        <v>297</v>
      </c>
      <c r="G1624" s="1" t="s">
        <v>1398</v>
      </c>
      <c r="H1624" s="1" t="s">
        <v>12271</v>
      </c>
      <c r="I1624" s="1">
        <f>+Territorio[[#This Row],[id]]</f>
        <v>1614</v>
      </c>
    </row>
    <row r="1625" spans="2:9" hidden="1" x14ac:dyDescent="0.3">
      <c r="B1625">
        <v>1615</v>
      </c>
      <c r="C1625" s="1" t="s">
        <v>2713</v>
      </c>
      <c r="D1625" s="1" t="s">
        <v>2714</v>
      </c>
      <c r="E1625" s="1" t="s">
        <v>1546</v>
      </c>
      <c r="F1625" s="1" t="s">
        <v>297</v>
      </c>
      <c r="G1625" s="1" t="s">
        <v>1398</v>
      </c>
      <c r="H1625" s="1" t="s">
        <v>12272</v>
      </c>
      <c r="I1625" s="1">
        <f>+Territorio[[#This Row],[id]]</f>
        <v>1615</v>
      </c>
    </row>
    <row r="1626" spans="2:9" hidden="1" x14ac:dyDescent="0.3">
      <c r="B1626">
        <v>1616</v>
      </c>
      <c r="C1626" s="1" t="s">
        <v>2408</v>
      </c>
      <c r="D1626" s="1" t="s">
        <v>2715</v>
      </c>
      <c r="E1626" s="1" t="s">
        <v>1546</v>
      </c>
      <c r="F1626" s="1" t="s">
        <v>297</v>
      </c>
      <c r="G1626" s="1" t="s">
        <v>1398</v>
      </c>
      <c r="H1626" s="1" t="s">
        <v>12273</v>
      </c>
      <c r="I1626" s="1">
        <f>+Territorio[[#This Row],[id]]</f>
        <v>1616</v>
      </c>
    </row>
    <row r="1627" spans="2:9" hidden="1" x14ac:dyDescent="0.3">
      <c r="B1627">
        <v>1617</v>
      </c>
      <c r="C1627" s="1" t="s">
        <v>1393</v>
      </c>
      <c r="D1627" s="1" t="s">
        <v>2716</v>
      </c>
      <c r="E1627" s="1" t="s">
        <v>1546</v>
      </c>
      <c r="F1627" s="1" t="s">
        <v>297</v>
      </c>
      <c r="G1627" s="1" t="s">
        <v>1398</v>
      </c>
      <c r="H1627" s="1" t="s">
        <v>12274</v>
      </c>
      <c r="I1627" s="1">
        <f>+Territorio[[#This Row],[id]]</f>
        <v>1617</v>
      </c>
    </row>
    <row r="1628" spans="2:9" hidden="1" x14ac:dyDescent="0.3">
      <c r="B1628">
        <v>1618</v>
      </c>
      <c r="C1628" s="1" t="s">
        <v>2717</v>
      </c>
      <c r="D1628" s="1" t="s">
        <v>2718</v>
      </c>
      <c r="E1628" s="1" t="s">
        <v>1546</v>
      </c>
      <c r="F1628" s="1" t="s">
        <v>297</v>
      </c>
      <c r="G1628" s="1" t="s">
        <v>1398</v>
      </c>
      <c r="H1628" s="1" t="s">
        <v>12275</v>
      </c>
      <c r="I1628" s="1">
        <f>+Territorio[[#This Row],[id]]</f>
        <v>1618</v>
      </c>
    </row>
    <row r="1629" spans="2:9" hidden="1" x14ac:dyDescent="0.3">
      <c r="B1629">
        <v>1619</v>
      </c>
      <c r="C1629" s="1" t="s">
        <v>2719</v>
      </c>
      <c r="D1629" s="1" t="s">
        <v>2720</v>
      </c>
      <c r="E1629" s="1" t="s">
        <v>1546</v>
      </c>
      <c r="F1629" s="1" t="s">
        <v>297</v>
      </c>
      <c r="G1629" s="1" t="s">
        <v>1398</v>
      </c>
      <c r="H1629" s="1" t="s">
        <v>12276</v>
      </c>
      <c r="I1629" s="1">
        <f>+Territorio[[#This Row],[id]]</f>
        <v>1619</v>
      </c>
    </row>
    <row r="1630" spans="2:9" hidden="1" x14ac:dyDescent="0.3">
      <c r="B1630">
        <v>1620</v>
      </c>
      <c r="C1630" s="1" t="s">
        <v>2721</v>
      </c>
      <c r="D1630" s="1" t="s">
        <v>2722</v>
      </c>
      <c r="E1630" s="1" t="s">
        <v>1546</v>
      </c>
      <c r="F1630" s="1" t="s">
        <v>297</v>
      </c>
      <c r="G1630" s="1" t="s">
        <v>1398</v>
      </c>
      <c r="H1630" s="1" t="s">
        <v>12277</v>
      </c>
      <c r="I1630" s="1">
        <f>+Territorio[[#This Row],[id]]</f>
        <v>1620</v>
      </c>
    </row>
    <row r="1631" spans="2:9" hidden="1" x14ac:dyDescent="0.3">
      <c r="B1631">
        <v>1621</v>
      </c>
      <c r="C1631" s="1" t="s">
        <v>2453</v>
      </c>
      <c r="D1631" s="1" t="s">
        <v>2723</v>
      </c>
      <c r="E1631" s="1" t="s">
        <v>1546</v>
      </c>
      <c r="F1631" s="1" t="s">
        <v>297</v>
      </c>
      <c r="G1631" s="1" t="s">
        <v>1398</v>
      </c>
      <c r="H1631" s="1" t="s">
        <v>12278</v>
      </c>
      <c r="I1631" s="1">
        <f>+Territorio[[#This Row],[id]]</f>
        <v>1621</v>
      </c>
    </row>
    <row r="1632" spans="2:9" hidden="1" x14ac:dyDescent="0.3">
      <c r="B1632">
        <v>1622</v>
      </c>
      <c r="C1632" s="1" t="s">
        <v>624</v>
      </c>
      <c r="D1632" s="1" t="s">
        <v>2724</v>
      </c>
      <c r="E1632" s="1" t="s">
        <v>1546</v>
      </c>
      <c r="F1632" s="1" t="s">
        <v>297</v>
      </c>
      <c r="G1632" s="1" t="s">
        <v>1398</v>
      </c>
      <c r="H1632" s="1" t="s">
        <v>12279</v>
      </c>
      <c r="I1632" s="1">
        <f>+Territorio[[#This Row],[id]]</f>
        <v>1622</v>
      </c>
    </row>
    <row r="1633" spans="2:9" hidden="1" x14ac:dyDescent="0.3">
      <c r="B1633">
        <v>1623</v>
      </c>
      <c r="C1633" s="1" t="s">
        <v>2725</v>
      </c>
      <c r="D1633" s="1" t="s">
        <v>2726</v>
      </c>
      <c r="E1633" s="1" t="s">
        <v>1546</v>
      </c>
      <c r="F1633" s="1" t="s">
        <v>297</v>
      </c>
      <c r="G1633" s="1" t="s">
        <v>1398</v>
      </c>
      <c r="H1633" s="1" t="s">
        <v>12280</v>
      </c>
      <c r="I1633" s="1">
        <f>+Territorio[[#This Row],[id]]</f>
        <v>1623</v>
      </c>
    </row>
    <row r="1634" spans="2:9" hidden="1" x14ac:dyDescent="0.3">
      <c r="B1634">
        <v>1624</v>
      </c>
      <c r="C1634" s="1" t="s">
        <v>2727</v>
      </c>
      <c r="D1634" s="1" t="s">
        <v>2728</v>
      </c>
      <c r="E1634" s="1" t="s">
        <v>1546</v>
      </c>
      <c r="F1634" s="1" t="s">
        <v>297</v>
      </c>
      <c r="G1634" s="1" t="s">
        <v>1398</v>
      </c>
      <c r="H1634" s="1" t="s">
        <v>12281</v>
      </c>
      <c r="I1634" s="1">
        <f>+Territorio[[#This Row],[id]]</f>
        <v>1624</v>
      </c>
    </row>
    <row r="1635" spans="2:9" hidden="1" x14ac:dyDescent="0.3">
      <c r="B1635">
        <v>1625</v>
      </c>
      <c r="C1635" s="1" t="s">
        <v>2729</v>
      </c>
      <c r="D1635" s="1" t="s">
        <v>2730</v>
      </c>
      <c r="E1635" s="1" t="s">
        <v>1546</v>
      </c>
      <c r="F1635" s="1" t="s">
        <v>297</v>
      </c>
      <c r="G1635" s="1" t="s">
        <v>1398</v>
      </c>
      <c r="H1635" s="1" t="s">
        <v>12282</v>
      </c>
      <c r="I1635" s="1">
        <f>+Territorio[[#This Row],[id]]</f>
        <v>1625</v>
      </c>
    </row>
    <row r="1636" spans="2:9" hidden="1" x14ac:dyDescent="0.3">
      <c r="B1636">
        <v>1626</v>
      </c>
      <c r="C1636" s="1" t="s">
        <v>2731</v>
      </c>
      <c r="D1636" s="1" t="s">
        <v>2732</v>
      </c>
      <c r="E1636" s="1" t="s">
        <v>1546</v>
      </c>
      <c r="F1636" s="1" t="s">
        <v>297</v>
      </c>
      <c r="G1636" s="1" t="s">
        <v>1398</v>
      </c>
      <c r="H1636" s="1" t="s">
        <v>12283</v>
      </c>
      <c r="I1636" s="1">
        <f>+Territorio[[#This Row],[id]]</f>
        <v>1626</v>
      </c>
    </row>
    <row r="1637" spans="2:9" hidden="1" x14ac:dyDescent="0.3">
      <c r="B1637">
        <v>1627</v>
      </c>
      <c r="C1637" s="1" t="s">
        <v>1801</v>
      </c>
      <c r="D1637" s="1" t="s">
        <v>2733</v>
      </c>
      <c r="E1637" s="1" t="s">
        <v>1546</v>
      </c>
      <c r="F1637" s="1" t="s">
        <v>297</v>
      </c>
      <c r="G1637" s="1" t="s">
        <v>1398</v>
      </c>
      <c r="H1637" s="1" t="s">
        <v>12284</v>
      </c>
      <c r="I1637" s="1">
        <f>+Territorio[[#This Row],[id]]</f>
        <v>1627</v>
      </c>
    </row>
    <row r="1638" spans="2:9" hidden="1" x14ac:dyDescent="0.3">
      <c r="B1638">
        <v>1628</v>
      </c>
      <c r="C1638" s="1" t="s">
        <v>2734</v>
      </c>
      <c r="D1638" s="1" t="s">
        <v>2735</v>
      </c>
      <c r="E1638" s="1" t="s">
        <v>1546</v>
      </c>
      <c r="F1638" s="1" t="s">
        <v>297</v>
      </c>
      <c r="G1638" s="1" t="s">
        <v>1398</v>
      </c>
      <c r="H1638" s="1" t="s">
        <v>12285</v>
      </c>
      <c r="I1638" s="1">
        <f>+Territorio[[#This Row],[id]]</f>
        <v>1628</v>
      </c>
    </row>
    <row r="1639" spans="2:9" hidden="1" x14ac:dyDescent="0.3">
      <c r="B1639">
        <v>1629</v>
      </c>
      <c r="C1639" s="1" t="s">
        <v>2736</v>
      </c>
      <c r="D1639" s="1" t="s">
        <v>2737</v>
      </c>
      <c r="E1639" s="1" t="s">
        <v>1546</v>
      </c>
      <c r="F1639" s="1" t="s">
        <v>297</v>
      </c>
      <c r="G1639" s="1" t="s">
        <v>1398</v>
      </c>
      <c r="H1639" s="1" t="s">
        <v>12286</v>
      </c>
      <c r="I1639" s="1">
        <f>+Territorio[[#This Row],[id]]</f>
        <v>1629</v>
      </c>
    </row>
    <row r="1640" spans="2:9" hidden="1" x14ac:dyDescent="0.3">
      <c r="B1640">
        <v>1630</v>
      </c>
      <c r="C1640" s="1" t="s">
        <v>2738</v>
      </c>
      <c r="D1640" s="1" t="s">
        <v>2739</v>
      </c>
      <c r="E1640" s="1" t="s">
        <v>1546</v>
      </c>
      <c r="F1640" s="1" t="s">
        <v>297</v>
      </c>
      <c r="G1640" s="1" t="s">
        <v>1398</v>
      </c>
      <c r="H1640" s="1" t="s">
        <v>12287</v>
      </c>
      <c r="I1640" s="1">
        <f>+Territorio[[#This Row],[id]]</f>
        <v>1630</v>
      </c>
    </row>
    <row r="1641" spans="2:9" hidden="1" x14ac:dyDescent="0.3">
      <c r="B1641">
        <v>1631</v>
      </c>
      <c r="C1641" s="1" t="s">
        <v>2740</v>
      </c>
      <c r="D1641" s="1" t="s">
        <v>2741</v>
      </c>
      <c r="E1641" s="1" t="s">
        <v>1546</v>
      </c>
      <c r="F1641" s="1" t="s">
        <v>297</v>
      </c>
      <c r="G1641" s="1" t="s">
        <v>1398</v>
      </c>
      <c r="H1641" s="1" t="s">
        <v>12288</v>
      </c>
      <c r="I1641" s="1">
        <f>+Territorio[[#This Row],[id]]</f>
        <v>1631</v>
      </c>
    </row>
    <row r="1642" spans="2:9" hidden="1" x14ac:dyDescent="0.3">
      <c r="B1642">
        <v>1632</v>
      </c>
      <c r="C1642" s="1" t="s">
        <v>2742</v>
      </c>
      <c r="D1642" s="1" t="s">
        <v>2743</v>
      </c>
      <c r="E1642" s="1" t="s">
        <v>1546</v>
      </c>
      <c r="F1642" s="1" t="s">
        <v>297</v>
      </c>
      <c r="G1642" s="1" t="s">
        <v>1398</v>
      </c>
      <c r="H1642" s="1" t="s">
        <v>12289</v>
      </c>
      <c r="I1642" s="1">
        <f>+Territorio[[#This Row],[id]]</f>
        <v>1632</v>
      </c>
    </row>
    <row r="1643" spans="2:9" hidden="1" x14ac:dyDescent="0.3">
      <c r="B1643">
        <v>1633</v>
      </c>
      <c r="C1643" s="1" t="s">
        <v>638</v>
      </c>
      <c r="D1643" s="1" t="s">
        <v>2744</v>
      </c>
      <c r="E1643" s="1" t="s">
        <v>1546</v>
      </c>
      <c r="F1643" s="1" t="s">
        <v>297</v>
      </c>
      <c r="G1643" s="1" t="s">
        <v>1398</v>
      </c>
      <c r="H1643" s="1" t="s">
        <v>12290</v>
      </c>
      <c r="I1643" s="1">
        <f>+Territorio[[#This Row],[id]]</f>
        <v>1633</v>
      </c>
    </row>
    <row r="1644" spans="2:9" hidden="1" x14ac:dyDescent="0.3">
      <c r="B1644">
        <v>1634</v>
      </c>
      <c r="C1644" s="1" t="s">
        <v>2745</v>
      </c>
      <c r="D1644" s="1" t="s">
        <v>2746</v>
      </c>
      <c r="E1644" s="1" t="s">
        <v>1546</v>
      </c>
      <c r="F1644" s="1" t="s">
        <v>297</v>
      </c>
      <c r="G1644" s="1" t="s">
        <v>1398</v>
      </c>
      <c r="H1644" s="1" t="s">
        <v>12291</v>
      </c>
      <c r="I1644" s="1">
        <f>+Territorio[[#This Row],[id]]</f>
        <v>1634</v>
      </c>
    </row>
    <row r="1645" spans="2:9" hidden="1" x14ac:dyDescent="0.3">
      <c r="B1645">
        <v>1635</v>
      </c>
      <c r="C1645" s="1" t="s">
        <v>2747</v>
      </c>
      <c r="D1645" s="1" t="s">
        <v>2748</v>
      </c>
      <c r="E1645" s="1" t="s">
        <v>1546</v>
      </c>
      <c r="F1645" s="1" t="s">
        <v>297</v>
      </c>
      <c r="G1645" s="1" t="s">
        <v>1398</v>
      </c>
      <c r="H1645" s="1" t="s">
        <v>12292</v>
      </c>
      <c r="I1645" s="1">
        <f>+Territorio[[#This Row],[id]]</f>
        <v>1635</v>
      </c>
    </row>
    <row r="1646" spans="2:9" hidden="1" x14ac:dyDescent="0.3">
      <c r="B1646">
        <v>1636</v>
      </c>
      <c r="C1646" s="1" t="s">
        <v>2749</v>
      </c>
      <c r="D1646" s="1" t="s">
        <v>2750</v>
      </c>
      <c r="E1646" s="1" t="s">
        <v>1546</v>
      </c>
      <c r="F1646" s="1" t="s">
        <v>297</v>
      </c>
      <c r="G1646" s="1" t="s">
        <v>1398</v>
      </c>
      <c r="H1646" s="1" t="s">
        <v>12293</v>
      </c>
      <c r="I1646" s="1">
        <f>+Territorio[[#This Row],[id]]</f>
        <v>1636</v>
      </c>
    </row>
    <row r="1647" spans="2:9" hidden="1" x14ac:dyDescent="0.3">
      <c r="B1647">
        <v>1637</v>
      </c>
      <c r="C1647" s="1" t="s">
        <v>2156</v>
      </c>
      <c r="D1647" s="1" t="s">
        <v>2751</v>
      </c>
      <c r="E1647" s="1" t="s">
        <v>1546</v>
      </c>
      <c r="F1647" s="1" t="s">
        <v>297</v>
      </c>
      <c r="G1647" s="1" t="s">
        <v>1398</v>
      </c>
      <c r="H1647" s="1" t="s">
        <v>12294</v>
      </c>
      <c r="I1647" s="1">
        <f>+Territorio[[#This Row],[id]]</f>
        <v>1637</v>
      </c>
    </row>
    <row r="1648" spans="2:9" hidden="1" x14ac:dyDescent="0.3">
      <c r="B1648">
        <v>1638</v>
      </c>
      <c r="C1648" s="1" t="s">
        <v>2752</v>
      </c>
      <c r="D1648" s="1" t="s">
        <v>2753</v>
      </c>
      <c r="E1648" s="1" t="s">
        <v>1546</v>
      </c>
      <c r="F1648" s="1" t="s">
        <v>297</v>
      </c>
      <c r="G1648" s="1" t="s">
        <v>1398</v>
      </c>
      <c r="H1648" s="1" t="s">
        <v>12295</v>
      </c>
      <c r="I1648" s="1">
        <f>+Territorio[[#This Row],[id]]</f>
        <v>1638</v>
      </c>
    </row>
    <row r="1649" spans="2:9" hidden="1" x14ac:dyDescent="0.3">
      <c r="B1649">
        <v>1639</v>
      </c>
      <c r="C1649" s="1" t="s">
        <v>1486</v>
      </c>
      <c r="D1649" s="1" t="s">
        <v>2754</v>
      </c>
      <c r="E1649" s="1" t="s">
        <v>1546</v>
      </c>
      <c r="F1649" s="1" t="s">
        <v>297</v>
      </c>
      <c r="G1649" s="1" t="s">
        <v>1398</v>
      </c>
      <c r="H1649" s="1" t="s">
        <v>12296</v>
      </c>
      <c r="I1649" s="1">
        <f>+Territorio[[#This Row],[id]]</f>
        <v>1639</v>
      </c>
    </row>
    <row r="1650" spans="2:9" hidden="1" x14ac:dyDescent="0.3">
      <c r="B1650">
        <v>1640</v>
      </c>
      <c r="C1650" s="1" t="s">
        <v>2755</v>
      </c>
      <c r="D1650" s="1" t="s">
        <v>2756</v>
      </c>
      <c r="E1650" s="1" t="s">
        <v>1546</v>
      </c>
      <c r="F1650" s="1" t="s">
        <v>297</v>
      </c>
      <c r="G1650" s="1" t="s">
        <v>1398</v>
      </c>
      <c r="H1650" s="1" t="s">
        <v>12297</v>
      </c>
      <c r="I1650" s="1">
        <f>+Territorio[[#This Row],[id]]</f>
        <v>1640</v>
      </c>
    </row>
    <row r="1651" spans="2:9" hidden="1" x14ac:dyDescent="0.3">
      <c r="B1651">
        <v>1641</v>
      </c>
      <c r="C1651" s="1" t="s">
        <v>646</v>
      </c>
      <c r="D1651" s="1" t="s">
        <v>2757</v>
      </c>
      <c r="E1651" s="1" t="s">
        <v>1546</v>
      </c>
      <c r="F1651" s="1" t="s">
        <v>297</v>
      </c>
      <c r="G1651" s="1" t="s">
        <v>1398</v>
      </c>
      <c r="H1651" s="1" t="s">
        <v>12298</v>
      </c>
      <c r="I1651" s="1">
        <f>+Territorio[[#This Row],[id]]</f>
        <v>1641</v>
      </c>
    </row>
    <row r="1652" spans="2:9" hidden="1" x14ac:dyDescent="0.3">
      <c r="B1652">
        <v>1642</v>
      </c>
      <c r="C1652" s="1" t="s">
        <v>1279</v>
      </c>
      <c r="D1652" s="1" t="s">
        <v>2758</v>
      </c>
      <c r="E1652" s="1" t="s">
        <v>1546</v>
      </c>
      <c r="F1652" s="1" t="s">
        <v>297</v>
      </c>
      <c r="G1652" s="1" t="s">
        <v>1398</v>
      </c>
      <c r="H1652" s="1" t="s">
        <v>12299</v>
      </c>
      <c r="I1652" s="1">
        <f>+Territorio[[#This Row],[id]]</f>
        <v>1642</v>
      </c>
    </row>
    <row r="1653" spans="2:9" hidden="1" x14ac:dyDescent="0.3">
      <c r="B1653">
        <v>1643</v>
      </c>
      <c r="C1653" s="1" t="s">
        <v>2759</v>
      </c>
      <c r="D1653" s="1" t="s">
        <v>2760</v>
      </c>
      <c r="E1653" s="1" t="s">
        <v>1546</v>
      </c>
      <c r="F1653" s="1" t="s">
        <v>297</v>
      </c>
      <c r="G1653" s="1" t="s">
        <v>1398</v>
      </c>
      <c r="H1653" s="1" t="s">
        <v>12300</v>
      </c>
      <c r="I1653" s="1">
        <f>+Territorio[[#This Row],[id]]</f>
        <v>1643</v>
      </c>
    </row>
    <row r="1654" spans="2:9" hidden="1" x14ac:dyDescent="0.3">
      <c r="B1654">
        <v>1644</v>
      </c>
      <c r="C1654" s="1" t="s">
        <v>2761</v>
      </c>
      <c r="D1654" s="1" t="s">
        <v>2762</v>
      </c>
      <c r="E1654" s="1" t="s">
        <v>1546</v>
      </c>
      <c r="F1654" s="1" t="s">
        <v>297</v>
      </c>
      <c r="G1654" s="1" t="s">
        <v>1398</v>
      </c>
      <c r="H1654" s="1" t="s">
        <v>12301</v>
      </c>
      <c r="I1654" s="1">
        <f>+Territorio[[#This Row],[id]]</f>
        <v>1644</v>
      </c>
    </row>
    <row r="1655" spans="2:9" hidden="1" x14ac:dyDescent="0.3">
      <c r="B1655">
        <v>1645</v>
      </c>
      <c r="C1655" s="1" t="s">
        <v>2340</v>
      </c>
      <c r="D1655" s="1" t="s">
        <v>2763</v>
      </c>
      <c r="E1655" s="1" t="s">
        <v>1546</v>
      </c>
      <c r="F1655" s="1" t="s">
        <v>297</v>
      </c>
      <c r="G1655" s="1" t="s">
        <v>1398</v>
      </c>
      <c r="H1655" s="1" t="s">
        <v>12302</v>
      </c>
      <c r="I1655" s="1">
        <f>+Territorio[[#This Row],[id]]</f>
        <v>1645</v>
      </c>
    </row>
    <row r="1656" spans="2:9" hidden="1" x14ac:dyDescent="0.3">
      <c r="B1656">
        <v>1646</v>
      </c>
      <c r="C1656" s="1" t="s">
        <v>2764</v>
      </c>
      <c r="D1656" s="1" t="s">
        <v>2765</v>
      </c>
      <c r="E1656" s="1" t="s">
        <v>1546</v>
      </c>
      <c r="F1656" s="1" t="s">
        <v>297</v>
      </c>
      <c r="G1656" s="1" t="s">
        <v>1398</v>
      </c>
      <c r="H1656" s="1" t="s">
        <v>12303</v>
      </c>
      <c r="I1656" s="1">
        <f>+Territorio[[#This Row],[id]]</f>
        <v>1646</v>
      </c>
    </row>
    <row r="1657" spans="2:9" hidden="1" x14ac:dyDescent="0.3">
      <c r="B1657">
        <v>1647</v>
      </c>
      <c r="C1657" s="1" t="s">
        <v>2766</v>
      </c>
      <c r="D1657" s="1" t="s">
        <v>2767</v>
      </c>
      <c r="E1657" s="1" t="s">
        <v>1546</v>
      </c>
      <c r="F1657" s="1" t="s">
        <v>297</v>
      </c>
      <c r="G1657" s="1" t="s">
        <v>1398</v>
      </c>
      <c r="H1657" s="1" t="s">
        <v>12304</v>
      </c>
      <c r="I1657" s="1">
        <f>+Territorio[[#This Row],[id]]</f>
        <v>1647</v>
      </c>
    </row>
    <row r="1658" spans="2:9" hidden="1" x14ac:dyDescent="0.3">
      <c r="B1658">
        <v>1648</v>
      </c>
      <c r="C1658" s="1" t="s">
        <v>2768</v>
      </c>
      <c r="D1658" s="1" t="s">
        <v>2769</v>
      </c>
      <c r="E1658" s="1" t="s">
        <v>1546</v>
      </c>
      <c r="F1658" s="1" t="s">
        <v>297</v>
      </c>
      <c r="G1658" s="1" t="s">
        <v>1398</v>
      </c>
      <c r="H1658" s="1" t="s">
        <v>12305</v>
      </c>
      <c r="I1658" s="1">
        <f>+Territorio[[#This Row],[id]]</f>
        <v>1648</v>
      </c>
    </row>
    <row r="1659" spans="2:9" hidden="1" x14ac:dyDescent="0.3">
      <c r="B1659">
        <v>1649</v>
      </c>
      <c r="C1659" s="1" t="s">
        <v>620</v>
      </c>
      <c r="D1659" s="1" t="s">
        <v>2770</v>
      </c>
      <c r="E1659" s="1" t="s">
        <v>1546</v>
      </c>
      <c r="F1659" s="1" t="s">
        <v>297</v>
      </c>
      <c r="G1659" s="1" t="s">
        <v>1398</v>
      </c>
      <c r="H1659" s="1" t="s">
        <v>12306</v>
      </c>
      <c r="I1659" s="1">
        <f>+Territorio[[#This Row],[id]]</f>
        <v>1649</v>
      </c>
    </row>
    <row r="1660" spans="2:9" hidden="1" x14ac:dyDescent="0.3">
      <c r="B1660">
        <v>1650</v>
      </c>
      <c r="C1660" s="1" t="s">
        <v>2771</v>
      </c>
      <c r="D1660" s="1" t="s">
        <v>2772</v>
      </c>
      <c r="E1660" s="1" t="s">
        <v>1546</v>
      </c>
      <c r="F1660" s="1" t="s">
        <v>297</v>
      </c>
      <c r="G1660" s="1" t="s">
        <v>1398</v>
      </c>
      <c r="H1660" s="1" t="s">
        <v>12307</v>
      </c>
      <c r="I1660" s="1">
        <f>+Territorio[[#This Row],[id]]</f>
        <v>1650</v>
      </c>
    </row>
    <row r="1661" spans="2:9" hidden="1" x14ac:dyDescent="0.3">
      <c r="B1661">
        <v>1651</v>
      </c>
      <c r="C1661" s="1" t="s">
        <v>2773</v>
      </c>
      <c r="D1661" s="1" t="s">
        <v>2774</v>
      </c>
      <c r="E1661" s="1" t="s">
        <v>1546</v>
      </c>
      <c r="F1661" s="1" t="s">
        <v>297</v>
      </c>
      <c r="G1661" s="1" t="s">
        <v>1398</v>
      </c>
      <c r="H1661" s="1" t="s">
        <v>12308</v>
      </c>
      <c r="I1661" s="1">
        <f>+Territorio[[#This Row],[id]]</f>
        <v>1651</v>
      </c>
    </row>
    <row r="1662" spans="2:9" hidden="1" x14ac:dyDescent="0.3">
      <c r="B1662">
        <v>1652</v>
      </c>
      <c r="C1662" s="1" t="s">
        <v>2775</v>
      </c>
      <c r="D1662" s="1" t="s">
        <v>2776</v>
      </c>
      <c r="E1662" s="1" t="s">
        <v>1546</v>
      </c>
      <c r="F1662" s="1" t="s">
        <v>297</v>
      </c>
      <c r="G1662" s="1" t="s">
        <v>1398</v>
      </c>
      <c r="H1662" s="1" t="s">
        <v>12309</v>
      </c>
      <c r="I1662" s="1">
        <f>+Territorio[[#This Row],[id]]</f>
        <v>1652</v>
      </c>
    </row>
    <row r="1663" spans="2:9" hidden="1" x14ac:dyDescent="0.3">
      <c r="B1663">
        <v>1653</v>
      </c>
      <c r="C1663" s="1" t="s">
        <v>2777</v>
      </c>
      <c r="D1663" s="1" t="s">
        <v>2778</v>
      </c>
      <c r="E1663" s="1" t="s">
        <v>1546</v>
      </c>
      <c r="F1663" s="1" t="s">
        <v>297</v>
      </c>
      <c r="G1663" s="1" t="s">
        <v>1398</v>
      </c>
      <c r="H1663" s="1" t="s">
        <v>12310</v>
      </c>
      <c r="I1663" s="1">
        <f>+Territorio[[#This Row],[id]]</f>
        <v>1653</v>
      </c>
    </row>
    <row r="1664" spans="2:9" hidden="1" x14ac:dyDescent="0.3">
      <c r="B1664">
        <v>1654</v>
      </c>
      <c r="C1664" s="1" t="s">
        <v>2779</v>
      </c>
      <c r="D1664" s="1" t="s">
        <v>2780</v>
      </c>
      <c r="E1664" s="1" t="s">
        <v>1546</v>
      </c>
      <c r="F1664" s="1" t="s">
        <v>297</v>
      </c>
      <c r="G1664" s="1" t="s">
        <v>1398</v>
      </c>
      <c r="H1664" s="1" t="s">
        <v>12311</v>
      </c>
      <c r="I1664" s="1">
        <f>+Territorio[[#This Row],[id]]</f>
        <v>1654</v>
      </c>
    </row>
    <row r="1665" spans="2:9" hidden="1" x14ac:dyDescent="0.3">
      <c r="B1665">
        <v>1655</v>
      </c>
      <c r="C1665" s="1" t="s">
        <v>2781</v>
      </c>
      <c r="D1665" s="1" t="s">
        <v>2782</v>
      </c>
      <c r="E1665" s="1" t="s">
        <v>1546</v>
      </c>
      <c r="F1665" s="1" t="s">
        <v>297</v>
      </c>
      <c r="G1665" s="1" t="s">
        <v>1398</v>
      </c>
      <c r="H1665" s="1" t="s">
        <v>12312</v>
      </c>
      <c r="I1665" s="1">
        <f>+Territorio[[#This Row],[id]]</f>
        <v>1655</v>
      </c>
    </row>
    <row r="1666" spans="2:9" hidden="1" x14ac:dyDescent="0.3">
      <c r="B1666">
        <v>1656</v>
      </c>
      <c r="C1666" s="1" t="s">
        <v>2783</v>
      </c>
      <c r="D1666" s="1" t="s">
        <v>2784</v>
      </c>
      <c r="E1666" s="1" t="s">
        <v>1546</v>
      </c>
      <c r="F1666" s="1" t="s">
        <v>297</v>
      </c>
      <c r="G1666" s="1" t="s">
        <v>1398</v>
      </c>
      <c r="H1666" s="1" t="s">
        <v>12313</v>
      </c>
      <c r="I1666" s="1">
        <f>+Territorio[[#This Row],[id]]</f>
        <v>1656</v>
      </c>
    </row>
    <row r="1667" spans="2:9" hidden="1" x14ac:dyDescent="0.3">
      <c r="B1667">
        <v>1657</v>
      </c>
      <c r="C1667" s="1" t="s">
        <v>2785</v>
      </c>
      <c r="D1667" s="1" t="s">
        <v>2786</v>
      </c>
      <c r="E1667" s="1" t="s">
        <v>1546</v>
      </c>
      <c r="F1667" s="1" t="s">
        <v>297</v>
      </c>
      <c r="G1667" s="1" t="s">
        <v>1398</v>
      </c>
      <c r="H1667" s="1" t="s">
        <v>12314</v>
      </c>
      <c r="I1667" s="1">
        <f>+Territorio[[#This Row],[id]]</f>
        <v>1657</v>
      </c>
    </row>
    <row r="1668" spans="2:9" hidden="1" x14ac:dyDescent="0.3">
      <c r="B1668">
        <v>1658</v>
      </c>
      <c r="C1668" s="1" t="s">
        <v>642</v>
      </c>
      <c r="D1668" s="1" t="s">
        <v>2787</v>
      </c>
      <c r="E1668" s="1" t="s">
        <v>1546</v>
      </c>
      <c r="F1668" s="1" t="s">
        <v>297</v>
      </c>
      <c r="G1668" s="1" t="s">
        <v>1398</v>
      </c>
      <c r="H1668" s="1" t="s">
        <v>12315</v>
      </c>
      <c r="I1668" s="1">
        <f>+Territorio[[#This Row],[id]]</f>
        <v>1658</v>
      </c>
    </row>
    <row r="1669" spans="2:9" hidden="1" x14ac:dyDescent="0.3">
      <c r="B1669">
        <v>1659</v>
      </c>
      <c r="C1669" s="1" t="s">
        <v>2788</v>
      </c>
      <c r="D1669" s="1" t="s">
        <v>2789</v>
      </c>
      <c r="E1669" s="1" t="s">
        <v>1546</v>
      </c>
      <c r="F1669" s="1" t="s">
        <v>297</v>
      </c>
      <c r="G1669" s="1" t="s">
        <v>1398</v>
      </c>
      <c r="H1669" s="1" t="s">
        <v>12316</v>
      </c>
      <c r="I1669" s="1">
        <f>+Territorio[[#This Row],[id]]</f>
        <v>1659</v>
      </c>
    </row>
    <row r="1670" spans="2:9" hidden="1" x14ac:dyDescent="0.3">
      <c r="B1670">
        <v>1660</v>
      </c>
      <c r="C1670" s="1" t="s">
        <v>2790</v>
      </c>
      <c r="D1670" s="1" t="s">
        <v>2791</v>
      </c>
      <c r="E1670" s="1" t="s">
        <v>1546</v>
      </c>
      <c r="F1670" s="1" t="s">
        <v>297</v>
      </c>
      <c r="G1670" s="1" t="s">
        <v>1398</v>
      </c>
      <c r="H1670" s="1" t="s">
        <v>12317</v>
      </c>
      <c r="I1670" s="1">
        <f>+Territorio[[#This Row],[id]]</f>
        <v>1660</v>
      </c>
    </row>
    <row r="1671" spans="2:9" hidden="1" x14ac:dyDescent="0.3">
      <c r="B1671">
        <v>1661</v>
      </c>
      <c r="C1671" s="1" t="s">
        <v>2792</v>
      </c>
      <c r="D1671" s="1" t="s">
        <v>2793</v>
      </c>
      <c r="E1671" s="1" t="s">
        <v>1546</v>
      </c>
      <c r="F1671" s="1" t="s">
        <v>297</v>
      </c>
      <c r="G1671" s="1" t="s">
        <v>1398</v>
      </c>
      <c r="H1671" s="1" t="s">
        <v>12318</v>
      </c>
      <c r="I1671" s="1">
        <f>+Territorio[[#This Row],[id]]</f>
        <v>1661</v>
      </c>
    </row>
    <row r="1672" spans="2:9" hidden="1" x14ac:dyDescent="0.3">
      <c r="B1672">
        <v>1662</v>
      </c>
      <c r="C1672" s="1" t="s">
        <v>2794</v>
      </c>
      <c r="D1672" s="1" t="s">
        <v>2795</v>
      </c>
      <c r="E1672" s="1" t="s">
        <v>1546</v>
      </c>
      <c r="F1672" s="1" t="s">
        <v>297</v>
      </c>
      <c r="G1672" s="1" t="s">
        <v>1398</v>
      </c>
      <c r="H1672" s="1" t="s">
        <v>12319</v>
      </c>
      <c r="I1672" s="1">
        <f>+Territorio[[#This Row],[id]]</f>
        <v>1662</v>
      </c>
    </row>
    <row r="1673" spans="2:9" hidden="1" x14ac:dyDescent="0.3">
      <c r="B1673">
        <v>1663</v>
      </c>
      <c r="C1673" s="1" t="s">
        <v>644</v>
      </c>
      <c r="D1673" s="1" t="s">
        <v>2796</v>
      </c>
      <c r="E1673" s="1" t="s">
        <v>1546</v>
      </c>
      <c r="F1673" s="1" t="s">
        <v>297</v>
      </c>
      <c r="G1673" s="1" t="s">
        <v>1398</v>
      </c>
      <c r="H1673" s="1" t="s">
        <v>12320</v>
      </c>
      <c r="I1673" s="1">
        <f>+Territorio[[#This Row],[id]]</f>
        <v>1663</v>
      </c>
    </row>
    <row r="1674" spans="2:9" hidden="1" x14ac:dyDescent="0.3">
      <c r="B1674">
        <v>1664</v>
      </c>
      <c r="C1674" s="1" t="s">
        <v>2797</v>
      </c>
      <c r="D1674" s="1" t="s">
        <v>2798</v>
      </c>
      <c r="E1674" s="1" t="s">
        <v>1546</v>
      </c>
      <c r="F1674" s="1" t="s">
        <v>297</v>
      </c>
      <c r="G1674" s="1" t="s">
        <v>1398</v>
      </c>
      <c r="H1674" s="1" t="s">
        <v>12321</v>
      </c>
      <c r="I1674" s="1">
        <f>+Territorio[[#This Row],[id]]</f>
        <v>1664</v>
      </c>
    </row>
    <row r="1675" spans="2:9" hidden="1" x14ac:dyDescent="0.3">
      <c r="B1675">
        <v>1665</v>
      </c>
      <c r="C1675" s="1" t="s">
        <v>2799</v>
      </c>
      <c r="D1675" s="1" t="s">
        <v>2800</v>
      </c>
      <c r="E1675" s="1" t="s">
        <v>1546</v>
      </c>
      <c r="F1675" s="1" t="s">
        <v>297</v>
      </c>
      <c r="G1675" s="1" t="s">
        <v>1398</v>
      </c>
      <c r="H1675" s="1" t="s">
        <v>12322</v>
      </c>
      <c r="I1675" s="1">
        <f>+Territorio[[#This Row],[id]]</f>
        <v>1665</v>
      </c>
    </row>
    <row r="1676" spans="2:9" hidden="1" x14ac:dyDescent="0.3">
      <c r="B1676">
        <v>1666</v>
      </c>
      <c r="C1676" s="1" t="s">
        <v>2801</v>
      </c>
      <c r="D1676" s="1" t="s">
        <v>2802</v>
      </c>
      <c r="E1676" s="1" t="s">
        <v>1546</v>
      </c>
      <c r="F1676" s="1" t="s">
        <v>297</v>
      </c>
      <c r="G1676" s="1" t="s">
        <v>1398</v>
      </c>
      <c r="H1676" s="1" t="s">
        <v>12323</v>
      </c>
      <c r="I1676" s="1">
        <f>+Territorio[[#This Row],[id]]</f>
        <v>1666</v>
      </c>
    </row>
    <row r="1677" spans="2:9" hidden="1" x14ac:dyDescent="0.3">
      <c r="B1677">
        <v>1667</v>
      </c>
      <c r="C1677" s="1" t="s">
        <v>2137</v>
      </c>
      <c r="D1677" s="1" t="s">
        <v>2803</v>
      </c>
      <c r="E1677" s="1" t="s">
        <v>1546</v>
      </c>
      <c r="F1677" s="1" t="s">
        <v>297</v>
      </c>
      <c r="G1677" s="1" t="s">
        <v>1398</v>
      </c>
      <c r="H1677" s="1" t="s">
        <v>12324</v>
      </c>
      <c r="I1677" s="1">
        <f>+Territorio[[#This Row],[id]]</f>
        <v>1667</v>
      </c>
    </row>
    <row r="1678" spans="2:9" hidden="1" x14ac:dyDescent="0.3">
      <c r="B1678">
        <v>1668</v>
      </c>
      <c r="C1678" s="1" t="s">
        <v>2804</v>
      </c>
      <c r="D1678" s="1" t="s">
        <v>2805</v>
      </c>
      <c r="E1678" s="1" t="s">
        <v>1546</v>
      </c>
      <c r="F1678" s="1" t="s">
        <v>297</v>
      </c>
      <c r="G1678" s="1" t="s">
        <v>1398</v>
      </c>
      <c r="H1678" s="1" t="s">
        <v>12325</v>
      </c>
      <c r="I1678" s="1">
        <f>+Territorio[[#This Row],[id]]</f>
        <v>1668</v>
      </c>
    </row>
    <row r="1679" spans="2:9" hidden="1" x14ac:dyDescent="0.3">
      <c r="B1679">
        <v>1669</v>
      </c>
      <c r="C1679" s="1" t="s">
        <v>2806</v>
      </c>
      <c r="D1679" s="1" t="s">
        <v>2807</v>
      </c>
      <c r="E1679" s="1" t="s">
        <v>1546</v>
      </c>
      <c r="F1679" s="1" t="s">
        <v>297</v>
      </c>
      <c r="G1679" s="1" t="s">
        <v>1398</v>
      </c>
      <c r="H1679" s="1" t="s">
        <v>12326</v>
      </c>
      <c r="I1679" s="1">
        <f>+Territorio[[#This Row],[id]]</f>
        <v>1669</v>
      </c>
    </row>
    <row r="1680" spans="2:9" hidden="1" x14ac:dyDescent="0.3">
      <c r="B1680">
        <v>1670</v>
      </c>
      <c r="C1680" s="1" t="s">
        <v>2808</v>
      </c>
      <c r="D1680" s="1" t="s">
        <v>2809</v>
      </c>
      <c r="E1680" s="1" t="s">
        <v>1546</v>
      </c>
      <c r="F1680" s="1" t="s">
        <v>297</v>
      </c>
      <c r="G1680" s="1" t="s">
        <v>1398</v>
      </c>
      <c r="H1680" s="1" t="s">
        <v>12327</v>
      </c>
      <c r="I1680" s="1">
        <f>+Territorio[[#This Row],[id]]</f>
        <v>1670</v>
      </c>
    </row>
    <row r="1681" spans="2:9" hidden="1" x14ac:dyDescent="0.3">
      <c r="B1681">
        <v>1671</v>
      </c>
      <c r="C1681" s="1" t="s">
        <v>2810</v>
      </c>
      <c r="D1681" s="1" t="s">
        <v>2811</v>
      </c>
      <c r="E1681" s="1" t="s">
        <v>1546</v>
      </c>
      <c r="F1681" s="1" t="s">
        <v>297</v>
      </c>
      <c r="G1681" s="1" t="s">
        <v>1398</v>
      </c>
      <c r="H1681" s="1" t="s">
        <v>12328</v>
      </c>
      <c r="I1681" s="1">
        <f>+Territorio[[#This Row],[id]]</f>
        <v>1671</v>
      </c>
    </row>
    <row r="1682" spans="2:9" hidden="1" x14ac:dyDescent="0.3">
      <c r="B1682">
        <v>1672</v>
      </c>
      <c r="C1682" s="1" t="s">
        <v>688</v>
      </c>
      <c r="D1682" s="1" t="s">
        <v>2812</v>
      </c>
      <c r="E1682" s="1" t="s">
        <v>1546</v>
      </c>
      <c r="F1682" s="1" t="s">
        <v>297</v>
      </c>
      <c r="G1682" s="1" t="s">
        <v>1398</v>
      </c>
      <c r="H1682" s="1" t="s">
        <v>12329</v>
      </c>
      <c r="I1682" s="1">
        <f>+Territorio[[#This Row],[id]]</f>
        <v>1672</v>
      </c>
    </row>
    <row r="1683" spans="2:9" hidden="1" x14ac:dyDescent="0.3">
      <c r="B1683">
        <v>1673</v>
      </c>
      <c r="C1683" s="1" t="s">
        <v>2813</v>
      </c>
      <c r="D1683" s="1" t="s">
        <v>2814</v>
      </c>
      <c r="E1683" s="1" t="s">
        <v>1546</v>
      </c>
      <c r="F1683" s="1" t="s">
        <v>297</v>
      </c>
      <c r="G1683" s="1" t="s">
        <v>1398</v>
      </c>
      <c r="H1683" s="1" t="s">
        <v>12330</v>
      </c>
      <c r="I1683" s="1">
        <f>+Territorio[[#This Row],[id]]</f>
        <v>1673</v>
      </c>
    </row>
    <row r="1684" spans="2:9" hidden="1" x14ac:dyDescent="0.3">
      <c r="B1684">
        <v>1674</v>
      </c>
      <c r="C1684" s="1" t="s">
        <v>2815</v>
      </c>
      <c r="D1684" s="1" t="s">
        <v>2816</v>
      </c>
      <c r="E1684" s="1" t="s">
        <v>1546</v>
      </c>
      <c r="F1684" s="1" t="s">
        <v>297</v>
      </c>
      <c r="G1684" s="1" t="s">
        <v>1398</v>
      </c>
      <c r="H1684" s="1" t="s">
        <v>12331</v>
      </c>
      <c r="I1684" s="1">
        <f>+Territorio[[#This Row],[id]]</f>
        <v>1674</v>
      </c>
    </row>
    <row r="1685" spans="2:9" hidden="1" x14ac:dyDescent="0.3">
      <c r="B1685">
        <v>1675</v>
      </c>
      <c r="C1685" s="1" t="s">
        <v>2817</v>
      </c>
      <c r="D1685" s="1" t="s">
        <v>2818</v>
      </c>
      <c r="E1685" s="1" t="s">
        <v>1546</v>
      </c>
      <c r="F1685" s="1" t="s">
        <v>297</v>
      </c>
      <c r="G1685" s="1" t="s">
        <v>1398</v>
      </c>
      <c r="H1685" s="1" t="s">
        <v>12332</v>
      </c>
      <c r="I1685" s="1">
        <f>+Territorio[[#This Row],[id]]</f>
        <v>1675</v>
      </c>
    </row>
    <row r="1686" spans="2:9" hidden="1" x14ac:dyDescent="0.3">
      <c r="B1686">
        <v>1676</v>
      </c>
      <c r="C1686" s="1" t="s">
        <v>2819</v>
      </c>
      <c r="D1686" s="1" t="s">
        <v>2820</v>
      </c>
      <c r="E1686" s="1" t="s">
        <v>1546</v>
      </c>
      <c r="F1686" s="1" t="s">
        <v>297</v>
      </c>
      <c r="G1686" s="1" t="s">
        <v>1398</v>
      </c>
      <c r="H1686" s="1" t="s">
        <v>12333</v>
      </c>
      <c r="I1686" s="1">
        <f>+Territorio[[#This Row],[id]]</f>
        <v>1676</v>
      </c>
    </row>
    <row r="1687" spans="2:9" hidden="1" x14ac:dyDescent="0.3">
      <c r="B1687">
        <v>1677</v>
      </c>
      <c r="C1687" s="1" t="s">
        <v>2821</v>
      </c>
      <c r="D1687" s="1" t="s">
        <v>2822</v>
      </c>
      <c r="E1687" s="1" t="s">
        <v>1546</v>
      </c>
      <c r="F1687" s="1" t="s">
        <v>297</v>
      </c>
      <c r="G1687" s="1" t="s">
        <v>1398</v>
      </c>
      <c r="H1687" s="1" t="s">
        <v>12334</v>
      </c>
      <c r="I1687" s="1">
        <f>+Territorio[[#This Row],[id]]</f>
        <v>1677</v>
      </c>
    </row>
    <row r="1688" spans="2:9" hidden="1" x14ac:dyDescent="0.3">
      <c r="B1688">
        <v>1678</v>
      </c>
      <c r="C1688" s="1" t="s">
        <v>2823</v>
      </c>
      <c r="D1688" s="1" t="s">
        <v>2824</v>
      </c>
      <c r="E1688" s="1" t="s">
        <v>1546</v>
      </c>
      <c r="F1688" s="1" t="s">
        <v>297</v>
      </c>
      <c r="G1688" s="1" t="s">
        <v>1398</v>
      </c>
      <c r="H1688" s="1" t="s">
        <v>12335</v>
      </c>
      <c r="I1688" s="1">
        <f>+Territorio[[#This Row],[id]]</f>
        <v>1678</v>
      </c>
    </row>
    <row r="1689" spans="2:9" hidden="1" x14ac:dyDescent="0.3">
      <c r="B1689">
        <v>1679</v>
      </c>
      <c r="C1689" s="1" t="s">
        <v>2825</v>
      </c>
      <c r="D1689" s="1" t="s">
        <v>2826</v>
      </c>
      <c r="E1689" s="1" t="s">
        <v>1546</v>
      </c>
      <c r="F1689" s="1" t="s">
        <v>297</v>
      </c>
      <c r="G1689" s="1" t="s">
        <v>1398</v>
      </c>
      <c r="H1689" s="1" t="s">
        <v>12336</v>
      </c>
      <c r="I1689" s="1">
        <f>+Territorio[[#This Row],[id]]</f>
        <v>1679</v>
      </c>
    </row>
    <row r="1690" spans="2:9" hidden="1" x14ac:dyDescent="0.3">
      <c r="B1690">
        <v>1680</v>
      </c>
      <c r="C1690" s="1" t="s">
        <v>180</v>
      </c>
      <c r="D1690" s="1" t="s">
        <v>2827</v>
      </c>
      <c r="E1690" s="1" t="s">
        <v>1546</v>
      </c>
      <c r="F1690" s="1" t="s">
        <v>297</v>
      </c>
      <c r="G1690" s="1" t="s">
        <v>1398</v>
      </c>
      <c r="H1690" s="1" t="s">
        <v>12337</v>
      </c>
      <c r="I1690" s="1">
        <f>+Territorio[[#This Row],[id]]</f>
        <v>1680</v>
      </c>
    </row>
    <row r="1691" spans="2:9" hidden="1" x14ac:dyDescent="0.3">
      <c r="B1691">
        <v>1681</v>
      </c>
      <c r="C1691" s="1" t="s">
        <v>2828</v>
      </c>
      <c r="D1691" s="1" t="s">
        <v>2829</v>
      </c>
      <c r="E1691" s="1" t="s">
        <v>1546</v>
      </c>
      <c r="F1691" s="1" t="s">
        <v>297</v>
      </c>
      <c r="G1691" s="1" t="s">
        <v>1398</v>
      </c>
      <c r="H1691" s="1" t="s">
        <v>12338</v>
      </c>
      <c r="I1691" s="1">
        <f>+Territorio[[#This Row],[id]]</f>
        <v>1681</v>
      </c>
    </row>
    <row r="1692" spans="2:9" hidden="1" x14ac:dyDescent="0.3">
      <c r="B1692">
        <v>1682</v>
      </c>
      <c r="C1692" s="1" t="s">
        <v>503</v>
      </c>
      <c r="D1692" s="1" t="s">
        <v>2830</v>
      </c>
      <c r="E1692" s="1" t="s">
        <v>1546</v>
      </c>
      <c r="F1692" s="1" t="s">
        <v>297</v>
      </c>
      <c r="G1692" s="1" t="s">
        <v>1398</v>
      </c>
      <c r="H1692" s="1" t="s">
        <v>12339</v>
      </c>
      <c r="I1692" s="1">
        <f>+Territorio[[#This Row],[id]]</f>
        <v>1682</v>
      </c>
    </row>
    <row r="1693" spans="2:9" hidden="1" x14ac:dyDescent="0.3">
      <c r="B1693">
        <v>1683</v>
      </c>
      <c r="C1693" s="1" t="s">
        <v>2831</v>
      </c>
      <c r="D1693" s="1" t="s">
        <v>2832</v>
      </c>
      <c r="E1693" s="1" t="s">
        <v>1546</v>
      </c>
      <c r="F1693" s="1" t="s">
        <v>297</v>
      </c>
      <c r="G1693" s="1" t="s">
        <v>1398</v>
      </c>
      <c r="H1693" s="1" t="s">
        <v>12340</v>
      </c>
      <c r="I1693" s="1">
        <f>+Territorio[[#This Row],[id]]</f>
        <v>1683</v>
      </c>
    </row>
    <row r="1694" spans="2:9" hidden="1" x14ac:dyDescent="0.3">
      <c r="B1694">
        <v>1684</v>
      </c>
      <c r="C1694" s="1" t="s">
        <v>2287</v>
      </c>
      <c r="D1694" s="1" t="s">
        <v>2833</v>
      </c>
      <c r="E1694" s="1" t="s">
        <v>1546</v>
      </c>
      <c r="F1694" s="1" t="s">
        <v>297</v>
      </c>
      <c r="G1694" s="1" t="s">
        <v>1398</v>
      </c>
      <c r="H1694" s="1" t="s">
        <v>12341</v>
      </c>
      <c r="I1694" s="1">
        <f>+Territorio[[#This Row],[id]]</f>
        <v>1684</v>
      </c>
    </row>
    <row r="1695" spans="2:9" hidden="1" x14ac:dyDescent="0.3">
      <c r="B1695">
        <v>1685</v>
      </c>
      <c r="C1695" s="1" t="s">
        <v>2834</v>
      </c>
      <c r="D1695" s="1" t="s">
        <v>2835</v>
      </c>
      <c r="E1695" s="1" t="s">
        <v>1546</v>
      </c>
      <c r="F1695" s="1" t="s">
        <v>297</v>
      </c>
      <c r="G1695" s="1" t="s">
        <v>1398</v>
      </c>
      <c r="H1695" s="1" t="s">
        <v>12342</v>
      </c>
      <c r="I1695" s="1">
        <f>+Territorio[[#This Row],[id]]</f>
        <v>1685</v>
      </c>
    </row>
    <row r="1696" spans="2:9" hidden="1" x14ac:dyDescent="0.3">
      <c r="B1696">
        <v>1686</v>
      </c>
      <c r="C1696" s="1" t="s">
        <v>1664</v>
      </c>
      <c r="D1696" s="1" t="s">
        <v>2836</v>
      </c>
      <c r="E1696" s="1" t="s">
        <v>1546</v>
      </c>
      <c r="F1696" s="1" t="s">
        <v>297</v>
      </c>
      <c r="G1696" s="1" t="s">
        <v>1398</v>
      </c>
      <c r="H1696" s="1" t="s">
        <v>12343</v>
      </c>
      <c r="I1696" s="1">
        <f>+Territorio[[#This Row],[id]]</f>
        <v>1686</v>
      </c>
    </row>
    <row r="1697" spans="2:9" hidden="1" x14ac:dyDescent="0.3">
      <c r="B1697">
        <v>1687</v>
      </c>
      <c r="C1697" s="1" t="s">
        <v>2837</v>
      </c>
      <c r="D1697" s="1" t="s">
        <v>2838</v>
      </c>
      <c r="E1697" s="1" t="s">
        <v>1546</v>
      </c>
      <c r="F1697" s="1" t="s">
        <v>297</v>
      </c>
      <c r="G1697" s="1" t="s">
        <v>1398</v>
      </c>
      <c r="H1697" s="1" t="s">
        <v>12344</v>
      </c>
      <c r="I1697" s="1">
        <f>+Territorio[[#This Row],[id]]</f>
        <v>1687</v>
      </c>
    </row>
    <row r="1698" spans="2:9" hidden="1" x14ac:dyDescent="0.3">
      <c r="B1698">
        <v>1688</v>
      </c>
      <c r="C1698" s="1" t="s">
        <v>2839</v>
      </c>
      <c r="D1698" s="1" t="s">
        <v>2840</v>
      </c>
      <c r="E1698" s="1" t="s">
        <v>1546</v>
      </c>
      <c r="F1698" s="1" t="s">
        <v>297</v>
      </c>
      <c r="G1698" s="1" t="s">
        <v>1398</v>
      </c>
      <c r="H1698" s="1" t="s">
        <v>12345</v>
      </c>
      <c r="I1698" s="1">
        <f>+Territorio[[#This Row],[id]]</f>
        <v>1688</v>
      </c>
    </row>
    <row r="1699" spans="2:9" hidden="1" x14ac:dyDescent="0.3">
      <c r="B1699">
        <v>1689</v>
      </c>
      <c r="C1699" s="1" t="s">
        <v>2841</v>
      </c>
      <c r="D1699" s="1" t="s">
        <v>2842</v>
      </c>
      <c r="E1699" s="1" t="s">
        <v>1546</v>
      </c>
      <c r="F1699" s="1" t="s">
        <v>297</v>
      </c>
      <c r="G1699" s="1" t="s">
        <v>1398</v>
      </c>
      <c r="H1699" s="1" t="s">
        <v>12346</v>
      </c>
      <c r="I1699" s="1">
        <f>+Territorio[[#This Row],[id]]</f>
        <v>1689</v>
      </c>
    </row>
    <row r="1700" spans="2:9" hidden="1" x14ac:dyDescent="0.3">
      <c r="B1700">
        <v>1690</v>
      </c>
      <c r="C1700" s="1" t="s">
        <v>2561</v>
      </c>
      <c r="D1700" s="1" t="s">
        <v>2843</v>
      </c>
      <c r="E1700" s="1" t="s">
        <v>1546</v>
      </c>
      <c r="F1700" s="1" t="s">
        <v>297</v>
      </c>
      <c r="G1700" s="1" t="s">
        <v>1398</v>
      </c>
      <c r="H1700" s="1" t="s">
        <v>12347</v>
      </c>
      <c r="I1700" s="1">
        <f>+Territorio[[#This Row],[id]]</f>
        <v>1690</v>
      </c>
    </row>
    <row r="1701" spans="2:9" hidden="1" x14ac:dyDescent="0.3">
      <c r="B1701">
        <v>1691</v>
      </c>
      <c r="C1701" s="1" t="s">
        <v>2844</v>
      </c>
      <c r="D1701" s="1" t="s">
        <v>2845</v>
      </c>
      <c r="E1701" s="1" t="s">
        <v>1546</v>
      </c>
      <c r="F1701" s="1" t="s">
        <v>297</v>
      </c>
      <c r="G1701" s="1" t="s">
        <v>1398</v>
      </c>
      <c r="H1701" s="1" t="s">
        <v>12348</v>
      </c>
      <c r="I1701" s="1">
        <f>+Territorio[[#This Row],[id]]</f>
        <v>1691</v>
      </c>
    </row>
    <row r="1702" spans="2:9" hidden="1" x14ac:dyDescent="0.3">
      <c r="B1702">
        <v>1692</v>
      </c>
      <c r="C1702" s="1" t="s">
        <v>1517</v>
      </c>
      <c r="D1702" s="1" t="s">
        <v>2846</v>
      </c>
      <c r="E1702" s="1" t="s">
        <v>1546</v>
      </c>
      <c r="F1702" s="1" t="s">
        <v>297</v>
      </c>
      <c r="G1702" s="1" t="s">
        <v>1398</v>
      </c>
      <c r="H1702" s="1" t="s">
        <v>12349</v>
      </c>
      <c r="I1702" s="1">
        <f>+Territorio[[#This Row],[id]]</f>
        <v>1692</v>
      </c>
    </row>
    <row r="1703" spans="2:9" hidden="1" x14ac:dyDescent="0.3">
      <c r="B1703">
        <v>1693</v>
      </c>
      <c r="C1703" s="1" t="s">
        <v>2847</v>
      </c>
      <c r="D1703" s="1" t="s">
        <v>2848</v>
      </c>
      <c r="E1703" s="1" t="s">
        <v>1546</v>
      </c>
      <c r="F1703" s="1" t="s">
        <v>297</v>
      </c>
      <c r="G1703" s="1" t="s">
        <v>1398</v>
      </c>
      <c r="H1703" s="1" t="s">
        <v>12350</v>
      </c>
      <c r="I1703" s="1">
        <f>+Territorio[[#This Row],[id]]</f>
        <v>1693</v>
      </c>
    </row>
    <row r="1704" spans="2:9" hidden="1" x14ac:dyDescent="0.3">
      <c r="B1704">
        <v>1694</v>
      </c>
      <c r="C1704" s="1" t="s">
        <v>2849</v>
      </c>
      <c r="D1704" s="1" t="s">
        <v>2850</v>
      </c>
      <c r="E1704" s="1" t="s">
        <v>1546</v>
      </c>
      <c r="F1704" s="1" t="s">
        <v>297</v>
      </c>
      <c r="G1704" s="1" t="s">
        <v>1398</v>
      </c>
      <c r="H1704" s="1" t="s">
        <v>12351</v>
      </c>
      <c r="I1704" s="1">
        <f>+Territorio[[#This Row],[id]]</f>
        <v>1694</v>
      </c>
    </row>
    <row r="1705" spans="2:9" hidden="1" x14ac:dyDescent="0.3">
      <c r="B1705">
        <v>1695</v>
      </c>
      <c r="C1705" s="1" t="s">
        <v>2851</v>
      </c>
      <c r="D1705" s="1" t="s">
        <v>2852</v>
      </c>
      <c r="E1705" s="1" t="s">
        <v>1546</v>
      </c>
      <c r="F1705" s="1" t="s">
        <v>297</v>
      </c>
      <c r="G1705" s="1" t="s">
        <v>1398</v>
      </c>
      <c r="H1705" s="1" t="s">
        <v>12352</v>
      </c>
      <c r="I1705" s="1">
        <f>+Territorio[[#This Row],[id]]</f>
        <v>1695</v>
      </c>
    </row>
    <row r="1706" spans="2:9" hidden="1" x14ac:dyDescent="0.3">
      <c r="B1706">
        <v>1696</v>
      </c>
      <c r="C1706" s="1" t="s">
        <v>652</v>
      </c>
      <c r="D1706" s="1" t="s">
        <v>2853</v>
      </c>
      <c r="E1706" s="1" t="s">
        <v>1546</v>
      </c>
      <c r="F1706" s="1" t="s">
        <v>297</v>
      </c>
      <c r="G1706" s="1" t="s">
        <v>1398</v>
      </c>
      <c r="H1706" s="1" t="s">
        <v>12353</v>
      </c>
      <c r="I1706" s="1">
        <f>+Territorio[[#This Row],[id]]</f>
        <v>1696</v>
      </c>
    </row>
    <row r="1707" spans="2:9" hidden="1" x14ac:dyDescent="0.3">
      <c r="B1707">
        <v>1697</v>
      </c>
      <c r="C1707" s="1" t="s">
        <v>2854</v>
      </c>
      <c r="D1707" s="1" t="s">
        <v>2855</v>
      </c>
      <c r="E1707" s="1" t="s">
        <v>1546</v>
      </c>
      <c r="F1707" s="1" t="s">
        <v>297</v>
      </c>
      <c r="G1707" s="1" t="s">
        <v>1398</v>
      </c>
      <c r="H1707" s="1" t="s">
        <v>12354</v>
      </c>
      <c r="I1707" s="1">
        <f>+Territorio[[#This Row],[id]]</f>
        <v>1697</v>
      </c>
    </row>
    <row r="1708" spans="2:9" hidden="1" x14ac:dyDescent="0.3">
      <c r="B1708">
        <v>1698</v>
      </c>
      <c r="C1708" s="1" t="s">
        <v>2856</v>
      </c>
      <c r="D1708" s="1" t="s">
        <v>2857</v>
      </c>
      <c r="E1708" s="1" t="s">
        <v>1546</v>
      </c>
      <c r="F1708" s="1" t="s">
        <v>297</v>
      </c>
      <c r="G1708" s="1" t="s">
        <v>1398</v>
      </c>
      <c r="H1708" s="1" t="s">
        <v>12355</v>
      </c>
      <c r="I1708" s="1">
        <f>+Territorio[[#This Row],[id]]</f>
        <v>1698</v>
      </c>
    </row>
    <row r="1709" spans="2:9" hidden="1" x14ac:dyDescent="0.3">
      <c r="B1709">
        <v>1699</v>
      </c>
      <c r="C1709" s="1" t="s">
        <v>2858</v>
      </c>
      <c r="D1709" s="1" t="s">
        <v>2859</v>
      </c>
      <c r="E1709" s="1" t="s">
        <v>1546</v>
      </c>
      <c r="F1709" s="1" t="s">
        <v>297</v>
      </c>
      <c r="G1709" s="1" t="s">
        <v>1398</v>
      </c>
      <c r="H1709" s="1" t="s">
        <v>12356</v>
      </c>
      <c r="I1709" s="1">
        <f>+Territorio[[#This Row],[id]]</f>
        <v>1699</v>
      </c>
    </row>
    <row r="1710" spans="2:9" hidden="1" x14ac:dyDescent="0.3">
      <c r="B1710">
        <v>1700</v>
      </c>
      <c r="C1710" s="1" t="s">
        <v>2515</v>
      </c>
      <c r="D1710" s="1" t="s">
        <v>2860</v>
      </c>
      <c r="E1710" s="1" t="s">
        <v>1546</v>
      </c>
      <c r="F1710" s="1" t="s">
        <v>297</v>
      </c>
      <c r="G1710" s="1" t="s">
        <v>1398</v>
      </c>
      <c r="H1710" s="1" t="s">
        <v>12357</v>
      </c>
      <c r="I1710" s="1">
        <f>+Territorio[[#This Row],[id]]</f>
        <v>1700</v>
      </c>
    </row>
    <row r="1711" spans="2:9" hidden="1" x14ac:dyDescent="0.3">
      <c r="B1711">
        <v>1701</v>
      </c>
      <c r="C1711" s="1" t="s">
        <v>1385</v>
      </c>
      <c r="D1711" s="1" t="s">
        <v>2861</v>
      </c>
      <c r="E1711" s="1" t="s">
        <v>1546</v>
      </c>
      <c r="F1711" s="1" t="s">
        <v>297</v>
      </c>
      <c r="G1711" s="1" t="s">
        <v>1398</v>
      </c>
      <c r="H1711" s="1" t="s">
        <v>12358</v>
      </c>
      <c r="I1711" s="1">
        <f>+Territorio[[#This Row],[id]]</f>
        <v>1701</v>
      </c>
    </row>
    <row r="1712" spans="2:9" hidden="1" x14ac:dyDescent="0.3">
      <c r="B1712">
        <v>1702</v>
      </c>
      <c r="C1712" s="1" t="s">
        <v>2862</v>
      </c>
      <c r="D1712" s="1" t="s">
        <v>2863</v>
      </c>
      <c r="E1712" s="1" t="s">
        <v>1546</v>
      </c>
      <c r="F1712" s="1" t="s">
        <v>297</v>
      </c>
      <c r="G1712" s="1" t="s">
        <v>1398</v>
      </c>
      <c r="H1712" s="1" t="s">
        <v>12359</v>
      </c>
      <c r="I1712" s="1">
        <f>+Territorio[[#This Row],[id]]</f>
        <v>1702</v>
      </c>
    </row>
    <row r="1713" spans="2:9" hidden="1" x14ac:dyDescent="0.3">
      <c r="B1713">
        <v>1703</v>
      </c>
      <c r="C1713" s="1" t="s">
        <v>2864</v>
      </c>
      <c r="D1713" s="1" t="s">
        <v>2865</v>
      </c>
      <c r="E1713" s="1" t="s">
        <v>1546</v>
      </c>
      <c r="F1713" s="1" t="s">
        <v>297</v>
      </c>
      <c r="G1713" s="1" t="s">
        <v>1398</v>
      </c>
      <c r="H1713" s="1" t="s">
        <v>12360</v>
      </c>
      <c r="I1713" s="1">
        <f>+Territorio[[#This Row],[id]]</f>
        <v>1703</v>
      </c>
    </row>
    <row r="1714" spans="2:9" hidden="1" x14ac:dyDescent="0.3">
      <c r="B1714">
        <v>1704</v>
      </c>
      <c r="C1714" s="1" t="s">
        <v>2866</v>
      </c>
      <c r="D1714" s="1" t="s">
        <v>1066</v>
      </c>
      <c r="E1714" s="1" t="s">
        <v>1546</v>
      </c>
      <c r="F1714" s="1" t="s">
        <v>297</v>
      </c>
      <c r="G1714" s="1" t="s">
        <v>1398</v>
      </c>
      <c r="H1714" s="1" t="s">
        <v>12361</v>
      </c>
      <c r="I1714" s="1">
        <f>+Territorio[[#This Row],[id]]</f>
        <v>1704</v>
      </c>
    </row>
    <row r="1715" spans="2:9" hidden="1" x14ac:dyDescent="0.3">
      <c r="B1715">
        <v>1705</v>
      </c>
      <c r="C1715" s="1" t="s">
        <v>2867</v>
      </c>
      <c r="D1715" s="1" t="s">
        <v>1076</v>
      </c>
      <c r="E1715" s="1" t="s">
        <v>1546</v>
      </c>
      <c r="F1715" s="1" t="s">
        <v>297</v>
      </c>
      <c r="G1715" s="1" t="s">
        <v>1398</v>
      </c>
      <c r="H1715" s="1" t="s">
        <v>12362</v>
      </c>
      <c r="I1715" s="1">
        <f>+Territorio[[#This Row],[id]]</f>
        <v>1705</v>
      </c>
    </row>
    <row r="1716" spans="2:9" hidden="1" x14ac:dyDescent="0.3">
      <c r="B1716">
        <v>1706</v>
      </c>
      <c r="C1716" s="1" t="s">
        <v>2868</v>
      </c>
      <c r="D1716" s="1" t="s">
        <v>1086</v>
      </c>
      <c r="E1716" s="1" t="s">
        <v>1546</v>
      </c>
      <c r="F1716" s="1" t="s">
        <v>297</v>
      </c>
      <c r="G1716" s="1" t="s">
        <v>1398</v>
      </c>
      <c r="H1716" s="1" t="s">
        <v>12363</v>
      </c>
      <c r="I1716" s="1">
        <f>+Territorio[[#This Row],[id]]</f>
        <v>1706</v>
      </c>
    </row>
    <row r="1717" spans="2:9" hidden="1" x14ac:dyDescent="0.3">
      <c r="B1717">
        <v>1707</v>
      </c>
      <c r="C1717" s="1" t="s">
        <v>2869</v>
      </c>
      <c r="D1717" s="1" t="s">
        <v>1096</v>
      </c>
      <c r="E1717" s="1" t="s">
        <v>1546</v>
      </c>
      <c r="F1717" s="1" t="s">
        <v>297</v>
      </c>
      <c r="G1717" s="1" t="s">
        <v>1398</v>
      </c>
      <c r="H1717" s="1" t="s">
        <v>12364</v>
      </c>
      <c r="I1717" s="1">
        <f>+Territorio[[#This Row],[id]]</f>
        <v>1707</v>
      </c>
    </row>
    <row r="1718" spans="2:9" hidden="1" x14ac:dyDescent="0.3">
      <c r="B1718">
        <v>1708</v>
      </c>
      <c r="C1718" s="1" t="s">
        <v>2870</v>
      </c>
      <c r="D1718" s="1" t="s">
        <v>2871</v>
      </c>
      <c r="E1718" s="1" t="s">
        <v>1546</v>
      </c>
      <c r="F1718" s="1" t="s">
        <v>297</v>
      </c>
      <c r="G1718" s="1" t="s">
        <v>1398</v>
      </c>
      <c r="H1718" s="1" t="s">
        <v>12365</v>
      </c>
      <c r="I1718" s="1">
        <f>+Territorio[[#This Row],[id]]</f>
        <v>1708</v>
      </c>
    </row>
    <row r="1719" spans="2:9" hidden="1" x14ac:dyDescent="0.3">
      <c r="B1719">
        <v>1709</v>
      </c>
      <c r="C1719" s="1" t="s">
        <v>2872</v>
      </c>
      <c r="D1719" s="1" t="s">
        <v>2873</v>
      </c>
      <c r="E1719" s="1" t="s">
        <v>1546</v>
      </c>
      <c r="F1719" s="1" t="s">
        <v>297</v>
      </c>
      <c r="G1719" s="1" t="s">
        <v>1398</v>
      </c>
      <c r="H1719" s="1" t="s">
        <v>12366</v>
      </c>
      <c r="I1719" s="1">
        <f>+Territorio[[#This Row],[id]]</f>
        <v>1709</v>
      </c>
    </row>
    <row r="1720" spans="2:9" hidden="1" x14ac:dyDescent="0.3">
      <c r="B1720">
        <v>1710</v>
      </c>
      <c r="C1720" s="1" t="s">
        <v>2874</v>
      </c>
      <c r="D1720" s="1" t="s">
        <v>2875</v>
      </c>
      <c r="E1720" s="1" t="s">
        <v>1546</v>
      </c>
      <c r="F1720" s="1" t="s">
        <v>297</v>
      </c>
      <c r="G1720" s="1" t="s">
        <v>1398</v>
      </c>
      <c r="H1720" s="1" t="s">
        <v>12367</v>
      </c>
      <c r="I1720" s="1">
        <f>+Territorio[[#This Row],[id]]</f>
        <v>1710</v>
      </c>
    </row>
    <row r="1721" spans="2:9" hidden="1" x14ac:dyDescent="0.3">
      <c r="B1721">
        <v>1711</v>
      </c>
      <c r="C1721" s="1" t="s">
        <v>2876</v>
      </c>
      <c r="D1721" s="1" t="s">
        <v>2877</v>
      </c>
      <c r="E1721" s="1" t="s">
        <v>1546</v>
      </c>
      <c r="F1721" s="1" t="s">
        <v>297</v>
      </c>
      <c r="G1721" s="1" t="s">
        <v>1398</v>
      </c>
      <c r="H1721" s="1" t="s">
        <v>12368</v>
      </c>
      <c r="I1721" s="1">
        <f>+Territorio[[#This Row],[id]]</f>
        <v>1711</v>
      </c>
    </row>
    <row r="1722" spans="2:9" hidden="1" x14ac:dyDescent="0.3">
      <c r="B1722">
        <v>1712</v>
      </c>
      <c r="C1722" s="1" t="s">
        <v>2878</v>
      </c>
      <c r="D1722" s="1" t="s">
        <v>2879</v>
      </c>
      <c r="E1722" s="1" t="s">
        <v>1546</v>
      </c>
      <c r="F1722" s="1" t="s">
        <v>297</v>
      </c>
      <c r="G1722" s="1" t="s">
        <v>1398</v>
      </c>
      <c r="H1722" s="1" t="s">
        <v>12369</v>
      </c>
      <c r="I1722" s="1">
        <f>+Territorio[[#This Row],[id]]</f>
        <v>1712</v>
      </c>
    </row>
    <row r="1723" spans="2:9" hidden="1" x14ac:dyDescent="0.3">
      <c r="B1723">
        <v>1713</v>
      </c>
      <c r="C1723" s="1" t="s">
        <v>2880</v>
      </c>
      <c r="D1723" s="1" t="s">
        <v>2881</v>
      </c>
      <c r="E1723" s="1" t="s">
        <v>1546</v>
      </c>
      <c r="F1723" s="1" t="s">
        <v>297</v>
      </c>
      <c r="G1723" s="1" t="s">
        <v>1398</v>
      </c>
      <c r="H1723" s="1" t="s">
        <v>12370</v>
      </c>
      <c r="I1723" s="1">
        <f>+Territorio[[#This Row],[id]]</f>
        <v>1713</v>
      </c>
    </row>
    <row r="1724" spans="2:9" hidden="1" x14ac:dyDescent="0.3">
      <c r="B1724">
        <v>1714</v>
      </c>
      <c r="C1724" s="1" t="s">
        <v>2882</v>
      </c>
      <c r="D1724" s="1" t="s">
        <v>2883</v>
      </c>
      <c r="E1724" s="1" t="s">
        <v>1546</v>
      </c>
      <c r="F1724" s="1" t="s">
        <v>297</v>
      </c>
      <c r="G1724" s="1" t="s">
        <v>1398</v>
      </c>
      <c r="H1724" s="1" t="s">
        <v>12371</v>
      </c>
      <c r="I1724" s="1">
        <f>+Territorio[[#This Row],[id]]</f>
        <v>1714</v>
      </c>
    </row>
    <row r="1725" spans="2:9" hidden="1" x14ac:dyDescent="0.3">
      <c r="B1725">
        <v>1715</v>
      </c>
      <c r="C1725" s="1" t="s">
        <v>2884</v>
      </c>
      <c r="D1725" s="1" t="s">
        <v>2885</v>
      </c>
      <c r="E1725" s="1" t="s">
        <v>1546</v>
      </c>
      <c r="F1725" s="1" t="s">
        <v>297</v>
      </c>
      <c r="G1725" s="1" t="s">
        <v>1398</v>
      </c>
      <c r="H1725" s="1" t="s">
        <v>12372</v>
      </c>
      <c r="I1725" s="1">
        <f>+Territorio[[#This Row],[id]]</f>
        <v>1715</v>
      </c>
    </row>
    <row r="1726" spans="2:9" hidden="1" x14ac:dyDescent="0.3">
      <c r="B1726">
        <v>1716</v>
      </c>
      <c r="C1726" s="1" t="s">
        <v>2886</v>
      </c>
      <c r="D1726" s="1" t="s">
        <v>2887</v>
      </c>
      <c r="E1726" s="1" t="s">
        <v>1546</v>
      </c>
      <c r="F1726" s="1" t="s">
        <v>297</v>
      </c>
      <c r="G1726" s="1" t="s">
        <v>1398</v>
      </c>
      <c r="H1726" s="1" t="s">
        <v>12373</v>
      </c>
      <c r="I1726" s="1">
        <f>+Territorio[[#This Row],[id]]</f>
        <v>1716</v>
      </c>
    </row>
    <row r="1727" spans="2:9" hidden="1" x14ac:dyDescent="0.3">
      <c r="B1727">
        <v>1717</v>
      </c>
      <c r="C1727" s="1" t="s">
        <v>2888</v>
      </c>
      <c r="D1727" s="1" t="s">
        <v>2889</v>
      </c>
      <c r="E1727" s="1" t="s">
        <v>1546</v>
      </c>
      <c r="F1727" s="1" t="s">
        <v>297</v>
      </c>
      <c r="G1727" s="1" t="s">
        <v>1398</v>
      </c>
      <c r="H1727" s="1" t="s">
        <v>12374</v>
      </c>
      <c r="I1727" s="1">
        <f>+Territorio[[#This Row],[id]]</f>
        <v>1717</v>
      </c>
    </row>
    <row r="1728" spans="2:9" hidden="1" x14ac:dyDescent="0.3">
      <c r="B1728">
        <v>1718</v>
      </c>
      <c r="C1728" s="1" t="s">
        <v>2890</v>
      </c>
      <c r="D1728" s="1" t="s">
        <v>2891</v>
      </c>
      <c r="E1728" s="1" t="s">
        <v>1546</v>
      </c>
      <c r="F1728" s="1" t="s">
        <v>297</v>
      </c>
      <c r="G1728" s="1" t="s">
        <v>1398</v>
      </c>
      <c r="H1728" s="1" t="s">
        <v>12375</v>
      </c>
      <c r="I1728" s="1">
        <f>+Territorio[[#This Row],[id]]</f>
        <v>1718</v>
      </c>
    </row>
    <row r="1729" spans="2:9" hidden="1" x14ac:dyDescent="0.3">
      <c r="B1729">
        <v>1719</v>
      </c>
      <c r="C1729" s="1" t="s">
        <v>2892</v>
      </c>
      <c r="D1729" s="1" t="s">
        <v>2893</v>
      </c>
      <c r="E1729" s="1" t="s">
        <v>1546</v>
      </c>
      <c r="F1729" s="1" t="s">
        <v>297</v>
      </c>
      <c r="G1729" s="1" t="s">
        <v>1398</v>
      </c>
      <c r="H1729" s="1" t="s">
        <v>12376</v>
      </c>
      <c r="I1729" s="1">
        <f>+Territorio[[#This Row],[id]]</f>
        <v>1719</v>
      </c>
    </row>
    <row r="1730" spans="2:9" hidden="1" x14ac:dyDescent="0.3">
      <c r="B1730">
        <v>1720</v>
      </c>
      <c r="C1730" s="1" t="s">
        <v>2894</v>
      </c>
      <c r="D1730" s="1" t="s">
        <v>2895</v>
      </c>
      <c r="E1730" s="1" t="s">
        <v>1546</v>
      </c>
      <c r="F1730" s="1" t="s">
        <v>297</v>
      </c>
      <c r="G1730" s="1" t="s">
        <v>1398</v>
      </c>
      <c r="H1730" s="1" t="s">
        <v>12377</v>
      </c>
      <c r="I1730" s="1">
        <f>+Territorio[[#This Row],[id]]</f>
        <v>1720</v>
      </c>
    </row>
    <row r="1731" spans="2:9" hidden="1" x14ac:dyDescent="0.3">
      <c r="B1731">
        <v>1721</v>
      </c>
      <c r="C1731" s="1" t="s">
        <v>654</v>
      </c>
      <c r="D1731" s="1" t="s">
        <v>1820</v>
      </c>
      <c r="E1731" s="1" t="s">
        <v>707</v>
      </c>
      <c r="F1731" s="1" t="s">
        <v>317</v>
      </c>
      <c r="G1731" s="1" t="s">
        <v>1398</v>
      </c>
      <c r="H1731" s="1" t="s">
        <v>12378</v>
      </c>
      <c r="I1731" s="1">
        <f>+Territorio[[#This Row],[id]]</f>
        <v>1721</v>
      </c>
    </row>
    <row r="1732" spans="2:9" hidden="1" x14ac:dyDescent="0.3">
      <c r="B1732">
        <v>1722</v>
      </c>
      <c r="C1732" s="1" t="s">
        <v>2896</v>
      </c>
      <c r="D1732" s="1" t="s">
        <v>1822</v>
      </c>
      <c r="E1732" s="1" t="s">
        <v>707</v>
      </c>
      <c r="F1732" s="1" t="s">
        <v>317</v>
      </c>
      <c r="G1732" s="1" t="s">
        <v>1398</v>
      </c>
      <c r="H1732" s="1" t="s">
        <v>12379</v>
      </c>
      <c r="I1732" s="1">
        <f>+Territorio[[#This Row],[id]]</f>
        <v>1722</v>
      </c>
    </row>
    <row r="1733" spans="2:9" hidden="1" x14ac:dyDescent="0.3">
      <c r="B1733">
        <v>1723</v>
      </c>
      <c r="C1733" s="1" t="s">
        <v>2897</v>
      </c>
      <c r="D1733" s="1" t="s">
        <v>1822</v>
      </c>
      <c r="E1733" s="1" t="s">
        <v>707</v>
      </c>
      <c r="F1733" s="1" t="s">
        <v>317</v>
      </c>
      <c r="G1733" s="1" t="s">
        <v>1398</v>
      </c>
      <c r="H1733" s="1" t="s">
        <v>12380</v>
      </c>
      <c r="I1733" s="1">
        <f>+Territorio[[#This Row],[id]]</f>
        <v>1723</v>
      </c>
    </row>
    <row r="1734" spans="2:9" hidden="1" x14ac:dyDescent="0.3">
      <c r="B1734">
        <v>1724</v>
      </c>
      <c r="C1734" s="1" t="s">
        <v>2898</v>
      </c>
      <c r="D1734" s="1" t="s">
        <v>1824</v>
      </c>
      <c r="E1734" s="1" t="s">
        <v>707</v>
      </c>
      <c r="F1734" s="1" t="s">
        <v>317</v>
      </c>
      <c r="G1734" s="1" t="s">
        <v>1398</v>
      </c>
      <c r="H1734" s="1" t="s">
        <v>12381</v>
      </c>
      <c r="I1734" s="1">
        <f>+Territorio[[#This Row],[id]]</f>
        <v>1724</v>
      </c>
    </row>
    <row r="1735" spans="2:9" hidden="1" x14ac:dyDescent="0.3">
      <c r="B1735">
        <v>1725</v>
      </c>
      <c r="C1735" s="1" t="s">
        <v>2896</v>
      </c>
      <c r="D1735" s="1" t="s">
        <v>1826</v>
      </c>
      <c r="E1735" s="1" t="s">
        <v>707</v>
      </c>
      <c r="F1735" s="1" t="s">
        <v>317</v>
      </c>
      <c r="G1735" s="1" t="s">
        <v>1398</v>
      </c>
      <c r="H1735" s="1" t="s">
        <v>12382</v>
      </c>
      <c r="I1735" s="1">
        <f>+Territorio[[#This Row],[id]]</f>
        <v>1725</v>
      </c>
    </row>
    <row r="1736" spans="2:9" hidden="1" x14ac:dyDescent="0.3">
      <c r="B1736">
        <v>1726</v>
      </c>
      <c r="C1736" s="1" t="s">
        <v>2899</v>
      </c>
      <c r="D1736" s="1" t="s">
        <v>1854</v>
      </c>
      <c r="E1736" s="1" t="s">
        <v>707</v>
      </c>
      <c r="F1736" s="1" t="s">
        <v>317</v>
      </c>
      <c r="G1736" s="1" t="s">
        <v>1398</v>
      </c>
      <c r="H1736" s="1" t="s">
        <v>12383</v>
      </c>
      <c r="I1736" s="1">
        <f>+Territorio[[#This Row],[id]]</f>
        <v>1726</v>
      </c>
    </row>
    <row r="1737" spans="2:9" hidden="1" x14ac:dyDescent="0.3">
      <c r="B1737">
        <v>1727</v>
      </c>
      <c r="C1737" s="1" t="s">
        <v>2900</v>
      </c>
      <c r="D1737" s="1" t="s">
        <v>1855</v>
      </c>
      <c r="E1737" s="1" t="s">
        <v>707</v>
      </c>
      <c r="F1737" s="1" t="s">
        <v>317</v>
      </c>
      <c r="G1737" s="1" t="s">
        <v>1398</v>
      </c>
      <c r="H1737" s="1" t="s">
        <v>12384</v>
      </c>
      <c r="I1737" s="1">
        <f>+Territorio[[#This Row],[id]]</f>
        <v>1727</v>
      </c>
    </row>
    <row r="1738" spans="2:9" hidden="1" x14ac:dyDescent="0.3">
      <c r="B1738">
        <v>1728</v>
      </c>
      <c r="C1738" s="1" t="s">
        <v>2901</v>
      </c>
      <c r="D1738" s="1" t="s">
        <v>1857</v>
      </c>
      <c r="E1738" s="1" t="s">
        <v>707</v>
      </c>
      <c r="F1738" s="1" t="s">
        <v>317</v>
      </c>
      <c r="G1738" s="1" t="s">
        <v>1398</v>
      </c>
      <c r="H1738" s="1" t="s">
        <v>12385</v>
      </c>
      <c r="I1738" s="1">
        <f>+Territorio[[#This Row],[id]]</f>
        <v>1728</v>
      </c>
    </row>
    <row r="1739" spans="2:9" hidden="1" x14ac:dyDescent="0.3">
      <c r="B1739">
        <v>1729</v>
      </c>
      <c r="C1739" s="1" t="s">
        <v>2902</v>
      </c>
      <c r="D1739" s="1" t="s">
        <v>1859</v>
      </c>
      <c r="E1739" s="1" t="s">
        <v>707</v>
      </c>
      <c r="F1739" s="1" t="s">
        <v>317</v>
      </c>
      <c r="G1739" s="1" t="s">
        <v>1398</v>
      </c>
      <c r="H1739" s="1" t="s">
        <v>12386</v>
      </c>
      <c r="I1739" s="1">
        <f>+Territorio[[#This Row],[id]]</f>
        <v>1729</v>
      </c>
    </row>
    <row r="1740" spans="2:9" hidden="1" x14ac:dyDescent="0.3">
      <c r="B1740">
        <v>1730</v>
      </c>
      <c r="C1740" s="1" t="s">
        <v>2903</v>
      </c>
      <c r="D1740" s="1" t="s">
        <v>1861</v>
      </c>
      <c r="E1740" s="1" t="s">
        <v>707</v>
      </c>
      <c r="F1740" s="1" t="s">
        <v>317</v>
      </c>
      <c r="G1740" s="1" t="s">
        <v>1398</v>
      </c>
      <c r="H1740" s="1" t="s">
        <v>12387</v>
      </c>
      <c r="I1740" s="1">
        <f>+Territorio[[#This Row],[id]]</f>
        <v>1730</v>
      </c>
    </row>
    <row r="1741" spans="2:9" hidden="1" x14ac:dyDescent="0.3">
      <c r="B1741">
        <v>1731</v>
      </c>
      <c r="C1741" s="1" t="s">
        <v>2904</v>
      </c>
      <c r="D1741" s="1" t="s">
        <v>1863</v>
      </c>
      <c r="E1741" s="1" t="s">
        <v>707</v>
      </c>
      <c r="F1741" s="1" t="s">
        <v>317</v>
      </c>
      <c r="G1741" s="1" t="s">
        <v>1398</v>
      </c>
      <c r="H1741" s="1" t="s">
        <v>12388</v>
      </c>
      <c r="I1741" s="1">
        <f>+Territorio[[#This Row],[id]]</f>
        <v>1731</v>
      </c>
    </row>
    <row r="1742" spans="2:9" hidden="1" x14ac:dyDescent="0.3">
      <c r="B1742">
        <v>1732</v>
      </c>
      <c r="C1742" s="1" t="s">
        <v>438</v>
      </c>
      <c r="D1742" s="1" t="s">
        <v>1869</v>
      </c>
      <c r="E1742" s="1" t="s">
        <v>707</v>
      </c>
      <c r="F1742" s="1" t="s">
        <v>317</v>
      </c>
      <c r="G1742" s="1" t="s">
        <v>1398</v>
      </c>
      <c r="H1742" s="1" t="s">
        <v>12389</v>
      </c>
      <c r="I1742" s="1">
        <f>+Territorio[[#This Row],[id]]</f>
        <v>1732</v>
      </c>
    </row>
    <row r="1743" spans="2:9" hidden="1" x14ac:dyDescent="0.3">
      <c r="B1743">
        <v>1733</v>
      </c>
      <c r="C1743" s="1" t="s">
        <v>2905</v>
      </c>
      <c r="D1743" s="1" t="s">
        <v>1871</v>
      </c>
      <c r="E1743" s="1" t="s">
        <v>707</v>
      </c>
      <c r="F1743" s="1" t="s">
        <v>317</v>
      </c>
      <c r="G1743" s="1" t="s">
        <v>1398</v>
      </c>
      <c r="H1743" s="1" t="s">
        <v>12390</v>
      </c>
      <c r="I1743" s="1">
        <f>+Territorio[[#This Row],[id]]</f>
        <v>1733</v>
      </c>
    </row>
    <row r="1744" spans="2:9" hidden="1" x14ac:dyDescent="0.3">
      <c r="B1744">
        <v>1734</v>
      </c>
      <c r="C1744" s="1" t="s">
        <v>2906</v>
      </c>
      <c r="D1744" s="1" t="s">
        <v>1873</v>
      </c>
      <c r="E1744" s="1" t="s">
        <v>707</v>
      </c>
      <c r="F1744" s="1" t="s">
        <v>317</v>
      </c>
      <c r="G1744" s="1" t="s">
        <v>1398</v>
      </c>
      <c r="H1744" s="1" t="s">
        <v>12391</v>
      </c>
      <c r="I1744" s="1">
        <f>+Territorio[[#This Row],[id]]</f>
        <v>1734</v>
      </c>
    </row>
    <row r="1745" spans="2:9" hidden="1" x14ac:dyDescent="0.3">
      <c r="B1745">
        <v>1735</v>
      </c>
      <c r="C1745" s="1" t="s">
        <v>2907</v>
      </c>
      <c r="D1745" s="1" t="s">
        <v>1875</v>
      </c>
      <c r="E1745" s="1" t="s">
        <v>707</v>
      </c>
      <c r="F1745" s="1" t="s">
        <v>317</v>
      </c>
      <c r="G1745" s="1" t="s">
        <v>1398</v>
      </c>
      <c r="H1745" s="1" t="s">
        <v>12392</v>
      </c>
      <c r="I1745" s="1">
        <f>+Territorio[[#This Row],[id]]</f>
        <v>1735</v>
      </c>
    </row>
    <row r="1746" spans="2:9" hidden="1" x14ac:dyDescent="0.3">
      <c r="B1746">
        <v>1736</v>
      </c>
      <c r="C1746" s="1" t="s">
        <v>2908</v>
      </c>
      <c r="D1746" s="1" t="s">
        <v>1877</v>
      </c>
      <c r="E1746" s="1" t="s">
        <v>707</v>
      </c>
      <c r="F1746" s="1" t="s">
        <v>317</v>
      </c>
      <c r="G1746" s="1" t="s">
        <v>1398</v>
      </c>
      <c r="H1746" s="1" t="s">
        <v>12393</v>
      </c>
      <c r="I1746" s="1">
        <f>+Territorio[[#This Row],[id]]</f>
        <v>1736</v>
      </c>
    </row>
    <row r="1747" spans="2:9" hidden="1" x14ac:dyDescent="0.3">
      <c r="B1747">
        <v>1737</v>
      </c>
      <c r="C1747" s="1" t="s">
        <v>2909</v>
      </c>
      <c r="D1747" s="1" t="s">
        <v>1879</v>
      </c>
      <c r="E1747" s="1" t="s">
        <v>707</v>
      </c>
      <c r="F1747" s="1" t="s">
        <v>317</v>
      </c>
      <c r="G1747" s="1" t="s">
        <v>1398</v>
      </c>
      <c r="H1747" s="1" t="s">
        <v>12394</v>
      </c>
      <c r="I1747" s="1">
        <f>+Territorio[[#This Row],[id]]</f>
        <v>1737</v>
      </c>
    </row>
    <row r="1748" spans="2:9" hidden="1" x14ac:dyDescent="0.3">
      <c r="B1748">
        <v>1738</v>
      </c>
      <c r="C1748" s="1" t="s">
        <v>2910</v>
      </c>
      <c r="D1748" s="1" t="s">
        <v>1900</v>
      </c>
      <c r="E1748" s="1" t="s">
        <v>707</v>
      </c>
      <c r="F1748" s="1" t="s">
        <v>317</v>
      </c>
      <c r="G1748" s="1" t="s">
        <v>1398</v>
      </c>
      <c r="H1748" s="1" t="s">
        <v>12395</v>
      </c>
      <c r="I1748" s="1">
        <f>+Territorio[[#This Row],[id]]</f>
        <v>1738</v>
      </c>
    </row>
    <row r="1749" spans="2:9" hidden="1" x14ac:dyDescent="0.3">
      <c r="B1749">
        <v>1739</v>
      </c>
      <c r="C1749" s="1" t="s">
        <v>2911</v>
      </c>
      <c r="D1749" s="1" t="s">
        <v>1902</v>
      </c>
      <c r="E1749" s="1" t="s">
        <v>707</v>
      </c>
      <c r="F1749" s="1" t="s">
        <v>317</v>
      </c>
      <c r="G1749" s="1" t="s">
        <v>1398</v>
      </c>
      <c r="H1749" s="1" t="s">
        <v>12396</v>
      </c>
      <c r="I1749" s="1">
        <f>+Territorio[[#This Row],[id]]</f>
        <v>1739</v>
      </c>
    </row>
    <row r="1750" spans="2:9" hidden="1" x14ac:dyDescent="0.3">
      <c r="B1750">
        <v>1740</v>
      </c>
      <c r="C1750" s="1" t="s">
        <v>2912</v>
      </c>
      <c r="D1750" s="1" t="s">
        <v>1904</v>
      </c>
      <c r="E1750" s="1" t="s">
        <v>707</v>
      </c>
      <c r="F1750" s="1" t="s">
        <v>317</v>
      </c>
      <c r="G1750" s="1" t="s">
        <v>1398</v>
      </c>
      <c r="H1750" s="1" t="s">
        <v>12397</v>
      </c>
      <c r="I1750" s="1">
        <f>+Territorio[[#This Row],[id]]</f>
        <v>1740</v>
      </c>
    </row>
    <row r="1751" spans="2:9" hidden="1" x14ac:dyDescent="0.3">
      <c r="B1751">
        <v>1741</v>
      </c>
      <c r="C1751" s="1" t="s">
        <v>2913</v>
      </c>
      <c r="D1751" s="1" t="s">
        <v>1905</v>
      </c>
      <c r="E1751" s="1" t="s">
        <v>707</v>
      </c>
      <c r="F1751" s="1" t="s">
        <v>317</v>
      </c>
      <c r="G1751" s="1" t="s">
        <v>1398</v>
      </c>
      <c r="H1751" s="1" t="s">
        <v>12398</v>
      </c>
      <c r="I1751" s="1">
        <f>+Territorio[[#This Row],[id]]</f>
        <v>1741</v>
      </c>
    </row>
    <row r="1752" spans="2:9" hidden="1" x14ac:dyDescent="0.3">
      <c r="B1752">
        <v>1742</v>
      </c>
      <c r="C1752" s="1" t="s">
        <v>2914</v>
      </c>
      <c r="D1752" s="1" t="s">
        <v>1907</v>
      </c>
      <c r="E1752" s="1" t="s">
        <v>707</v>
      </c>
      <c r="F1752" s="1" t="s">
        <v>317</v>
      </c>
      <c r="G1752" s="1" t="s">
        <v>1398</v>
      </c>
      <c r="H1752" s="1" t="s">
        <v>12399</v>
      </c>
      <c r="I1752" s="1">
        <f>+Territorio[[#This Row],[id]]</f>
        <v>1742</v>
      </c>
    </row>
    <row r="1753" spans="2:9" hidden="1" x14ac:dyDescent="0.3">
      <c r="B1753">
        <v>1743</v>
      </c>
      <c r="C1753" s="1" t="s">
        <v>2915</v>
      </c>
      <c r="D1753" s="1" t="s">
        <v>1909</v>
      </c>
      <c r="E1753" s="1" t="s">
        <v>707</v>
      </c>
      <c r="F1753" s="1" t="s">
        <v>317</v>
      </c>
      <c r="G1753" s="1" t="s">
        <v>1398</v>
      </c>
      <c r="H1753" s="1" t="s">
        <v>12400</v>
      </c>
      <c r="I1753" s="1">
        <f>+Territorio[[#This Row],[id]]</f>
        <v>1743</v>
      </c>
    </row>
    <row r="1754" spans="2:9" hidden="1" x14ac:dyDescent="0.3">
      <c r="B1754">
        <v>1744</v>
      </c>
      <c r="C1754" s="1" t="s">
        <v>2916</v>
      </c>
      <c r="D1754" s="1" t="s">
        <v>1911</v>
      </c>
      <c r="E1754" s="1" t="s">
        <v>707</v>
      </c>
      <c r="F1754" s="1" t="s">
        <v>317</v>
      </c>
      <c r="G1754" s="1" t="s">
        <v>1398</v>
      </c>
      <c r="H1754" s="1" t="s">
        <v>12401</v>
      </c>
      <c r="I1754" s="1">
        <f>+Territorio[[#This Row],[id]]</f>
        <v>1744</v>
      </c>
    </row>
    <row r="1755" spans="2:9" hidden="1" x14ac:dyDescent="0.3">
      <c r="B1755">
        <v>1745</v>
      </c>
      <c r="C1755" s="1" t="s">
        <v>2917</v>
      </c>
      <c r="D1755" s="1" t="s">
        <v>1913</v>
      </c>
      <c r="E1755" s="1" t="s">
        <v>707</v>
      </c>
      <c r="F1755" s="1" t="s">
        <v>317</v>
      </c>
      <c r="G1755" s="1" t="s">
        <v>1398</v>
      </c>
      <c r="H1755" s="1" t="s">
        <v>12402</v>
      </c>
      <c r="I1755" s="1">
        <f>+Territorio[[#This Row],[id]]</f>
        <v>1745</v>
      </c>
    </row>
    <row r="1756" spans="2:9" hidden="1" x14ac:dyDescent="0.3">
      <c r="B1756">
        <v>1746</v>
      </c>
      <c r="C1756" s="1" t="s">
        <v>2918</v>
      </c>
      <c r="D1756" s="1" t="s">
        <v>1915</v>
      </c>
      <c r="E1756" s="1" t="s">
        <v>707</v>
      </c>
      <c r="F1756" s="1" t="s">
        <v>317</v>
      </c>
      <c r="G1756" s="1" t="s">
        <v>1398</v>
      </c>
      <c r="H1756" s="1" t="s">
        <v>12403</v>
      </c>
      <c r="I1756" s="1">
        <f>+Territorio[[#This Row],[id]]</f>
        <v>1746</v>
      </c>
    </row>
    <row r="1757" spans="2:9" hidden="1" x14ac:dyDescent="0.3">
      <c r="B1757">
        <v>1747</v>
      </c>
      <c r="C1757" s="1" t="s">
        <v>2919</v>
      </c>
      <c r="D1757" s="1" t="s">
        <v>1917</v>
      </c>
      <c r="E1757" s="1" t="s">
        <v>707</v>
      </c>
      <c r="F1757" s="1" t="s">
        <v>317</v>
      </c>
      <c r="G1757" s="1" t="s">
        <v>1398</v>
      </c>
      <c r="H1757" s="1" t="s">
        <v>12404</v>
      </c>
      <c r="I1757" s="1">
        <f>+Territorio[[#This Row],[id]]</f>
        <v>1747</v>
      </c>
    </row>
    <row r="1758" spans="2:9" hidden="1" x14ac:dyDescent="0.3">
      <c r="B1758">
        <v>1748</v>
      </c>
      <c r="C1758" s="1" t="s">
        <v>2920</v>
      </c>
      <c r="D1758" s="1" t="s">
        <v>1919</v>
      </c>
      <c r="E1758" s="1" t="s">
        <v>707</v>
      </c>
      <c r="F1758" s="1" t="s">
        <v>317</v>
      </c>
      <c r="G1758" s="1" t="s">
        <v>1398</v>
      </c>
      <c r="H1758" s="1" t="s">
        <v>12405</v>
      </c>
      <c r="I1758" s="1">
        <f>+Territorio[[#This Row],[id]]</f>
        <v>1748</v>
      </c>
    </row>
    <row r="1759" spans="2:9" hidden="1" x14ac:dyDescent="0.3">
      <c r="B1759">
        <v>1749</v>
      </c>
      <c r="C1759" s="1" t="s">
        <v>1554</v>
      </c>
      <c r="D1759" s="1" t="s">
        <v>1921</v>
      </c>
      <c r="E1759" s="1" t="s">
        <v>707</v>
      </c>
      <c r="F1759" s="1" t="s">
        <v>317</v>
      </c>
      <c r="G1759" s="1" t="s">
        <v>1398</v>
      </c>
      <c r="H1759" s="1" t="s">
        <v>12406</v>
      </c>
      <c r="I1759" s="1">
        <f>+Territorio[[#This Row],[id]]</f>
        <v>1749</v>
      </c>
    </row>
    <row r="1760" spans="2:9" hidden="1" x14ac:dyDescent="0.3">
      <c r="B1760">
        <v>1750</v>
      </c>
      <c r="C1760" s="1" t="s">
        <v>2921</v>
      </c>
      <c r="D1760" s="1" t="s">
        <v>1923</v>
      </c>
      <c r="E1760" s="1" t="s">
        <v>707</v>
      </c>
      <c r="F1760" s="1" t="s">
        <v>317</v>
      </c>
      <c r="G1760" s="1" t="s">
        <v>1398</v>
      </c>
      <c r="H1760" s="1" t="s">
        <v>12407</v>
      </c>
      <c r="I1760" s="1">
        <f>+Territorio[[#This Row],[id]]</f>
        <v>1750</v>
      </c>
    </row>
    <row r="1761" spans="2:9" hidden="1" x14ac:dyDescent="0.3">
      <c r="B1761">
        <v>1751</v>
      </c>
      <c r="C1761" s="1" t="s">
        <v>2922</v>
      </c>
      <c r="D1761" s="1" t="s">
        <v>1925</v>
      </c>
      <c r="E1761" s="1" t="s">
        <v>707</v>
      </c>
      <c r="F1761" s="1" t="s">
        <v>317</v>
      </c>
      <c r="G1761" s="1" t="s">
        <v>1398</v>
      </c>
      <c r="H1761" s="1" t="s">
        <v>12408</v>
      </c>
      <c r="I1761" s="1">
        <f>+Territorio[[#This Row],[id]]</f>
        <v>1751</v>
      </c>
    </row>
    <row r="1762" spans="2:9" hidden="1" x14ac:dyDescent="0.3">
      <c r="B1762">
        <v>1752</v>
      </c>
      <c r="C1762" s="1" t="s">
        <v>2923</v>
      </c>
      <c r="D1762" s="1" t="s">
        <v>1929</v>
      </c>
      <c r="E1762" s="1" t="s">
        <v>707</v>
      </c>
      <c r="F1762" s="1" t="s">
        <v>317</v>
      </c>
      <c r="G1762" s="1" t="s">
        <v>1398</v>
      </c>
      <c r="H1762" s="1" t="s">
        <v>12409</v>
      </c>
      <c r="I1762" s="1">
        <f>+Territorio[[#This Row],[id]]</f>
        <v>1752</v>
      </c>
    </row>
    <row r="1763" spans="2:9" hidden="1" x14ac:dyDescent="0.3">
      <c r="B1763">
        <v>1753</v>
      </c>
      <c r="C1763" s="1" t="s">
        <v>2924</v>
      </c>
      <c r="D1763" s="1" t="s">
        <v>1931</v>
      </c>
      <c r="E1763" s="1" t="s">
        <v>707</v>
      </c>
      <c r="F1763" s="1" t="s">
        <v>317</v>
      </c>
      <c r="G1763" s="1" t="s">
        <v>1398</v>
      </c>
      <c r="H1763" s="1" t="s">
        <v>12410</v>
      </c>
      <c r="I1763" s="1">
        <f>+Territorio[[#This Row],[id]]</f>
        <v>1753</v>
      </c>
    </row>
    <row r="1764" spans="2:9" hidden="1" x14ac:dyDescent="0.3">
      <c r="B1764">
        <v>1754</v>
      </c>
      <c r="C1764" s="1" t="s">
        <v>2397</v>
      </c>
      <c r="D1764" s="1" t="s">
        <v>1933</v>
      </c>
      <c r="E1764" s="1" t="s">
        <v>707</v>
      </c>
      <c r="F1764" s="1" t="s">
        <v>317</v>
      </c>
      <c r="G1764" s="1" t="s">
        <v>1398</v>
      </c>
      <c r="H1764" s="1" t="s">
        <v>12411</v>
      </c>
      <c r="I1764" s="1">
        <f>+Territorio[[#This Row],[id]]</f>
        <v>1754</v>
      </c>
    </row>
    <row r="1765" spans="2:9" hidden="1" x14ac:dyDescent="0.3">
      <c r="B1765">
        <v>1755</v>
      </c>
      <c r="C1765" s="1" t="s">
        <v>2925</v>
      </c>
      <c r="D1765" s="1" t="s">
        <v>1955</v>
      </c>
      <c r="E1765" s="1" t="s">
        <v>707</v>
      </c>
      <c r="F1765" s="1" t="s">
        <v>317</v>
      </c>
      <c r="G1765" s="1" t="s">
        <v>1398</v>
      </c>
      <c r="H1765" s="1" t="s">
        <v>12412</v>
      </c>
      <c r="I1765" s="1">
        <f>+Territorio[[#This Row],[id]]</f>
        <v>1755</v>
      </c>
    </row>
    <row r="1766" spans="2:9" hidden="1" x14ac:dyDescent="0.3">
      <c r="B1766">
        <v>1756</v>
      </c>
      <c r="C1766" s="1" t="s">
        <v>2926</v>
      </c>
      <c r="D1766" s="1" t="s">
        <v>1957</v>
      </c>
      <c r="E1766" s="1" t="s">
        <v>707</v>
      </c>
      <c r="F1766" s="1" t="s">
        <v>317</v>
      </c>
      <c r="G1766" s="1" t="s">
        <v>1398</v>
      </c>
      <c r="H1766" s="1" t="s">
        <v>12413</v>
      </c>
      <c r="I1766" s="1">
        <f>+Territorio[[#This Row],[id]]</f>
        <v>1756</v>
      </c>
    </row>
    <row r="1767" spans="2:9" hidden="1" x14ac:dyDescent="0.3">
      <c r="B1767">
        <v>1757</v>
      </c>
      <c r="C1767" s="1" t="s">
        <v>2927</v>
      </c>
      <c r="D1767" s="1" t="s">
        <v>1958</v>
      </c>
      <c r="E1767" s="1" t="s">
        <v>707</v>
      </c>
      <c r="F1767" s="1" t="s">
        <v>317</v>
      </c>
      <c r="G1767" s="1" t="s">
        <v>1398</v>
      </c>
      <c r="H1767" s="1" t="s">
        <v>12414</v>
      </c>
      <c r="I1767" s="1">
        <f>+Territorio[[#This Row],[id]]</f>
        <v>1757</v>
      </c>
    </row>
    <row r="1768" spans="2:9" hidden="1" x14ac:dyDescent="0.3">
      <c r="B1768">
        <v>1758</v>
      </c>
      <c r="C1768" s="1" t="s">
        <v>2928</v>
      </c>
      <c r="D1768" s="1" t="s">
        <v>1960</v>
      </c>
      <c r="E1768" s="1" t="s">
        <v>707</v>
      </c>
      <c r="F1768" s="1" t="s">
        <v>317</v>
      </c>
      <c r="G1768" s="1" t="s">
        <v>1398</v>
      </c>
      <c r="H1768" s="1" t="s">
        <v>12415</v>
      </c>
      <c r="I1768" s="1">
        <f>+Territorio[[#This Row],[id]]</f>
        <v>1758</v>
      </c>
    </row>
    <row r="1769" spans="2:9" hidden="1" x14ac:dyDescent="0.3">
      <c r="B1769">
        <v>1759</v>
      </c>
      <c r="C1769" s="1" t="s">
        <v>2929</v>
      </c>
      <c r="D1769" s="1" t="s">
        <v>1962</v>
      </c>
      <c r="E1769" s="1" t="s">
        <v>707</v>
      </c>
      <c r="F1769" s="1" t="s">
        <v>317</v>
      </c>
      <c r="G1769" s="1" t="s">
        <v>1398</v>
      </c>
      <c r="H1769" s="1" t="s">
        <v>12416</v>
      </c>
      <c r="I1769" s="1">
        <f>+Territorio[[#This Row],[id]]</f>
        <v>1759</v>
      </c>
    </row>
    <row r="1770" spans="2:9" hidden="1" x14ac:dyDescent="0.3">
      <c r="B1770">
        <v>1760</v>
      </c>
      <c r="C1770" s="1" t="s">
        <v>2930</v>
      </c>
      <c r="D1770" s="1" t="s">
        <v>1964</v>
      </c>
      <c r="E1770" s="1" t="s">
        <v>707</v>
      </c>
      <c r="F1770" s="1" t="s">
        <v>317</v>
      </c>
      <c r="G1770" s="1" t="s">
        <v>1398</v>
      </c>
      <c r="H1770" s="1" t="s">
        <v>12417</v>
      </c>
      <c r="I1770" s="1">
        <f>+Territorio[[#This Row],[id]]</f>
        <v>1760</v>
      </c>
    </row>
    <row r="1771" spans="2:9" hidden="1" x14ac:dyDescent="0.3">
      <c r="B1771">
        <v>1761</v>
      </c>
      <c r="C1771" s="1" t="s">
        <v>858</v>
      </c>
      <c r="D1771" s="1" t="s">
        <v>1966</v>
      </c>
      <c r="E1771" s="1" t="s">
        <v>707</v>
      </c>
      <c r="F1771" s="1" t="s">
        <v>317</v>
      </c>
      <c r="G1771" s="1" t="s">
        <v>1398</v>
      </c>
      <c r="H1771" s="1" t="s">
        <v>12418</v>
      </c>
      <c r="I1771" s="1">
        <f>+Territorio[[#This Row],[id]]</f>
        <v>1761</v>
      </c>
    </row>
    <row r="1772" spans="2:9" hidden="1" x14ac:dyDescent="0.3">
      <c r="B1772">
        <v>1762</v>
      </c>
      <c r="C1772" s="1" t="s">
        <v>2931</v>
      </c>
      <c r="D1772" s="1" t="s">
        <v>1983</v>
      </c>
      <c r="E1772" s="1" t="s">
        <v>707</v>
      </c>
      <c r="F1772" s="1" t="s">
        <v>317</v>
      </c>
      <c r="G1772" s="1" t="s">
        <v>1398</v>
      </c>
      <c r="H1772" s="1" t="s">
        <v>12419</v>
      </c>
      <c r="I1772" s="1">
        <f>+Territorio[[#This Row],[id]]</f>
        <v>1762</v>
      </c>
    </row>
    <row r="1773" spans="2:9" hidden="1" x14ac:dyDescent="0.3">
      <c r="B1773">
        <v>1763</v>
      </c>
      <c r="C1773" s="1" t="s">
        <v>2932</v>
      </c>
      <c r="D1773" s="1" t="s">
        <v>1985</v>
      </c>
      <c r="E1773" s="1" t="s">
        <v>707</v>
      </c>
      <c r="F1773" s="1" t="s">
        <v>317</v>
      </c>
      <c r="G1773" s="1" t="s">
        <v>1398</v>
      </c>
      <c r="H1773" s="1" t="s">
        <v>12420</v>
      </c>
      <c r="I1773" s="1">
        <f>+Territorio[[#This Row],[id]]</f>
        <v>1763</v>
      </c>
    </row>
    <row r="1774" spans="2:9" hidden="1" x14ac:dyDescent="0.3">
      <c r="B1774">
        <v>1764</v>
      </c>
      <c r="C1774" s="1" t="s">
        <v>665</v>
      </c>
      <c r="D1774" s="1" t="s">
        <v>1987</v>
      </c>
      <c r="E1774" s="1" t="s">
        <v>707</v>
      </c>
      <c r="F1774" s="1" t="s">
        <v>317</v>
      </c>
      <c r="G1774" s="1" t="s">
        <v>1398</v>
      </c>
      <c r="H1774" s="1" t="s">
        <v>12421</v>
      </c>
      <c r="I1774" s="1">
        <f>+Territorio[[#This Row],[id]]</f>
        <v>1764</v>
      </c>
    </row>
    <row r="1775" spans="2:9" hidden="1" x14ac:dyDescent="0.3">
      <c r="B1775">
        <v>1765</v>
      </c>
      <c r="C1775" s="1" t="s">
        <v>2933</v>
      </c>
      <c r="D1775" s="1" t="s">
        <v>1989</v>
      </c>
      <c r="E1775" s="1" t="s">
        <v>707</v>
      </c>
      <c r="F1775" s="1" t="s">
        <v>317</v>
      </c>
      <c r="G1775" s="1" t="s">
        <v>1398</v>
      </c>
      <c r="H1775" s="1" t="s">
        <v>12422</v>
      </c>
      <c r="I1775" s="1">
        <f>+Territorio[[#This Row],[id]]</f>
        <v>1765</v>
      </c>
    </row>
    <row r="1776" spans="2:9" hidden="1" x14ac:dyDescent="0.3">
      <c r="B1776">
        <v>1766</v>
      </c>
      <c r="C1776" s="1" t="s">
        <v>2934</v>
      </c>
      <c r="D1776" s="1" t="s">
        <v>1991</v>
      </c>
      <c r="E1776" s="1" t="s">
        <v>707</v>
      </c>
      <c r="F1776" s="1" t="s">
        <v>317</v>
      </c>
      <c r="G1776" s="1" t="s">
        <v>1398</v>
      </c>
      <c r="H1776" s="1" t="s">
        <v>12423</v>
      </c>
      <c r="I1776" s="1">
        <f>+Territorio[[#This Row],[id]]</f>
        <v>1766</v>
      </c>
    </row>
    <row r="1777" spans="2:9" hidden="1" x14ac:dyDescent="0.3">
      <c r="B1777">
        <v>1767</v>
      </c>
      <c r="C1777" s="1" t="s">
        <v>2935</v>
      </c>
      <c r="D1777" s="1" t="s">
        <v>1993</v>
      </c>
      <c r="E1777" s="1" t="s">
        <v>707</v>
      </c>
      <c r="F1777" s="1" t="s">
        <v>317</v>
      </c>
      <c r="G1777" s="1" t="s">
        <v>1398</v>
      </c>
      <c r="H1777" s="1" t="s">
        <v>12424</v>
      </c>
      <c r="I1777" s="1">
        <f>+Territorio[[#This Row],[id]]</f>
        <v>1767</v>
      </c>
    </row>
    <row r="1778" spans="2:9" hidden="1" x14ac:dyDescent="0.3">
      <c r="B1778">
        <v>1768</v>
      </c>
      <c r="C1778" s="1" t="s">
        <v>2936</v>
      </c>
      <c r="D1778" s="1" t="s">
        <v>1995</v>
      </c>
      <c r="E1778" s="1" t="s">
        <v>707</v>
      </c>
      <c r="F1778" s="1" t="s">
        <v>317</v>
      </c>
      <c r="G1778" s="1" t="s">
        <v>1398</v>
      </c>
      <c r="H1778" s="1" t="s">
        <v>12425</v>
      </c>
      <c r="I1778" s="1">
        <f>+Territorio[[#This Row],[id]]</f>
        <v>1768</v>
      </c>
    </row>
    <row r="1779" spans="2:9" hidden="1" x14ac:dyDescent="0.3">
      <c r="B1779">
        <v>1769</v>
      </c>
      <c r="C1779" s="1" t="s">
        <v>2937</v>
      </c>
      <c r="D1779" s="1" t="s">
        <v>2021</v>
      </c>
      <c r="E1779" s="1" t="s">
        <v>707</v>
      </c>
      <c r="F1779" s="1" t="s">
        <v>317</v>
      </c>
      <c r="G1779" s="1" t="s">
        <v>1398</v>
      </c>
      <c r="H1779" s="1" t="s">
        <v>12426</v>
      </c>
      <c r="I1779" s="1">
        <f>+Territorio[[#This Row],[id]]</f>
        <v>1769</v>
      </c>
    </row>
    <row r="1780" spans="2:9" hidden="1" x14ac:dyDescent="0.3">
      <c r="B1780">
        <v>1770</v>
      </c>
      <c r="C1780" s="1" t="s">
        <v>2938</v>
      </c>
      <c r="D1780" s="1" t="s">
        <v>2027</v>
      </c>
      <c r="E1780" s="1" t="s">
        <v>707</v>
      </c>
      <c r="F1780" s="1" t="s">
        <v>317</v>
      </c>
      <c r="G1780" s="1" t="s">
        <v>1398</v>
      </c>
      <c r="H1780" s="1" t="s">
        <v>12427</v>
      </c>
      <c r="I1780" s="1">
        <f>+Territorio[[#This Row],[id]]</f>
        <v>1770</v>
      </c>
    </row>
    <row r="1781" spans="2:9" hidden="1" x14ac:dyDescent="0.3">
      <c r="B1781">
        <v>1771</v>
      </c>
      <c r="C1781" s="1" t="s">
        <v>2939</v>
      </c>
      <c r="D1781" s="1" t="s">
        <v>2029</v>
      </c>
      <c r="E1781" s="1" t="s">
        <v>707</v>
      </c>
      <c r="F1781" s="1" t="s">
        <v>317</v>
      </c>
      <c r="G1781" s="1" t="s">
        <v>1398</v>
      </c>
      <c r="H1781" s="1" t="s">
        <v>12428</v>
      </c>
      <c r="I1781" s="1">
        <f>+Territorio[[#This Row],[id]]</f>
        <v>1771</v>
      </c>
    </row>
    <row r="1782" spans="2:9" hidden="1" x14ac:dyDescent="0.3">
      <c r="B1782">
        <v>1772</v>
      </c>
      <c r="C1782" s="1" t="s">
        <v>316</v>
      </c>
      <c r="D1782" s="1" t="s">
        <v>2033</v>
      </c>
      <c r="E1782" s="1" t="s">
        <v>707</v>
      </c>
      <c r="F1782" s="1" t="s">
        <v>317</v>
      </c>
      <c r="G1782" s="1" t="s">
        <v>1398</v>
      </c>
      <c r="H1782" s="1" t="s">
        <v>12429</v>
      </c>
      <c r="I1782" s="1">
        <f>+Territorio[[#This Row],[id]]</f>
        <v>1772</v>
      </c>
    </row>
    <row r="1783" spans="2:9" hidden="1" x14ac:dyDescent="0.3">
      <c r="B1783">
        <v>1773</v>
      </c>
      <c r="C1783" s="1" t="s">
        <v>2515</v>
      </c>
      <c r="D1783" s="1" t="s">
        <v>2495</v>
      </c>
      <c r="E1783" s="1" t="s">
        <v>707</v>
      </c>
      <c r="F1783" s="1" t="s">
        <v>317</v>
      </c>
      <c r="G1783" s="1" t="s">
        <v>1398</v>
      </c>
      <c r="H1783" s="1" t="s">
        <v>12430</v>
      </c>
      <c r="I1783" s="1">
        <f>+Territorio[[#This Row],[id]]</f>
        <v>1773</v>
      </c>
    </row>
    <row r="1784" spans="2:9" hidden="1" x14ac:dyDescent="0.3">
      <c r="B1784">
        <v>1774</v>
      </c>
      <c r="C1784" s="1" t="s">
        <v>2940</v>
      </c>
      <c r="D1784" s="1" t="s">
        <v>2497</v>
      </c>
      <c r="E1784" s="1" t="s">
        <v>707</v>
      </c>
      <c r="F1784" s="1" t="s">
        <v>317</v>
      </c>
      <c r="G1784" s="1" t="s">
        <v>1398</v>
      </c>
      <c r="H1784" s="1" t="s">
        <v>12431</v>
      </c>
      <c r="I1784" s="1">
        <f>+Territorio[[#This Row],[id]]</f>
        <v>1774</v>
      </c>
    </row>
    <row r="1785" spans="2:9" hidden="1" x14ac:dyDescent="0.3">
      <c r="B1785">
        <v>1775</v>
      </c>
      <c r="C1785" s="1" t="s">
        <v>2941</v>
      </c>
      <c r="D1785" s="1" t="s">
        <v>2034</v>
      </c>
      <c r="E1785" s="1" t="s">
        <v>707</v>
      </c>
      <c r="F1785" s="1" t="s">
        <v>317</v>
      </c>
      <c r="G1785" s="1" t="s">
        <v>1398</v>
      </c>
      <c r="H1785" s="1" t="s">
        <v>12432</v>
      </c>
      <c r="I1785" s="1">
        <f>+Territorio[[#This Row],[id]]</f>
        <v>1775</v>
      </c>
    </row>
    <row r="1786" spans="2:9" hidden="1" x14ac:dyDescent="0.3">
      <c r="B1786">
        <v>1776</v>
      </c>
      <c r="C1786" s="1" t="s">
        <v>2942</v>
      </c>
      <c r="D1786" s="1" t="s">
        <v>2036</v>
      </c>
      <c r="E1786" s="1" t="s">
        <v>707</v>
      </c>
      <c r="F1786" s="1" t="s">
        <v>317</v>
      </c>
      <c r="G1786" s="1" t="s">
        <v>1398</v>
      </c>
      <c r="H1786" s="1" t="s">
        <v>12433</v>
      </c>
      <c r="I1786" s="1">
        <f>+Territorio[[#This Row],[id]]</f>
        <v>1776</v>
      </c>
    </row>
    <row r="1787" spans="2:9" hidden="1" x14ac:dyDescent="0.3">
      <c r="B1787">
        <v>1777</v>
      </c>
      <c r="C1787" s="1" t="s">
        <v>2943</v>
      </c>
      <c r="D1787" s="1" t="s">
        <v>2038</v>
      </c>
      <c r="E1787" s="1" t="s">
        <v>707</v>
      </c>
      <c r="F1787" s="1" t="s">
        <v>317</v>
      </c>
      <c r="G1787" s="1" t="s">
        <v>1398</v>
      </c>
      <c r="H1787" s="1" t="s">
        <v>12434</v>
      </c>
      <c r="I1787" s="1">
        <f>+Territorio[[#This Row],[id]]</f>
        <v>1777</v>
      </c>
    </row>
    <row r="1788" spans="2:9" hidden="1" x14ac:dyDescent="0.3">
      <c r="B1788">
        <v>1778</v>
      </c>
      <c r="C1788" s="1" t="s">
        <v>2944</v>
      </c>
      <c r="D1788" s="1" t="s">
        <v>2040</v>
      </c>
      <c r="E1788" s="1" t="s">
        <v>707</v>
      </c>
      <c r="F1788" s="1" t="s">
        <v>317</v>
      </c>
      <c r="G1788" s="1" t="s">
        <v>1398</v>
      </c>
      <c r="H1788" s="1" t="s">
        <v>12435</v>
      </c>
      <c r="I1788" s="1">
        <f>+Territorio[[#This Row],[id]]</f>
        <v>1778</v>
      </c>
    </row>
    <row r="1789" spans="2:9" hidden="1" x14ac:dyDescent="0.3">
      <c r="B1789">
        <v>1779</v>
      </c>
      <c r="C1789" s="1" t="s">
        <v>2945</v>
      </c>
      <c r="D1789" s="1" t="s">
        <v>2042</v>
      </c>
      <c r="E1789" s="1" t="s">
        <v>707</v>
      </c>
      <c r="F1789" s="1" t="s">
        <v>317</v>
      </c>
      <c r="G1789" s="1" t="s">
        <v>1398</v>
      </c>
      <c r="H1789" s="1" t="s">
        <v>12436</v>
      </c>
      <c r="I1789" s="1">
        <f>+Territorio[[#This Row],[id]]</f>
        <v>1779</v>
      </c>
    </row>
    <row r="1790" spans="2:9" hidden="1" x14ac:dyDescent="0.3">
      <c r="B1790">
        <v>1780</v>
      </c>
      <c r="C1790" s="1" t="s">
        <v>2946</v>
      </c>
      <c r="D1790" s="1" t="s">
        <v>2044</v>
      </c>
      <c r="E1790" s="1" t="s">
        <v>707</v>
      </c>
      <c r="F1790" s="1" t="s">
        <v>317</v>
      </c>
      <c r="G1790" s="1" t="s">
        <v>1398</v>
      </c>
      <c r="H1790" s="1" t="s">
        <v>12437</v>
      </c>
      <c r="I1790" s="1">
        <f>+Territorio[[#This Row],[id]]</f>
        <v>1780</v>
      </c>
    </row>
    <row r="1791" spans="2:9" hidden="1" x14ac:dyDescent="0.3">
      <c r="B1791">
        <v>1781</v>
      </c>
      <c r="C1791" s="1" t="s">
        <v>2947</v>
      </c>
      <c r="D1791" s="1" t="s">
        <v>2046</v>
      </c>
      <c r="E1791" s="1" t="s">
        <v>707</v>
      </c>
      <c r="F1791" s="1" t="s">
        <v>317</v>
      </c>
      <c r="G1791" s="1" t="s">
        <v>1398</v>
      </c>
      <c r="H1791" s="1" t="s">
        <v>12438</v>
      </c>
      <c r="I1791" s="1">
        <f>+Territorio[[#This Row],[id]]</f>
        <v>1781</v>
      </c>
    </row>
    <row r="1792" spans="2:9" hidden="1" x14ac:dyDescent="0.3">
      <c r="B1792">
        <v>1782</v>
      </c>
      <c r="C1792" s="1" t="s">
        <v>2284</v>
      </c>
      <c r="D1792" s="1" t="s">
        <v>2048</v>
      </c>
      <c r="E1792" s="1" t="s">
        <v>707</v>
      </c>
      <c r="F1792" s="1" t="s">
        <v>317</v>
      </c>
      <c r="G1792" s="1" t="s">
        <v>1398</v>
      </c>
      <c r="H1792" s="1" t="s">
        <v>12439</v>
      </c>
      <c r="I1792" s="1">
        <f>+Territorio[[#This Row],[id]]</f>
        <v>1782</v>
      </c>
    </row>
    <row r="1793" spans="2:9" hidden="1" x14ac:dyDescent="0.3">
      <c r="B1793">
        <v>1783</v>
      </c>
      <c r="C1793" s="1" t="s">
        <v>2397</v>
      </c>
      <c r="D1793" s="1" t="s">
        <v>2050</v>
      </c>
      <c r="E1793" s="1" t="s">
        <v>707</v>
      </c>
      <c r="F1793" s="1" t="s">
        <v>317</v>
      </c>
      <c r="G1793" s="1" t="s">
        <v>1398</v>
      </c>
      <c r="H1793" s="1" t="s">
        <v>12440</v>
      </c>
      <c r="I1793" s="1">
        <f>+Territorio[[#This Row],[id]]</f>
        <v>1783</v>
      </c>
    </row>
    <row r="1794" spans="2:9" hidden="1" x14ac:dyDescent="0.3">
      <c r="B1794">
        <v>1784</v>
      </c>
      <c r="C1794" s="1" t="s">
        <v>605</v>
      </c>
      <c r="D1794" s="1" t="s">
        <v>2051</v>
      </c>
      <c r="E1794" s="1" t="s">
        <v>707</v>
      </c>
      <c r="F1794" s="1" t="s">
        <v>317</v>
      </c>
      <c r="G1794" s="1" t="s">
        <v>1398</v>
      </c>
      <c r="H1794" s="1" t="s">
        <v>12441</v>
      </c>
      <c r="I1794" s="1">
        <f>+Territorio[[#This Row],[id]]</f>
        <v>1784</v>
      </c>
    </row>
    <row r="1795" spans="2:9" hidden="1" x14ac:dyDescent="0.3">
      <c r="B1795">
        <v>1785</v>
      </c>
      <c r="C1795" s="1" t="s">
        <v>2948</v>
      </c>
      <c r="D1795" s="1" t="s">
        <v>2053</v>
      </c>
      <c r="E1795" s="1" t="s">
        <v>707</v>
      </c>
      <c r="F1795" s="1" t="s">
        <v>317</v>
      </c>
      <c r="G1795" s="1" t="s">
        <v>1398</v>
      </c>
      <c r="H1795" s="1" t="s">
        <v>12442</v>
      </c>
      <c r="I1795" s="1">
        <f>+Territorio[[#This Row],[id]]</f>
        <v>1785</v>
      </c>
    </row>
    <row r="1796" spans="2:9" hidden="1" x14ac:dyDescent="0.3">
      <c r="B1796">
        <v>1786</v>
      </c>
      <c r="C1796" s="1" t="s">
        <v>2949</v>
      </c>
      <c r="D1796" s="1" t="s">
        <v>2055</v>
      </c>
      <c r="E1796" s="1" t="s">
        <v>707</v>
      </c>
      <c r="F1796" s="1" t="s">
        <v>317</v>
      </c>
      <c r="G1796" s="1" t="s">
        <v>1398</v>
      </c>
      <c r="H1796" s="1" t="s">
        <v>12443</v>
      </c>
      <c r="I1796" s="1">
        <f>+Territorio[[#This Row],[id]]</f>
        <v>1786</v>
      </c>
    </row>
    <row r="1797" spans="2:9" hidden="1" x14ac:dyDescent="0.3">
      <c r="B1797">
        <v>1787</v>
      </c>
      <c r="C1797" s="1" t="s">
        <v>2950</v>
      </c>
      <c r="D1797" s="1" t="s">
        <v>1685</v>
      </c>
      <c r="E1797" s="1" t="s">
        <v>707</v>
      </c>
      <c r="F1797" s="1" t="s">
        <v>317</v>
      </c>
      <c r="G1797" s="1" t="s">
        <v>1398</v>
      </c>
      <c r="H1797" s="1" t="s">
        <v>12444</v>
      </c>
      <c r="I1797" s="1">
        <f>+Territorio[[#This Row],[id]]</f>
        <v>1787</v>
      </c>
    </row>
    <row r="1798" spans="2:9" hidden="1" x14ac:dyDescent="0.3">
      <c r="B1798">
        <v>1788</v>
      </c>
      <c r="C1798" s="1" t="s">
        <v>2951</v>
      </c>
      <c r="D1798" s="1" t="s">
        <v>714</v>
      </c>
      <c r="E1798" s="1" t="s">
        <v>707</v>
      </c>
      <c r="F1798" s="1" t="s">
        <v>317</v>
      </c>
      <c r="G1798" s="1" t="s">
        <v>1398</v>
      </c>
      <c r="H1798" s="1" t="s">
        <v>12445</v>
      </c>
      <c r="I1798" s="1">
        <f>+Territorio[[#This Row],[id]]</f>
        <v>1788</v>
      </c>
    </row>
    <row r="1799" spans="2:9" hidden="1" x14ac:dyDescent="0.3">
      <c r="B1799">
        <v>1789</v>
      </c>
      <c r="C1799" s="1" t="s">
        <v>2952</v>
      </c>
      <c r="D1799" s="1" t="s">
        <v>1693</v>
      </c>
      <c r="E1799" s="1" t="s">
        <v>707</v>
      </c>
      <c r="F1799" s="1" t="s">
        <v>317</v>
      </c>
      <c r="G1799" s="1" t="s">
        <v>1398</v>
      </c>
      <c r="H1799" s="1" t="s">
        <v>12446</v>
      </c>
      <c r="I1799" s="1">
        <f>+Territorio[[#This Row],[id]]</f>
        <v>1789</v>
      </c>
    </row>
    <row r="1800" spans="2:9" hidden="1" x14ac:dyDescent="0.3">
      <c r="B1800">
        <v>1790</v>
      </c>
      <c r="C1800" s="1" t="s">
        <v>2953</v>
      </c>
      <c r="D1800" s="1" t="s">
        <v>1719</v>
      </c>
      <c r="E1800" s="1" t="s">
        <v>707</v>
      </c>
      <c r="F1800" s="1" t="s">
        <v>317</v>
      </c>
      <c r="G1800" s="1" t="s">
        <v>1398</v>
      </c>
      <c r="H1800" s="1" t="s">
        <v>12447</v>
      </c>
      <c r="I1800" s="1">
        <f>+Territorio[[#This Row],[id]]</f>
        <v>1790</v>
      </c>
    </row>
    <row r="1801" spans="2:9" hidden="1" x14ac:dyDescent="0.3">
      <c r="B1801">
        <v>1791</v>
      </c>
      <c r="C1801" s="1" t="s">
        <v>2954</v>
      </c>
      <c r="D1801" s="1" t="s">
        <v>1721</v>
      </c>
      <c r="E1801" s="1" t="s">
        <v>707</v>
      </c>
      <c r="F1801" s="1" t="s">
        <v>317</v>
      </c>
      <c r="G1801" s="1" t="s">
        <v>1398</v>
      </c>
      <c r="H1801" s="1" t="s">
        <v>12448</v>
      </c>
      <c r="I1801" s="1">
        <f>+Territorio[[#This Row],[id]]</f>
        <v>1791</v>
      </c>
    </row>
    <row r="1802" spans="2:9" hidden="1" x14ac:dyDescent="0.3">
      <c r="B1802">
        <v>1792</v>
      </c>
      <c r="C1802" s="1" t="s">
        <v>2955</v>
      </c>
      <c r="D1802" s="1" t="s">
        <v>1723</v>
      </c>
      <c r="E1802" s="1" t="s">
        <v>707</v>
      </c>
      <c r="F1802" s="1" t="s">
        <v>317</v>
      </c>
      <c r="G1802" s="1" t="s">
        <v>1398</v>
      </c>
      <c r="H1802" s="1" t="s">
        <v>12449</v>
      </c>
      <c r="I1802" s="1">
        <f>+Territorio[[#This Row],[id]]</f>
        <v>1792</v>
      </c>
    </row>
    <row r="1803" spans="2:9" hidden="1" x14ac:dyDescent="0.3">
      <c r="B1803">
        <v>1793</v>
      </c>
      <c r="C1803" s="1" t="s">
        <v>2956</v>
      </c>
      <c r="D1803" s="1" t="s">
        <v>1725</v>
      </c>
      <c r="E1803" s="1" t="s">
        <v>707</v>
      </c>
      <c r="F1803" s="1" t="s">
        <v>317</v>
      </c>
      <c r="G1803" s="1" t="s">
        <v>1398</v>
      </c>
      <c r="H1803" s="1" t="s">
        <v>12450</v>
      </c>
      <c r="I1803" s="1">
        <f>+Territorio[[#This Row],[id]]</f>
        <v>1793</v>
      </c>
    </row>
    <row r="1804" spans="2:9" hidden="1" x14ac:dyDescent="0.3">
      <c r="B1804">
        <v>1794</v>
      </c>
      <c r="C1804" s="1" t="s">
        <v>2957</v>
      </c>
      <c r="D1804" s="1" t="s">
        <v>1727</v>
      </c>
      <c r="E1804" s="1" t="s">
        <v>707</v>
      </c>
      <c r="F1804" s="1" t="s">
        <v>317</v>
      </c>
      <c r="G1804" s="1" t="s">
        <v>1398</v>
      </c>
      <c r="H1804" s="1" t="s">
        <v>12451</v>
      </c>
      <c r="I1804" s="1">
        <f>+Territorio[[#This Row],[id]]</f>
        <v>1794</v>
      </c>
    </row>
    <row r="1805" spans="2:9" hidden="1" x14ac:dyDescent="0.3">
      <c r="B1805">
        <v>1795</v>
      </c>
      <c r="C1805" s="1" t="s">
        <v>2958</v>
      </c>
      <c r="D1805" s="1" t="s">
        <v>1729</v>
      </c>
      <c r="E1805" s="1" t="s">
        <v>707</v>
      </c>
      <c r="F1805" s="1" t="s">
        <v>317</v>
      </c>
      <c r="G1805" s="1" t="s">
        <v>1398</v>
      </c>
      <c r="H1805" s="1" t="s">
        <v>12452</v>
      </c>
      <c r="I1805" s="1">
        <f>+Territorio[[#This Row],[id]]</f>
        <v>1795</v>
      </c>
    </row>
    <row r="1806" spans="2:9" hidden="1" x14ac:dyDescent="0.3">
      <c r="B1806">
        <v>1796</v>
      </c>
      <c r="C1806" s="1" t="s">
        <v>2959</v>
      </c>
      <c r="D1806" s="1" t="s">
        <v>1731</v>
      </c>
      <c r="E1806" s="1" t="s">
        <v>707</v>
      </c>
      <c r="F1806" s="1" t="s">
        <v>317</v>
      </c>
      <c r="G1806" s="1" t="s">
        <v>1398</v>
      </c>
      <c r="H1806" s="1" t="s">
        <v>12453</v>
      </c>
      <c r="I1806" s="1">
        <f>+Territorio[[#This Row],[id]]</f>
        <v>1796</v>
      </c>
    </row>
    <row r="1807" spans="2:9" hidden="1" x14ac:dyDescent="0.3">
      <c r="B1807">
        <v>1797</v>
      </c>
      <c r="C1807" s="1" t="s">
        <v>2960</v>
      </c>
      <c r="D1807" s="1" t="s">
        <v>1733</v>
      </c>
      <c r="E1807" s="1" t="s">
        <v>707</v>
      </c>
      <c r="F1807" s="1" t="s">
        <v>317</v>
      </c>
      <c r="G1807" s="1" t="s">
        <v>1398</v>
      </c>
      <c r="H1807" s="1" t="s">
        <v>12454</v>
      </c>
      <c r="I1807" s="1">
        <f>+Territorio[[#This Row],[id]]</f>
        <v>1797</v>
      </c>
    </row>
    <row r="1808" spans="2:9" hidden="1" x14ac:dyDescent="0.3">
      <c r="B1808">
        <v>1798</v>
      </c>
      <c r="C1808" s="1" t="s">
        <v>2961</v>
      </c>
      <c r="D1808" s="1" t="s">
        <v>1735</v>
      </c>
      <c r="E1808" s="1" t="s">
        <v>707</v>
      </c>
      <c r="F1808" s="1" t="s">
        <v>317</v>
      </c>
      <c r="G1808" s="1" t="s">
        <v>1398</v>
      </c>
      <c r="H1808" s="1" t="s">
        <v>12455</v>
      </c>
      <c r="I1808" s="1">
        <f>+Territorio[[#This Row],[id]]</f>
        <v>1798</v>
      </c>
    </row>
    <row r="1809" spans="2:9" hidden="1" x14ac:dyDescent="0.3">
      <c r="B1809">
        <v>1799</v>
      </c>
      <c r="C1809" s="1" t="s">
        <v>2962</v>
      </c>
      <c r="D1809" s="1" t="s">
        <v>1755</v>
      </c>
      <c r="E1809" s="1" t="s">
        <v>707</v>
      </c>
      <c r="F1809" s="1" t="s">
        <v>317</v>
      </c>
      <c r="G1809" s="1" t="s">
        <v>1398</v>
      </c>
      <c r="H1809" s="1" t="s">
        <v>12456</v>
      </c>
      <c r="I1809" s="1">
        <f>+Territorio[[#This Row],[id]]</f>
        <v>1799</v>
      </c>
    </row>
    <row r="1810" spans="2:9" hidden="1" x14ac:dyDescent="0.3">
      <c r="B1810">
        <v>1800</v>
      </c>
      <c r="C1810" s="1" t="s">
        <v>2963</v>
      </c>
      <c r="D1810" s="1" t="s">
        <v>2163</v>
      </c>
      <c r="E1810" s="1" t="s">
        <v>707</v>
      </c>
      <c r="F1810" s="1" t="s">
        <v>317</v>
      </c>
      <c r="G1810" s="1" t="s">
        <v>1398</v>
      </c>
      <c r="H1810" s="1" t="s">
        <v>12457</v>
      </c>
      <c r="I1810" s="1">
        <f>+Territorio[[#This Row],[id]]</f>
        <v>1800</v>
      </c>
    </row>
    <row r="1811" spans="2:9" hidden="1" x14ac:dyDescent="0.3">
      <c r="B1811">
        <v>1801</v>
      </c>
      <c r="C1811" s="1" t="s">
        <v>2964</v>
      </c>
      <c r="D1811" s="1" t="s">
        <v>1759</v>
      </c>
      <c r="E1811" s="1" t="s">
        <v>707</v>
      </c>
      <c r="F1811" s="1" t="s">
        <v>317</v>
      </c>
      <c r="G1811" s="1" t="s">
        <v>1398</v>
      </c>
      <c r="H1811" s="1" t="s">
        <v>12458</v>
      </c>
      <c r="I1811" s="1">
        <f>+Territorio[[#This Row],[id]]</f>
        <v>1801</v>
      </c>
    </row>
    <row r="1812" spans="2:9" hidden="1" x14ac:dyDescent="0.3">
      <c r="B1812">
        <v>1802</v>
      </c>
      <c r="C1812" s="1" t="s">
        <v>2965</v>
      </c>
      <c r="D1812" s="1" t="s">
        <v>2168</v>
      </c>
      <c r="E1812" s="1" t="s">
        <v>707</v>
      </c>
      <c r="F1812" s="1" t="s">
        <v>317</v>
      </c>
      <c r="G1812" s="1" t="s">
        <v>1398</v>
      </c>
      <c r="H1812" s="1" t="s">
        <v>12459</v>
      </c>
      <c r="I1812" s="1">
        <f>+Territorio[[#This Row],[id]]</f>
        <v>1802</v>
      </c>
    </row>
    <row r="1813" spans="2:9" hidden="1" x14ac:dyDescent="0.3">
      <c r="B1813">
        <v>1803</v>
      </c>
      <c r="C1813" s="1" t="s">
        <v>1385</v>
      </c>
      <c r="D1813" s="1" t="s">
        <v>1767</v>
      </c>
      <c r="E1813" s="1" t="s">
        <v>707</v>
      </c>
      <c r="F1813" s="1" t="s">
        <v>317</v>
      </c>
      <c r="G1813" s="1" t="s">
        <v>1398</v>
      </c>
      <c r="H1813" s="1" t="s">
        <v>12460</v>
      </c>
      <c r="I1813" s="1">
        <f>+Territorio[[#This Row],[id]]</f>
        <v>1803</v>
      </c>
    </row>
    <row r="1814" spans="2:9" hidden="1" x14ac:dyDescent="0.3">
      <c r="B1814">
        <v>1804</v>
      </c>
      <c r="C1814" s="1" t="s">
        <v>2966</v>
      </c>
      <c r="D1814" s="1" t="s">
        <v>2967</v>
      </c>
      <c r="E1814" s="1" t="s">
        <v>1546</v>
      </c>
      <c r="F1814" s="1" t="s">
        <v>337</v>
      </c>
      <c r="G1814" s="1" t="s">
        <v>1398</v>
      </c>
      <c r="H1814" s="1" t="s">
        <v>12461</v>
      </c>
      <c r="I1814" s="1">
        <f>+Territorio[[#This Row],[id]]</f>
        <v>1804</v>
      </c>
    </row>
    <row r="1815" spans="2:9" hidden="1" x14ac:dyDescent="0.3">
      <c r="B1815">
        <v>1805</v>
      </c>
      <c r="C1815" s="1" t="s">
        <v>2968</v>
      </c>
      <c r="D1815" s="1" t="s">
        <v>2969</v>
      </c>
      <c r="E1815" s="1" t="s">
        <v>1546</v>
      </c>
      <c r="F1815" s="1" t="s">
        <v>337</v>
      </c>
      <c r="G1815" s="1" t="s">
        <v>1398</v>
      </c>
      <c r="H1815" s="1" t="s">
        <v>12462</v>
      </c>
      <c r="I1815" s="1">
        <f>+Territorio[[#This Row],[id]]</f>
        <v>1805</v>
      </c>
    </row>
    <row r="1816" spans="2:9" hidden="1" x14ac:dyDescent="0.3">
      <c r="B1816">
        <v>1806</v>
      </c>
      <c r="C1816" s="1" t="s">
        <v>2970</v>
      </c>
      <c r="D1816" s="1" t="s">
        <v>2971</v>
      </c>
      <c r="E1816" s="1" t="s">
        <v>1546</v>
      </c>
      <c r="F1816" s="1" t="s">
        <v>337</v>
      </c>
      <c r="G1816" s="1" t="s">
        <v>1398</v>
      </c>
      <c r="H1816" s="1" t="s">
        <v>12463</v>
      </c>
      <c r="I1816" s="1">
        <f>+Territorio[[#This Row],[id]]</f>
        <v>1806</v>
      </c>
    </row>
    <row r="1817" spans="2:9" hidden="1" x14ac:dyDescent="0.3">
      <c r="B1817">
        <v>1807</v>
      </c>
      <c r="C1817" s="1" t="s">
        <v>2972</v>
      </c>
      <c r="D1817" s="1" t="s">
        <v>2973</v>
      </c>
      <c r="E1817" s="1" t="s">
        <v>1546</v>
      </c>
      <c r="F1817" s="1" t="s">
        <v>337</v>
      </c>
      <c r="G1817" s="1" t="s">
        <v>1398</v>
      </c>
      <c r="H1817" s="1" t="s">
        <v>12464</v>
      </c>
      <c r="I1817" s="1">
        <f>+Territorio[[#This Row],[id]]</f>
        <v>1807</v>
      </c>
    </row>
    <row r="1818" spans="2:9" hidden="1" x14ac:dyDescent="0.3">
      <c r="B1818">
        <v>1808</v>
      </c>
      <c r="C1818" s="1" t="s">
        <v>591</v>
      </c>
      <c r="D1818" s="1" t="s">
        <v>2974</v>
      </c>
      <c r="E1818" s="1" t="s">
        <v>1546</v>
      </c>
      <c r="F1818" s="1" t="s">
        <v>337</v>
      </c>
      <c r="G1818" s="1" t="s">
        <v>1398</v>
      </c>
      <c r="H1818" s="1" t="s">
        <v>12465</v>
      </c>
      <c r="I1818" s="1">
        <f>+Territorio[[#This Row],[id]]</f>
        <v>1808</v>
      </c>
    </row>
    <row r="1819" spans="2:9" hidden="1" x14ac:dyDescent="0.3">
      <c r="B1819">
        <v>1809</v>
      </c>
      <c r="C1819" s="1" t="s">
        <v>2975</v>
      </c>
      <c r="D1819" s="1" t="s">
        <v>2976</v>
      </c>
      <c r="E1819" s="1" t="s">
        <v>1546</v>
      </c>
      <c r="F1819" s="1" t="s">
        <v>337</v>
      </c>
      <c r="G1819" s="1" t="s">
        <v>1398</v>
      </c>
      <c r="H1819" s="1" t="s">
        <v>12466</v>
      </c>
      <c r="I1819" s="1">
        <f>+Territorio[[#This Row],[id]]</f>
        <v>1809</v>
      </c>
    </row>
    <row r="1820" spans="2:9" hidden="1" x14ac:dyDescent="0.3">
      <c r="B1820">
        <v>1810</v>
      </c>
      <c r="C1820" s="1" t="s">
        <v>2977</v>
      </c>
      <c r="D1820" s="1" t="s">
        <v>2978</v>
      </c>
      <c r="E1820" s="1" t="s">
        <v>1546</v>
      </c>
      <c r="F1820" s="1" t="s">
        <v>337</v>
      </c>
      <c r="G1820" s="1" t="s">
        <v>1398</v>
      </c>
      <c r="H1820" s="1" t="s">
        <v>12467</v>
      </c>
      <c r="I1820" s="1">
        <f>+Territorio[[#This Row],[id]]</f>
        <v>1810</v>
      </c>
    </row>
    <row r="1821" spans="2:9" hidden="1" x14ac:dyDescent="0.3">
      <c r="B1821">
        <v>1811</v>
      </c>
      <c r="C1821" s="1" t="s">
        <v>2979</v>
      </c>
      <c r="D1821" s="1" t="s">
        <v>2980</v>
      </c>
      <c r="E1821" s="1" t="s">
        <v>1546</v>
      </c>
      <c r="F1821" s="1" t="s">
        <v>337</v>
      </c>
      <c r="G1821" s="1" t="s">
        <v>1398</v>
      </c>
      <c r="H1821" s="1" t="s">
        <v>12468</v>
      </c>
      <c r="I1821" s="1">
        <f>+Territorio[[#This Row],[id]]</f>
        <v>1811</v>
      </c>
    </row>
    <row r="1822" spans="2:9" hidden="1" x14ac:dyDescent="0.3">
      <c r="B1822">
        <v>1812</v>
      </c>
      <c r="C1822" s="1" t="s">
        <v>2981</v>
      </c>
      <c r="D1822" s="1" t="s">
        <v>2982</v>
      </c>
      <c r="E1822" s="1" t="s">
        <v>1546</v>
      </c>
      <c r="F1822" s="1" t="s">
        <v>337</v>
      </c>
      <c r="G1822" s="1" t="s">
        <v>1398</v>
      </c>
      <c r="H1822" s="1" t="s">
        <v>12469</v>
      </c>
      <c r="I1822" s="1">
        <f>+Territorio[[#This Row],[id]]</f>
        <v>1812</v>
      </c>
    </row>
    <row r="1823" spans="2:9" hidden="1" x14ac:dyDescent="0.3">
      <c r="B1823">
        <v>1813</v>
      </c>
      <c r="C1823" s="1" t="s">
        <v>2983</v>
      </c>
      <c r="D1823" s="1" t="s">
        <v>2984</v>
      </c>
      <c r="E1823" s="1" t="s">
        <v>1546</v>
      </c>
      <c r="F1823" s="1" t="s">
        <v>337</v>
      </c>
      <c r="G1823" s="1" t="s">
        <v>1398</v>
      </c>
      <c r="H1823" s="1" t="s">
        <v>12470</v>
      </c>
      <c r="I1823" s="1">
        <f>+Territorio[[#This Row],[id]]</f>
        <v>1813</v>
      </c>
    </row>
    <row r="1824" spans="2:9" hidden="1" x14ac:dyDescent="0.3">
      <c r="B1824">
        <v>1814</v>
      </c>
      <c r="C1824" s="1" t="s">
        <v>2985</v>
      </c>
      <c r="D1824" s="1" t="s">
        <v>2986</v>
      </c>
      <c r="E1824" s="1" t="s">
        <v>1546</v>
      </c>
      <c r="F1824" s="1" t="s">
        <v>337</v>
      </c>
      <c r="G1824" s="1" t="s">
        <v>1398</v>
      </c>
      <c r="H1824" s="1" t="s">
        <v>12471</v>
      </c>
      <c r="I1824" s="1">
        <f>+Territorio[[#This Row],[id]]</f>
        <v>1814</v>
      </c>
    </row>
    <row r="1825" spans="2:9" hidden="1" x14ac:dyDescent="0.3">
      <c r="B1825">
        <v>1815</v>
      </c>
      <c r="C1825" s="1" t="s">
        <v>2987</v>
      </c>
      <c r="D1825" s="1" t="s">
        <v>2988</v>
      </c>
      <c r="E1825" s="1" t="s">
        <v>1546</v>
      </c>
      <c r="F1825" s="1" t="s">
        <v>337</v>
      </c>
      <c r="G1825" s="1" t="s">
        <v>1398</v>
      </c>
      <c r="H1825" s="1" t="s">
        <v>12472</v>
      </c>
      <c r="I1825" s="1">
        <f>+Territorio[[#This Row],[id]]</f>
        <v>1815</v>
      </c>
    </row>
    <row r="1826" spans="2:9" hidden="1" x14ac:dyDescent="0.3">
      <c r="B1826">
        <v>1816</v>
      </c>
      <c r="C1826" s="1" t="s">
        <v>605</v>
      </c>
      <c r="D1826" s="1" t="s">
        <v>2989</v>
      </c>
      <c r="E1826" s="1" t="s">
        <v>1546</v>
      </c>
      <c r="F1826" s="1" t="s">
        <v>337</v>
      </c>
      <c r="G1826" s="1" t="s">
        <v>1398</v>
      </c>
      <c r="H1826" s="1" t="s">
        <v>12473</v>
      </c>
      <c r="I1826" s="1">
        <f>+Territorio[[#This Row],[id]]</f>
        <v>1816</v>
      </c>
    </row>
    <row r="1827" spans="2:9" hidden="1" x14ac:dyDescent="0.3">
      <c r="B1827">
        <v>1817</v>
      </c>
      <c r="C1827" s="1" t="s">
        <v>2990</v>
      </c>
      <c r="D1827" s="1" t="s">
        <v>2991</v>
      </c>
      <c r="E1827" s="1" t="s">
        <v>1546</v>
      </c>
      <c r="F1827" s="1" t="s">
        <v>337</v>
      </c>
      <c r="G1827" s="1" t="s">
        <v>1398</v>
      </c>
      <c r="H1827" s="1" t="s">
        <v>12474</v>
      </c>
      <c r="I1827" s="1">
        <f>+Territorio[[#This Row],[id]]</f>
        <v>1817</v>
      </c>
    </row>
    <row r="1828" spans="2:9" hidden="1" x14ac:dyDescent="0.3">
      <c r="B1828">
        <v>1818</v>
      </c>
      <c r="C1828" s="1" t="s">
        <v>2992</v>
      </c>
      <c r="D1828" s="1" t="s">
        <v>2993</v>
      </c>
      <c r="E1828" s="1" t="s">
        <v>1546</v>
      </c>
      <c r="F1828" s="1" t="s">
        <v>337</v>
      </c>
      <c r="G1828" s="1" t="s">
        <v>1398</v>
      </c>
      <c r="H1828" s="1" t="s">
        <v>12475</v>
      </c>
      <c r="I1828" s="1">
        <f>+Territorio[[#This Row],[id]]</f>
        <v>1818</v>
      </c>
    </row>
    <row r="1829" spans="2:9" hidden="1" x14ac:dyDescent="0.3">
      <c r="B1829">
        <v>1819</v>
      </c>
      <c r="C1829" s="1" t="s">
        <v>2994</v>
      </c>
      <c r="D1829" s="1" t="s">
        <v>2995</v>
      </c>
      <c r="E1829" s="1" t="s">
        <v>1546</v>
      </c>
      <c r="F1829" s="1" t="s">
        <v>337</v>
      </c>
      <c r="G1829" s="1" t="s">
        <v>1398</v>
      </c>
      <c r="H1829" s="1" t="s">
        <v>12476</v>
      </c>
      <c r="I1829" s="1">
        <f>+Territorio[[#This Row],[id]]</f>
        <v>1819</v>
      </c>
    </row>
    <row r="1830" spans="2:9" hidden="1" x14ac:dyDescent="0.3">
      <c r="B1830">
        <v>1820</v>
      </c>
      <c r="C1830" s="1" t="s">
        <v>2996</v>
      </c>
      <c r="D1830" s="1" t="s">
        <v>2997</v>
      </c>
      <c r="E1830" s="1" t="s">
        <v>1546</v>
      </c>
      <c r="F1830" s="1" t="s">
        <v>337</v>
      </c>
      <c r="G1830" s="1" t="s">
        <v>1398</v>
      </c>
      <c r="H1830" s="1" t="s">
        <v>12477</v>
      </c>
      <c r="I1830" s="1">
        <f>+Territorio[[#This Row],[id]]</f>
        <v>1820</v>
      </c>
    </row>
    <row r="1831" spans="2:9" hidden="1" x14ac:dyDescent="0.3">
      <c r="B1831">
        <v>1821</v>
      </c>
      <c r="C1831" s="1" t="s">
        <v>2998</v>
      </c>
      <c r="D1831" s="1" t="s">
        <v>2999</v>
      </c>
      <c r="E1831" s="1" t="s">
        <v>1546</v>
      </c>
      <c r="F1831" s="1" t="s">
        <v>337</v>
      </c>
      <c r="G1831" s="1" t="s">
        <v>1398</v>
      </c>
      <c r="H1831" s="1" t="s">
        <v>12478</v>
      </c>
      <c r="I1831" s="1">
        <f>+Territorio[[#This Row],[id]]</f>
        <v>1821</v>
      </c>
    </row>
    <row r="1832" spans="2:9" hidden="1" x14ac:dyDescent="0.3">
      <c r="B1832">
        <v>1822</v>
      </c>
      <c r="C1832" s="1" t="s">
        <v>3000</v>
      </c>
      <c r="D1832" s="1" t="s">
        <v>3001</v>
      </c>
      <c r="E1832" s="1" t="s">
        <v>1546</v>
      </c>
      <c r="F1832" s="1" t="s">
        <v>337</v>
      </c>
      <c r="G1832" s="1" t="s">
        <v>1398</v>
      </c>
      <c r="H1832" s="1" t="s">
        <v>12479</v>
      </c>
      <c r="I1832" s="1">
        <f>+Territorio[[#This Row],[id]]</f>
        <v>1822</v>
      </c>
    </row>
    <row r="1833" spans="2:9" hidden="1" x14ac:dyDescent="0.3">
      <c r="B1833">
        <v>1823</v>
      </c>
      <c r="C1833" s="1" t="s">
        <v>3002</v>
      </c>
      <c r="D1833" s="1" t="s">
        <v>3003</v>
      </c>
      <c r="E1833" s="1" t="s">
        <v>1546</v>
      </c>
      <c r="F1833" s="1" t="s">
        <v>337</v>
      </c>
      <c r="G1833" s="1" t="s">
        <v>1398</v>
      </c>
      <c r="H1833" s="1" t="s">
        <v>12480</v>
      </c>
      <c r="I1833" s="1">
        <f>+Territorio[[#This Row],[id]]</f>
        <v>1823</v>
      </c>
    </row>
    <row r="1834" spans="2:9" hidden="1" x14ac:dyDescent="0.3">
      <c r="B1834">
        <v>1824</v>
      </c>
      <c r="C1834" s="1" t="s">
        <v>3004</v>
      </c>
      <c r="D1834" s="1" t="s">
        <v>3005</v>
      </c>
      <c r="E1834" s="1" t="s">
        <v>1546</v>
      </c>
      <c r="F1834" s="1" t="s">
        <v>337</v>
      </c>
      <c r="G1834" s="1" t="s">
        <v>1398</v>
      </c>
      <c r="H1834" s="1" t="s">
        <v>12481</v>
      </c>
      <c r="I1834" s="1">
        <f>+Territorio[[#This Row],[id]]</f>
        <v>1824</v>
      </c>
    </row>
    <row r="1835" spans="2:9" hidden="1" x14ac:dyDescent="0.3">
      <c r="B1835">
        <v>1825</v>
      </c>
      <c r="C1835" s="1" t="s">
        <v>581</v>
      </c>
      <c r="D1835" s="1" t="s">
        <v>3006</v>
      </c>
      <c r="E1835" s="1" t="s">
        <v>1546</v>
      </c>
      <c r="F1835" s="1" t="s">
        <v>337</v>
      </c>
      <c r="G1835" s="1" t="s">
        <v>1398</v>
      </c>
      <c r="H1835" s="1" t="s">
        <v>12482</v>
      </c>
      <c r="I1835" s="1">
        <f>+Territorio[[#This Row],[id]]</f>
        <v>1825</v>
      </c>
    </row>
    <row r="1836" spans="2:9" hidden="1" x14ac:dyDescent="0.3">
      <c r="B1836">
        <v>1826</v>
      </c>
      <c r="C1836" s="1" t="s">
        <v>3007</v>
      </c>
      <c r="D1836" s="1" t="s">
        <v>3008</v>
      </c>
      <c r="E1836" s="1" t="s">
        <v>1546</v>
      </c>
      <c r="F1836" s="1" t="s">
        <v>337</v>
      </c>
      <c r="G1836" s="1" t="s">
        <v>1398</v>
      </c>
      <c r="H1836" s="1" t="s">
        <v>12483</v>
      </c>
      <c r="I1836" s="1">
        <f>+Territorio[[#This Row],[id]]</f>
        <v>1826</v>
      </c>
    </row>
    <row r="1837" spans="2:9" hidden="1" x14ac:dyDescent="0.3">
      <c r="B1837">
        <v>1827</v>
      </c>
      <c r="C1837" s="1" t="s">
        <v>3009</v>
      </c>
      <c r="D1837" s="1" t="s">
        <v>3010</v>
      </c>
      <c r="E1837" s="1" t="s">
        <v>1546</v>
      </c>
      <c r="F1837" s="1" t="s">
        <v>337</v>
      </c>
      <c r="G1837" s="1" t="s">
        <v>1398</v>
      </c>
      <c r="H1837" s="1" t="s">
        <v>12484</v>
      </c>
      <c r="I1837" s="1">
        <f>+Territorio[[#This Row],[id]]</f>
        <v>1827</v>
      </c>
    </row>
    <row r="1838" spans="2:9" hidden="1" x14ac:dyDescent="0.3">
      <c r="B1838">
        <v>1828</v>
      </c>
      <c r="C1838" s="1" t="s">
        <v>3011</v>
      </c>
      <c r="D1838" s="1" t="s">
        <v>3012</v>
      </c>
      <c r="E1838" s="1" t="s">
        <v>1546</v>
      </c>
      <c r="F1838" s="1" t="s">
        <v>337</v>
      </c>
      <c r="G1838" s="1" t="s">
        <v>1398</v>
      </c>
      <c r="H1838" s="1" t="s">
        <v>12485</v>
      </c>
      <c r="I1838" s="1">
        <f>+Territorio[[#This Row],[id]]</f>
        <v>1828</v>
      </c>
    </row>
    <row r="1839" spans="2:9" hidden="1" x14ac:dyDescent="0.3">
      <c r="B1839">
        <v>1829</v>
      </c>
      <c r="C1839" s="1" t="s">
        <v>3013</v>
      </c>
      <c r="D1839" s="1" t="s">
        <v>3014</v>
      </c>
      <c r="E1839" s="1" t="s">
        <v>1546</v>
      </c>
      <c r="F1839" s="1" t="s">
        <v>337</v>
      </c>
      <c r="G1839" s="1" t="s">
        <v>1398</v>
      </c>
      <c r="H1839" s="1" t="s">
        <v>12486</v>
      </c>
      <c r="I1839" s="1">
        <f>+Territorio[[#This Row],[id]]</f>
        <v>1829</v>
      </c>
    </row>
    <row r="1840" spans="2:9" hidden="1" x14ac:dyDescent="0.3">
      <c r="B1840">
        <v>1830</v>
      </c>
      <c r="C1840" s="1" t="s">
        <v>3015</v>
      </c>
      <c r="D1840" s="1" t="s">
        <v>3016</v>
      </c>
      <c r="E1840" s="1" t="s">
        <v>1546</v>
      </c>
      <c r="F1840" s="1" t="s">
        <v>337</v>
      </c>
      <c r="G1840" s="1" t="s">
        <v>1398</v>
      </c>
      <c r="H1840" s="1" t="s">
        <v>12487</v>
      </c>
      <c r="I1840" s="1">
        <f>+Territorio[[#This Row],[id]]</f>
        <v>1830</v>
      </c>
    </row>
    <row r="1841" spans="2:9" hidden="1" x14ac:dyDescent="0.3">
      <c r="B1841">
        <v>1831</v>
      </c>
      <c r="C1841" s="1" t="s">
        <v>3017</v>
      </c>
      <c r="D1841" s="1" t="s">
        <v>3018</v>
      </c>
      <c r="E1841" s="1" t="s">
        <v>1546</v>
      </c>
      <c r="F1841" s="1" t="s">
        <v>337</v>
      </c>
      <c r="G1841" s="1" t="s">
        <v>1398</v>
      </c>
      <c r="H1841" s="1" t="s">
        <v>12488</v>
      </c>
      <c r="I1841" s="1">
        <f>+Territorio[[#This Row],[id]]</f>
        <v>1831</v>
      </c>
    </row>
    <row r="1842" spans="2:9" hidden="1" x14ac:dyDescent="0.3">
      <c r="B1842">
        <v>1832</v>
      </c>
      <c r="C1842" s="1" t="s">
        <v>3019</v>
      </c>
      <c r="D1842" s="1" t="s">
        <v>3020</v>
      </c>
      <c r="E1842" s="1" t="s">
        <v>1546</v>
      </c>
      <c r="F1842" s="1" t="s">
        <v>337</v>
      </c>
      <c r="G1842" s="1" t="s">
        <v>1398</v>
      </c>
      <c r="H1842" s="1" t="s">
        <v>12489</v>
      </c>
      <c r="I1842" s="1">
        <f>+Territorio[[#This Row],[id]]</f>
        <v>1832</v>
      </c>
    </row>
    <row r="1843" spans="2:9" hidden="1" x14ac:dyDescent="0.3">
      <c r="B1843">
        <v>1833</v>
      </c>
      <c r="C1843" s="1" t="s">
        <v>3021</v>
      </c>
      <c r="D1843" s="1" t="s">
        <v>3022</v>
      </c>
      <c r="E1843" s="1" t="s">
        <v>1546</v>
      </c>
      <c r="F1843" s="1" t="s">
        <v>337</v>
      </c>
      <c r="G1843" s="1" t="s">
        <v>1398</v>
      </c>
      <c r="H1843" s="1" t="s">
        <v>12490</v>
      </c>
      <c r="I1843" s="1">
        <f>+Territorio[[#This Row],[id]]</f>
        <v>1833</v>
      </c>
    </row>
    <row r="1844" spans="2:9" hidden="1" x14ac:dyDescent="0.3">
      <c r="B1844">
        <v>1834</v>
      </c>
      <c r="C1844" s="1" t="s">
        <v>3023</v>
      </c>
      <c r="D1844" s="1" t="s">
        <v>3024</v>
      </c>
      <c r="E1844" s="1" t="s">
        <v>1546</v>
      </c>
      <c r="F1844" s="1" t="s">
        <v>337</v>
      </c>
      <c r="G1844" s="1" t="s">
        <v>1398</v>
      </c>
      <c r="H1844" s="1" t="s">
        <v>12491</v>
      </c>
      <c r="I1844" s="1">
        <f>+Territorio[[#This Row],[id]]</f>
        <v>1834</v>
      </c>
    </row>
    <row r="1845" spans="2:9" hidden="1" x14ac:dyDescent="0.3">
      <c r="B1845">
        <v>1835</v>
      </c>
      <c r="C1845" s="1" t="s">
        <v>3025</v>
      </c>
      <c r="D1845" s="1" t="s">
        <v>3026</v>
      </c>
      <c r="E1845" s="1" t="s">
        <v>1546</v>
      </c>
      <c r="F1845" s="1" t="s">
        <v>337</v>
      </c>
      <c r="G1845" s="1" t="s">
        <v>1398</v>
      </c>
      <c r="H1845" s="1" t="s">
        <v>12492</v>
      </c>
      <c r="I1845" s="1">
        <f>+Territorio[[#This Row],[id]]</f>
        <v>1835</v>
      </c>
    </row>
    <row r="1846" spans="2:9" hidden="1" x14ac:dyDescent="0.3">
      <c r="B1846">
        <v>1836</v>
      </c>
      <c r="C1846" s="1" t="s">
        <v>3027</v>
      </c>
      <c r="D1846" s="1" t="s">
        <v>3028</v>
      </c>
      <c r="E1846" s="1" t="s">
        <v>1546</v>
      </c>
      <c r="F1846" s="1" t="s">
        <v>337</v>
      </c>
      <c r="G1846" s="1" t="s">
        <v>1398</v>
      </c>
      <c r="H1846" s="1" t="s">
        <v>12493</v>
      </c>
      <c r="I1846" s="1">
        <f>+Territorio[[#This Row],[id]]</f>
        <v>1836</v>
      </c>
    </row>
    <row r="1847" spans="2:9" hidden="1" x14ac:dyDescent="0.3">
      <c r="B1847">
        <v>1837</v>
      </c>
      <c r="C1847" s="1" t="s">
        <v>3029</v>
      </c>
      <c r="D1847" s="1" t="s">
        <v>3030</v>
      </c>
      <c r="E1847" s="1" t="s">
        <v>1546</v>
      </c>
      <c r="F1847" s="1" t="s">
        <v>337</v>
      </c>
      <c r="G1847" s="1" t="s">
        <v>1398</v>
      </c>
      <c r="H1847" s="1" t="s">
        <v>12494</v>
      </c>
      <c r="I1847" s="1">
        <f>+Territorio[[#This Row],[id]]</f>
        <v>1837</v>
      </c>
    </row>
    <row r="1848" spans="2:9" hidden="1" x14ac:dyDescent="0.3">
      <c r="B1848">
        <v>1838</v>
      </c>
      <c r="C1848" s="1" t="s">
        <v>3031</v>
      </c>
      <c r="D1848" s="1" t="s">
        <v>3032</v>
      </c>
      <c r="E1848" s="1" t="s">
        <v>1546</v>
      </c>
      <c r="F1848" s="1" t="s">
        <v>337</v>
      </c>
      <c r="G1848" s="1" t="s">
        <v>1398</v>
      </c>
      <c r="H1848" s="1" t="s">
        <v>12495</v>
      </c>
      <c r="I1848" s="1">
        <f>+Territorio[[#This Row],[id]]</f>
        <v>1838</v>
      </c>
    </row>
    <row r="1849" spans="2:9" hidden="1" x14ac:dyDescent="0.3">
      <c r="B1849">
        <v>1839</v>
      </c>
      <c r="C1849" s="1" t="s">
        <v>3033</v>
      </c>
      <c r="D1849" s="1" t="s">
        <v>3034</v>
      </c>
      <c r="E1849" s="1" t="s">
        <v>1546</v>
      </c>
      <c r="F1849" s="1" t="s">
        <v>337</v>
      </c>
      <c r="G1849" s="1" t="s">
        <v>1398</v>
      </c>
      <c r="H1849" s="1" t="s">
        <v>12496</v>
      </c>
      <c r="I1849" s="1">
        <f>+Territorio[[#This Row],[id]]</f>
        <v>1839</v>
      </c>
    </row>
    <row r="1850" spans="2:9" hidden="1" x14ac:dyDescent="0.3">
      <c r="B1850">
        <v>1840</v>
      </c>
      <c r="C1850" s="1" t="s">
        <v>3035</v>
      </c>
      <c r="D1850" s="1" t="s">
        <v>3036</v>
      </c>
      <c r="E1850" s="1" t="s">
        <v>1546</v>
      </c>
      <c r="F1850" s="1" t="s">
        <v>337</v>
      </c>
      <c r="G1850" s="1" t="s">
        <v>1398</v>
      </c>
      <c r="H1850" s="1" t="s">
        <v>12497</v>
      </c>
      <c r="I1850" s="1">
        <f>+Territorio[[#This Row],[id]]</f>
        <v>1840</v>
      </c>
    </row>
    <row r="1851" spans="2:9" hidden="1" x14ac:dyDescent="0.3">
      <c r="B1851">
        <v>1841</v>
      </c>
      <c r="C1851" s="1" t="s">
        <v>3037</v>
      </c>
      <c r="D1851" s="1" t="s">
        <v>3038</v>
      </c>
      <c r="E1851" s="1" t="s">
        <v>1546</v>
      </c>
      <c r="F1851" s="1" t="s">
        <v>337</v>
      </c>
      <c r="G1851" s="1" t="s">
        <v>1398</v>
      </c>
      <c r="H1851" s="1" t="s">
        <v>12498</v>
      </c>
      <c r="I1851" s="1">
        <f>+Territorio[[#This Row],[id]]</f>
        <v>1841</v>
      </c>
    </row>
    <row r="1852" spans="2:9" hidden="1" x14ac:dyDescent="0.3">
      <c r="B1852">
        <v>1842</v>
      </c>
      <c r="C1852" s="1" t="s">
        <v>3039</v>
      </c>
      <c r="D1852" s="1" t="s">
        <v>3040</v>
      </c>
      <c r="E1852" s="1" t="s">
        <v>1546</v>
      </c>
      <c r="F1852" s="1" t="s">
        <v>337</v>
      </c>
      <c r="G1852" s="1" t="s">
        <v>1398</v>
      </c>
      <c r="H1852" s="1" t="s">
        <v>12499</v>
      </c>
      <c r="I1852" s="1">
        <f>+Territorio[[#This Row],[id]]</f>
        <v>1842</v>
      </c>
    </row>
    <row r="1853" spans="2:9" hidden="1" x14ac:dyDescent="0.3">
      <c r="B1853">
        <v>1843</v>
      </c>
      <c r="C1853" s="1" t="s">
        <v>3041</v>
      </c>
      <c r="D1853" s="1" t="s">
        <v>3042</v>
      </c>
      <c r="E1853" s="1" t="s">
        <v>1546</v>
      </c>
      <c r="F1853" s="1" t="s">
        <v>337</v>
      </c>
      <c r="G1853" s="1" t="s">
        <v>1398</v>
      </c>
      <c r="H1853" s="1" t="s">
        <v>12500</v>
      </c>
      <c r="I1853" s="1">
        <f>+Territorio[[#This Row],[id]]</f>
        <v>1843</v>
      </c>
    </row>
    <row r="1854" spans="2:9" hidden="1" x14ac:dyDescent="0.3">
      <c r="B1854">
        <v>1844</v>
      </c>
      <c r="C1854" s="1" t="s">
        <v>3043</v>
      </c>
      <c r="D1854" s="1" t="s">
        <v>3044</v>
      </c>
      <c r="E1854" s="1" t="s">
        <v>1546</v>
      </c>
      <c r="F1854" s="1" t="s">
        <v>337</v>
      </c>
      <c r="G1854" s="1" t="s">
        <v>1398</v>
      </c>
      <c r="H1854" s="1" t="s">
        <v>12501</v>
      </c>
      <c r="I1854" s="1">
        <f>+Territorio[[#This Row],[id]]</f>
        <v>1844</v>
      </c>
    </row>
    <row r="1855" spans="2:9" hidden="1" x14ac:dyDescent="0.3">
      <c r="B1855">
        <v>1845</v>
      </c>
      <c r="C1855" s="1" t="s">
        <v>3045</v>
      </c>
      <c r="D1855" s="1" t="s">
        <v>3046</v>
      </c>
      <c r="E1855" s="1" t="s">
        <v>1546</v>
      </c>
      <c r="F1855" s="1" t="s">
        <v>337</v>
      </c>
      <c r="G1855" s="1" t="s">
        <v>1398</v>
      </c>
      <c r="H1855" s="1" t="s">
        <v>12502</v>
      </c>
      <c r="I1855" s="1">
        <f>+Territorio[[#This Row],[id]]</f>
        <v>1845</v>
      </c>
    </row>
    <row r="1856" spans="2:9" hidden="1" x14ac:dyDescent="0.3">
      <c r="B1856">
        <v>1846</v>
      </c>
      <c r="C1856" s="1" t="s">
        <v>650</v>
      </c>
      <c r="D1856" s="1" t="s">
        <v>3047</v>
      </c>
      <c r="E1856" s="1" t="s">
        <v>1546</v>
      </c>
      <c r="F1856" s="1" t="s">
        <v>337</v>
      </c>
      <c r="G1856" s="1" t="s">
        <v>1398</v>
      </c>
      <c r="H1856" s="1" t="s">
        <v>12503</v>
      </c>
      <c r="I1856" s="1">
        <f>+Territorio[[#This Row],[id]]</f>
        <v>1846</v>
      </c>
    </row>
    <row r="1857" spans="2:9" hidden="1" x14ac:dyDescent="0.3">
      <c r="B1857">
        <v>1847</v>
      </c>
      <c r="C1857" s="1" t="s">
        <v>3048</v>
      </c>
      <c r="D1857" s="1" t="s">
        <v>3049</v>
      </c>
      <c r="E1857" s="1" t="s">
        <v>1546</v>
      </c>
      <c r="F1857" s="1" t="s">
        <v>337</v>
      </c>
      <c r="G1857" s="1" t="s">
        <v>1398</v>
      </c>
      <c r="H1857" s="1" t="s">
        <v>12504</v>
      </c>
      <c r="I1857" s="1">
        <f>+Territorio[[#This Row],[id]]</f>
        <v>1847</v>
      </c>
    </row>
    <row r="1858" spans="2:9" hidden="1" x14ac:dyDescent="0.3">
      <c r="B1858">
        <v>1848</v>
      </c>
      <c r="C1858" s="1" t="s">
        <v>3050</v>
      </c>
      <c r="D1858" s="1" t="s">
        <v>3051</v>
      </c>
      <c r="E1858" s="1" t="s">
        <v>1546</v>
      </c>
      <c r="F1858" s="1" t="s">
        <v>337</v>
      </c>
      <c r="G1858" s="1" t="s">
        <v>1398</v>
      </c>
      <c r="H1858" s="1" t="s">
        <v>12505</v>
      </c>
      <c r="I1858" s="1">
        <f>+Territorio[[#This Row],[id]]</f>
        <v>1848</v>
      </c>
    </row>
    <row r="1859" spans="2:9" hidden="1" x14ac:dyDescent="0.3">
      <c r="B1859">
        <v>1849</v>
      </c>
      <c r="C1859" s="1" t="s">
        <v>3052</v>
      </c>
      <c r="D1859" s="1" t="s">
        <v>3053</v>
      </c>
      <c r="E1859" s="1" t="s">
        <v>1546</v>
      </c>
      <c r="F1859" s="1" t="s">
        <v>337</v>
      </c>
      <c r="G1859" s="1" t="s">
        <v>1398</v>
      </c>
      <c r="H1859" s="1" t="s">
        <v>12506</v>
      </c>
      <c r="I1859" s="1">
        <f>+Territorio[[#This Row],[id]]</f>
        <v>1849</v>
      </c>
    </row>
    <row r="1860" spans="2:9" hidden="1" x14ac:dyDescent="0.3">
      <c r="B1860">
        <v>1850</v>
      </c>
      <c r="C1860" s="1" t="s">
        <v>595</v>
      </c>
      <c r="D1860" s="1" t="s">
        <v>3054</v>
      </c>
      <c r="E1860" s="1" t="s">
        <v>1546</v>
      </c>
      <c r="F1860" s="1" t="s">
        <v>337</v>
      </c>
      <c r="G1860" s="1" t="s">
        <v>1398</v>
      </c>
      <c r="H1860" s="1" t="s">
        <v>12507</v>
      </c>
      <c r="I1860" s="1">
        <f>+Territorio[[#This Row],[id]]</f>
        <v>1850</v>
      </c>
    </row>
    <row r="1861" spans="2:9" hidden="1" x14ac:dyDescent="0.3">
      <c r="B1861">
        <v>1851</v>
      </c>
      <c r="C1861" s="1" t="s">
        <v>3055</v>
      </c>
      <c r="D1861" s="1" t="s">
        <v>3056</v>
      </c>
      <c r="E1861" s="1" t="s">
        <v>1546</v>
      </c>
      <c r="F1861" s="1" t="s">
        <v>337</v>
      </c>
      <c r="G1861" s="1" t="s">
        <v>1398</v>
      </c>
      <c r="H1861" s="1" t="s">
        <v>12508</v>
      </c>
      <c r="I1861" s="1">
        <f>+Territorio[[#This Row],[id]]</f>
        <v>1851</v>
      </c>
    </row>
    <row r="1862" spans="2:9" hidden="1" x14ac:dyDescent="0.3">
      <c r="B1862">
        <v>1852</v>
      </c>
      <c r="C1862" s="1" t="s">
        <v>3057</v>
      </c>
      <c r="D1862" s="1" t="s">
        <v>3058</v>
      </c>
      <c r="E1862" s="1" t="s">
        <v>1546</v>
      </c>
      <c r="F1862" s="1" t="s">
        <v>337</v>
      </c>
      <c r="G1862" s="1" t="s">
        <v>1398</v>
      </c>
      <c r="H1862" s="1" t="s">
        <v>12509</v>
      </c>
      <c r="I1862" s="1">
        <f>+Territorio[[#This Row],[id]]</f>
        <v>1852</v>
      </c>
    </row>
    <row r="1863" spans="2:9" hidden="1" x14ac:dyDescent="0.3">
      <c r="B1863">
        <v>1853</v>
      </c>
      <c r="C1863" s="1" t="s">
        <v>565</v>
      </c>
      <c r="D1863" s="1" t="s">
        <v>3059</v>
      </c>
      <c r="E1863" s="1" t="s">
        <v>1546</v>
      </c>
      <c r="F1863" s="1" t="s">
        <v>337</v>
      </c>
      <c r="G1863" s="1" t="s">
        <v>1398</v>
      </c>
      <c r="H1863" s="1" t="s">
        <v>12510</v>
      </c>
      <c r="I1863" s="1">
        <f>+Territorio[[#This Row],[id]]</f>
        <v>1853</v>
      </c>
    </row>
    <row r="1864" spans="2:9" hidden="1" x14ac:dyDescent="0.3">
      <c r="B1864">
        <v>1854</v>
      </c>
      <c r="C1864" s="1" t="s">
        <v>3060</v>
      </c>
      <c r="D1864" s="1" t="s">
        <v>3061</v>
      </c>
      <c r="E1864" s="1" t="s">
        <v>1546</v>
      </c>
      <c r="F1864" s="1" t="s">
        <v>337</v>
      </c>
      <c r="G1864" s="1" t="s">
        <v>1398</v>
      </c>
      <c r="H1864" s="1" t="s">
        <v>12511</v>
      </c>
      <c r="I1864" s="1">
        <f>+Territorio[[#This Row],[id]]</f>
        <v>1854</v>
      </c>
    </row>
    <row r="1865" spans="2:9" hidden="1" x14ac:dyDescent="0.3">
      <c r="B1865">
        <v>1855</v>
      </c>
      <c r="C1865" s="1" t="s">
        <v>3062</v>
      </c>
      <c r="D1865" s="1" t="s">
        <v>3063</v>
      </c>
      <c r="E1865" s="1" t="s">
        <v>1546</v>
      </c>
      <c r="F1865" s="1" t="s">
        <v>337</v>
      </c>
      <c r="G1865" s="1" t="s">
        <v>1398</v>
      </c>
      <c r="H1865" s="1" t="s">
        <v>12512</v>
      </c>
      <c r="I1865" s="1">
        <f>+Territorio[[#This Row],[id]]</f>
        <v>1855</v>
      </c>
    </row>
    <row r="1866" spans="2:9" hidden="1" x14ac:dyDescent="0.3">
      <c r="B1866">
        <v>1856</v>
      </c>
      <c r="C1866" s="1" t="s">
        <v>3064</v>
      </c>
      <c r="D1866" s="1" t="s">
        <v>3065</v>
      </c>
      <c r="E1866" s="1" t="s">
        <v>1546</v>
      </c>
      <c r="F1866" s="1" t="s">
        <v>337</v>
      </c>
      <c r="G1866" s="1" t="s">
        <v>1398</v>
      </c>
      <c r="H1866" s="1" t="s">
        <v>12513</v>
      </c>
      <c r="I1866" s="1">
        <f>+Territorio[[#This Row],[id]]</f>
        <v>1856</v>
      </c>
    </row>
    <row r="1867" spans="2:9" hidden="1" x14ac:dyDescent="0.3">
      <c r="B1867">
        <v>1857</v>
      </c>
      <c r="C1867" s="1" t="s">
        <v>585</v>
      </c>
      <c r="D1867" s="1" t="s">
        <v>3066</v>
      </c>
      <c r="E1867" s="1" t="s">
        <v>1546</v>
      </c>
      <c r="F1867" s="1" t="s">
        <v>337</v>
      </c>
      <c r="G1867" s="1" t="s">
        <v>1398</v>
      </c>
      <c r="H1867" s="1" t="s">
        <v>12514</v>
      </c>
      <c r="I1867" s="1">
        <f>+Territorio[[#This Row],[id]]</f>
        <v>1857</v>
      </c>
    </row>
    <row r="1868" spans="2:9" hidden="1" x14ac:dyDescent="0.3">
      <c r="B1868">
        <v>1858</v>
      </c>
      <c r="C1868" s="1" t="s">
        <v>3067</v>
      </c>
      <c r="D1868" s="1" t="s">
        <v>3068</v>
      </c>
      <c r="E1868" s="1" t="s">
        <v>1546</v>
      </c>
      <c r="F1868" s="1" t="s">
        <v>337</v>
      </c>
      <c r="G1868" s="1" t="s">
        <v>1398</v>
      </c>
      <c r="H1868" s="1" t="s">
        <v>12515</v>
      </c>
      <c r="I1868" s="1">
        <f>+Territorio[[#This Row],[id]]</f>
        <v>1858</v>
      </c>
    </row>
    <row r="1869" spans="2:9" hidden="1" x14ac:dyDescent="0.3">
      <c r="B1869">
        <v>1859</v>
      </c>
      <c r="C1869" s="1" t="s">
        <v>3069</v>
      </c>
      <c r="D1869" s="1" t="s">
        <v>3070</v>
      </c>
      <c r="E1869" s="1" t="s">
        <v>1546</v>
      </c>
      <c r="F1869" s="1" t="s">
        <v>337</v>
      </c>
      <c r="G1869" s="1" t="s">
        <v>1398</v>
      </c>
      <c r="H1869" s="1" t="s">
        <v>12516</v>
      </c>
      <c r="I1869" s="1">
        <f>+Territorio[[#This Row],[id]]</f>
        <v>1859</v>
      </c>
    </row>
    <row r="1870" spans="2:9" hidden="1" x14ac:dyDescent="0.3">
      <c r="B1870">
        <v>1860</v>
      </c>
      <c r="C1870" s="1" t="s">
        <v>3071</v>
      </c>
      <c r="D1870" s="1" t="s">
        <v>3072</v>
      </c>
      <c r="E1870" s="1" t="s">
        <v>1546</v>
      </c>
      <c r="F1870" s="1" t="s">
        <v>337</v>
      </c>
      <c r="G1870" s="1" t="s">
        <v>1398</v>
      </c>
      <c r="H1870" s="1" t="s">
        <v>12517</v>
      </c>
      <c r="I1870" s="1">
        <f>+Territorio[[#This Row],[id]]</f>
        <v>1860</v>
      </c>
    </row>
    <row r="1871" spans="2:9" hidden="1" x14ac:dyDescent="0.3">
      <c r="B1871">
        <v>1861</v>
      </c>
      <c r="C1871" s="1" t="s">
        <v>3073</v>
      </c>
      <c r="D1871" s="1" t="s">
        <v>3074</v>
      </c>
      <c r="E1871" s="1" t="s">
        <v>1546</v>
      </c>
      <c r="F1871" s="1" t="s">
        <v>337</v>
      </c>
      <c r="G1871" s="1" t="s">
        <v>1398</v>
      </c>
      <c r="H1871" s="1" t="s">
        <v>12518</v>
      </c>
      <c r="I1871" s="1">
        <f>+Territorio[[#This Row],[id]]</f>
        <v>1861</v>
      </c>
    </row>
    <row r="1872" spans="2:9" hidden="1" x14ac:dyDescent="0.3">
      <c r="B1872">
        <v>1862</v>
      </c>
      <c r="C1872" s="1" t="s">
        <v>3075</v>
      </c>
      <c r="D1872" s="1" t="s">
        <v>3076</v>
      </c>
      <c r="E1872" s="1" t="s">
        <v>1546</v>
      </c>
      <c r="F1872" s="1" t="s">
        <v>337</v>
      </c>
      <c r="G1872" s="1" t="s">
        <v>1398</v>
      </c>
      <c r="H1872" s="1" t="s">
        <v>12519</v>
      </c>
      <c r="I1872" s="1">
        <f>+Territorio[[#This Row],[id]]</f>
        <v>1862</v>
      </c>
    </row>
    <row r="1873" spans="2:9" hidden="1" x14ac:dyDescent="0.3">
      <c r="B1873">
        <v>1863</v>
      </c>
      <c r="C1873" s="1" t="s">
        <v>3077</v>
      </c>
      <c r="D1873" s="1" t="s">
        <v>3078</v>
      </c>
      <c r="E1873" s="1" t="s">
        <v>1546</v>
      </c>
      <c r="F1873" s="1" t="s">
        <v>337</v>
      </c>
      <c r="G1873" s="1" t="s">
        <v>1398</v>
      </c>
      <c r="H1873" s="1" t="s">
        <v>12520</v>
      </c>
      <c r="I1873" s="1">
        <f>+Territorio[[#This Row],[id]]</f>
        <v>1863</v>
      </c>
    </row>
    <row r="1874" spans="2:9" hidden="1" x14ac:dyDescent="0.3">
      <c r="B1874">
        <v>1864</v>
      </c>
      <c r="C1874" s="1" t="s">
        <v>3079</v>
      </c>
      <c r="D1874" s="1" t="s">
        <v>3080</v>
      </c>
      <c r="E1874" s="1" t="s">
        <v>1546</v>
      </c>
      <c r="F1874" s="1" t="s">
        <v>337</v>
      </c>
      <c r="G1874" s="1" t="s">
        <v>1398</v>
      </c>
      <c r="H1874" s="1" t="s">
        <v>12521</v>
      </c>
      <c r="I1874" s="1">
        <f>+Territorio[[#This Row],[id]]</f>
        <v>1864</v>
      </c>
    </row>
    <row r="1875" spans="2:9" hidden="1" x14ac:dyDescent="0.3">
      <c r="B1875">
        <v>1865</v>
      </c>
      <c r="C1875" s="1" t="s">
        <v>3081</v>
      </c>
      <c r="D1875" s="1" t="s">
        <v>3082</v>
      </c>
      <c r="E1875" s="1" t="s">
        <v>1546</v>
      </c>
      <c r="F1875" s="1" t="s">
        <v>337</v>
      </c>
      <c r="G1875" s="1" t="s">
        <v>1398</v>
      </c>
      <c r="H1875" s="1" t="s">
        <v>12522</v>
      </c>
      <c r="I1875" s="1">
        <f>+Territorio[[#This Row],[id]]</f>
        <v>1865</v>
      </c>
    </row>
    <row r="1876" spans="2:9" hidden="1" x14ac:dyDescent="0.3">
      <c r="B1876">
        <v>1866</v>
      </c>
      <c r="C1876" s="1" t="s">
        <v>3083</v>
      </c>
      <c r="D1876" s="1" t="s">
        <v>3084</v>
      </c>
      <c r="E1876" s="1" t="s">
        <v>1546</v>
      </c>
      <c r="F1876" s="1" t="s">
        <v>337</v>
      </c>
      <c r="G1876" s="1" t="s">
        <v>1398</v>
      </c>
      <c r="H1876" s="1" t="s">
        <v>12523</v>
      </c>
      <c r="I1876" s="1">
        <f>+Territorio[[#This Row],[id]]</f>
        <v>1866</v>
      </c>
    </row>
    <row r="1877" spans="2:9" hidden="1" x14ac:dyDescent="0.3">
      <c r="B1877">
        <v>1867</v>
      </c>
      <c r="C1877" s="1" t="s">
        <v>3085</v>
      </c>
      <c r="D1877" s="1" t="s">
        <v>3086</v>
      </c>
      <c r="E1877" s="1" t="s">
        <v>1546</v>
      </c>
      <c r="F1877" s="1" t="s">
        <v>337</v>
      </c>
      <c r="G1877" s="1" t="s">
        <v>1398</v>
      </c>
      <c r="H1877" s="1" t="s">
        <v>12524</v>
      </c>
      <c r="I1877" s="1">
        <f>+Territorio[[#This Row],[id]]</f>
        <v>1867</v>
      </c>
    </row>
    <row r="1878" spans="2:9" hidden="1" x14ac:dyDescent="0.3">
      <c r="B1878">
        <v>1868</v>
      </c>
      <c r="C1878" s="1" t="s">
        <v>559</v>
      </c>
      <c r="D1878" s="1" t="s">
        <v>3087</v>
      </c>
      <c r="E1878" s="1" t="s">
        <v>1546</v>
      </c>
      <c r="F1878" s="1" t="s">
        <v>337</v>
      </c>
      <c r="G1878" s="1" t="s">
        <v>1398</v>
      </c>
      <c r="H1878" s="1" t="s">
        <v>12525</v>
      </c>
      <c r="I1878" s="1">
        <f>+Territorio[[#This Row],[id]]</f>
        <v>1868</v>
      </c>
    </row>
    <row r="1879" spans="2:9" hidden="1" x14ac:dyDescent="0.3">
      <c r="B1879">
        <v>1869</v>
      </c>
      <c r="C1879" s="1" t="s">
        <v>3088</v>
      </c>
      <c r="D1879" s="1" t="s">
        <v>3089</v>
      </c>
      <c r="E1879" s="1" t="s">
        <v>1546</v>
      </c>
      <c r="F1879" s="1" t="s">
        <v>337</v>
      </c>
      <c r="G1879" s="1" t="s">
        <v>1398</v>
      </c>
      <c r="H1879" s="1" t="s">
        <v>12526</v>
      </c>
      <c r="I1879" s="1">
        <f>+Territorio[[#This Row],[id]]</f>
        <v>1869</v>
      </c>
    </row>
    <row r="1880" spans="2:9" hidden="1" x14ac:dyDescent="0.3">
      <c r="B1880">
        <v>1870</v>
      </c>
      <c r="C1880" s="1" t="s">
        <v>3090</v>
      </c>
      <c r="D1880" s="1" t="s">
        <v>3091</v>
      </c>
      <c r="E1880" s="1" t="s">
        <v>1546</v>
      </c>
      <c r="F1880" s="1" t="s">
        <v>337</v>
      </c>
      <c r="G1880" s="1" t="s">
        <v>1398</v>
      </c>
      <c r="H1880" s="1" t="s">
        <v>12527</v>
      </c>
      <c r="I1880" s="1">
        <f>+Territorio[[#This Row],[id]]</f>
        <v>1870</v>
      </c>
    </row>
    <row r="1881" spans="2:9" hidden="1" x14ac:dyDescent="0.3">
      <c r="B1881">
        <v>1871</v>
      </c>
      <c r="C1881" s="1" t="s">
        <v>3092</v>
      </c>
      <c r="D1881" s="1" t="s">
        <v>3093</v>
      </c>
      <c r="E1881" s="1" t="s">
        <v>1546</v>
      </c>
      <c r="F1881" s="1" t="s">
        <v>337</v>
      </c>
      <c r="G1881" s="1" t="s">
        <v>1398</v>
      </c>
      <c r="H1881" s="1" t="s">
        <v>12528</v>
      </c>
      <c r="I1881" s="1">
        <f>+Territorio[[#This Row],[id]]</f>
        <v>1871</v>
      </c>
    </row>
    <row r="1882" spans="2:9" hidden="1" x14ac:dyDescent="0.3">
      <c r="B1882">
        <v>1872</v>
      </c>
      <c r="C1882" s="1" t="s">
        <v>3094</v>
      </c>
      <c r="D1882" s="1" t="s">
        <v>3095</v>
      </c>
      <c r="E1882" s="1" t="s">
        <v>1546</v>
      </c>
      <c r="F1882" s="1" t="s">
        <v>337</v>
      </c>
      <c r="G1882" s="1" t="s">
        <v>1398</v>
      </c>
      <c r="H1882" s="1" t="s">
        <v>12529</v>
      </c>
      <c r="I1882" s="1">
        <f>+Territorio[[#This Row],[id]]</f>
        <v>1872</v>
      </c>
    </row>
    <row r="1883" spans="2:9" hidden="1" x14ac:dyDescent="0.3">
      <c r="B1883">
        <v>1873</v>
      </c>
      <c r="C1883" s="1" t="s">
        <v>3096</v>
      </c>
      <c r="D1883" s="1" t="s">
        <v>3097</v>
      </c>
      <c r="E1883" s="1" t="s">
        <v>1546</v>
      </c>
      <c r="F1883" s="1" t="s">
        <v>337</v>
      </c>
      <c r="G1883" s="1" t="s">
        <v>1398</v>
      </c>
      <c r="H1883" s="1" t="s">
        <v>12530</v>
      </c>
      <c r="I1883" s="1">
        <f>+Territorio[[#This Row],[id]]</f>
        <v>1873</v>
      </c>
    </row>
    <row r="1884" spans="2:9" hidden="1" x14ac:dyDescent="0.3">
      <c r="B1884">
        <v>1874</v>
      </c>
      <c r="C1884" s="1" t="s">
        <v>3098</v>
      </c>
      <c r="D1884" s="1" t="s">
        <v>3099</v>
      </c>
      <c r="E1884" s="1" t="s">
        <v>1546</v>
      </c>
      <c r="F1884" s="1" t="s">
        <v>337</v>
      </c>
      <c r="G1884" s="1" t="s">
        <v>1398</v>
      </c>
      <c r="H1884" s="1" t="s">
        <v>12531</v>
      </c>
      <c r="I1884" s="1">
        <f>+Territorio[[#This Row],[id]]</f>
        <v>1874</v>
      </c>
    </row>
    <row r="1885" spans="2:9" hidden="1" x14ac:dyDescent="0.3">
      <c r="B1885">
        <v>1875</v>
      </c>
      <c r="C1885" s="1" t="s">
        <v>3100</v>
      </c>
      <c r="D1885" s="1" t="s">
        <v>3101</v>
      </c>
      <c r="E1885" s="1" t="s">
        <v>1546</v>
      </c>
      <c r="F1885" s="1" t="s">
        <v>337</v>
      </c>
      <c r="G1885" s="1" t="s">
        <v>1398</v>
      </c>
      <c r="H1885" s="1" t="s">
        <v>12532</v>
      </c>
      <c r="I1885" s="1">
        <f>+Territorio[[#This Row],[id]]</f>
        <v>1875</v>
      </c>
    </row>
    <row r="1886" spans="2:9" hidden="1" x14ac:dyDescent="0.3">
      <c r="B1886">
        <v>1876</v>
      </c>
      <c r="C1886" s="1" t="s">
        <v>597</v>
      </c>
      <c r="D1886" s="1" t="s">
        <v>3102</v>
      </c>
      <c r="E1886" s="1" t="s">
        <v>1546</v>
      </c>
      <c r="F1886" s="1" t="s">
        <v>337</v>
      </c>
      <c r="G1886" s="1" t="s">
        <v>1398</v>
      </c>
      <c r="H1886" s="1" t="s">
        <v>12533</v>
      </c>
      <c r="I1886" s="1">
        <f>+Territorio[[#This Row],[id]]</f>
        <v>1876</v>
      </c>
    </row>
    <row r="1887" spans="2:9" hidden="1" x14ac:dyDescent="0.3">
      <c r="B1887">
        <v>1877</v>
      </c>
      <c r="C1887" s="1" t="s">
        <v>3103</v>
      </c>
      <c r="D1887" s="1" t="s">
        <v>3104</v>
      </c>
      <c r="E1887" s="1" t="s">
        <v>1546</v>
      </c>
      <c r="F1887" s="1" t="s">
        <v>337</v>
      </c>
      <c r="G1887" s="1" t="s">
        <v>1398</v>
      </c>
      <c r="H1887" s="1" t="s">
        <v>12534</v>
      </c>
      <c r="I1887" s="1">
        <f>+Territorio[[#This Row],[id]]</f>
        <v>1877</v>
      </c>
    </row>
    <row r="1888" spans="2:9" hidden="1" x14ac:dyDescent="0.3">
      <c r="B1888">
        <v>1878</v>
      </c>
      <c r="C1888" s="1" t="s">
        <v>3105</v>
      </c>
      <c r="D1888" s="1" t="s">
        <v>3106</v>
      </c>
      <c r="E1888" s="1" t="s">
        <v>1546</v>
      </c>
      <c r="F1888" s="1" t="s">
        <v>337</v>
      </c>
      <c r="G1888" s="1" t="s">
        <v>1398</v>
      </c>
      <c r="H1888" s="1" t="s">
        <v>12535</v>
      </c>
      <c r="I1888" s="1">
        <f>+Territorio[[#This Row],[id]]</f>
        <v>1878</v>
      </c>
    </row>
    <row r="1889" spans="2:9" hidden="1" x14ac:dyDescent="0.3">
      <c r="B1889">
        <v>1879</v>
      </c>
      <c r="C1889" s="1" t="s">
        <v>3107</v>
      </c>
      <c r="D1889" s="1" t="s">
        <v>3108</v>
      </c>
      <c r="E1889" s="1" t="s">
        <v>1546</v>
      </c>
      <c r="F1889" s="1" t="s">
        <v>337</v>
      </c>
      <c r="G1889" s="1" t="s">
        <v>1398</v>
      </c>
      <c r="H1889" s="1" t="s">
        <v>12536</v>
      </c>
      <c r="I1889" s="1">
        <f>+Territorio[[#This Row],[id]]</f>
        <v>1879</v>
      </c>
    </row>
    <row r="1890" spans="2:9" hidden="1" x14ac:dyDescent="0.3">
      <c r="B1890">
        <v>1880</v>
      </c>
      <c r="C1890" s="1" t="s">
        <v>3109</v>
      </c>
      <c r="D1890" s="1" t="s">
        <v>3110</v>
      </c>
      <c r="E1890" s="1" t="s">
        <v>1546</v>
      </c>
      <c r="F1890" s="1" t="s">
        <v>337</v>
      </c>
      <c r="G1890" s="1" t="s">
        <v>1398</v>
      </c>
      <c r="H1890" s="1" t="s">
        <v>12537</v>
      </c>
      <c r="I1890" s="1">
        <f>+Territorio[[#This Row],[id]]</f>
        <v>1880</v>
      </c>
    </row>
    <row r="1891" spans="2:9" hidden="1" x14ac:dyDescent="0.3">
      <c r="B1891">
        <v>1881</v>
      </c>
      <c r="C1891" s="1" t="s">
        <v>3111</v>
      </c>
      <c r="D1891" s="1" t="s">
        <v>3112</v>
      </c>
      <c r="E1891" s="1" t="s">
        <v>1546</v>
      </c>
      <c r="F1891" s="1" t="s">
        <v>337</v>
      </c>
      <c r="G1891" s="1" t="s">
        <v>1398</v>
      </c>
      <c r="H1891" s="1" t="s">
        <v>12538</v>
      </c>
      <c r="I1891" s="1">
        <f>+Territorio[[#This Row],[id]]</f>
        <v>1881</v>
      </c>
    </row>
    <row r="1892" spans="2:9" hidden="1" x14ac:dyDescent="0.3">
      <c r="B1892">
        <v>1882</v>
      </c>
      <c r="C1892" s="1" t="s">
        <v>3113</v>
      </c>
      <c r="D1892" s="1" t="s">
        <v>3114</v>
      </c>
      <c r="E1892" s="1" t="s">
        <v>1546</v>
      </c>
      <c r="F1892" s="1" t="s">
        <v>337</v>
      </c>
      <c r="G1892" s="1" t="s">
        <v>1398</v>
      </c>
      <c r="H1892" s="1" t="s">
        <v>12539</v>
      </c>
      <c r="I1892" s="1">
        <f>+Territorio[[#This Row],[id]]</f>
        <v>1882</v>
      </c>
    </row>
    <row r="1893" spans="2:9" hidden="1" x14ac:dyDescent="0.3">
      <c r="B1893">
        <v>1883</v>
      </c>
      <c r="C1893" s="1" t="s">
        <v>3115</v>
      </c>
      <c r="D1893" s="1" t="s">
        <v>3116</v>
      </c>
      <c r="E1893" s="1" t="s">
        <v>1546</v>
      </c>
      <c r="F1893" s="1" t="s">
        <v>337</v>
      </c>
      <c r="G1893" s="1" t="s">
        <v>1398</v>
      </c>
      <c r="H1893" s="1" t="s">
        <v>12540</v>
      </c>
      <c r="I1893" s="1">
        <f>+Territorio[[#This Row],[id]]</f>
        <v>1883</v>
      </c>
    </row>
    <row r="1894" spans="2:9" hidden="1" x14ac:dyDescent="0.3">
      <c r="B1894">
        <v>1884</v>
      </c>
      <c r="C1894" s="1" t="s">
        <v>3117</v>
      </c>
      <c r="D1894" s="1" t="s">
        <v>3118</v>
      </c>
      <c r="E1894" s="1" t="s">
        <v>1546</v>
      </c>
      <c r="F1894" s="1" t="s">
        <v>337</v>
      </c>
      <c r="G1894" s="1" t="s">
        <v>1398</v>
      </c>
      <c r="H1894" s="1" t="s">
        <v>12541</v>
      </c>
      <c r="I1894" s="1">
        <f>+Territorio[[#This Row],[id]]</f>
        <v>1884</v>
      </c>
    </row>
    <row r="1895" spans="2:9" hidden="1" x14ac:dyDescent="0.3">
      <c r="B1895">
        <v>1885</v>
      </c>
      <c r="C1895" s="1" t="s">
        <v>563</v>
      </c>
      <c r="D1895" s="1" t="s">
        <v>3119</v>
      </c>
      <c r="E1895" s="1" t="s">
        <v>1546</v>
      </c>
      <c r="F1895" s="1" t="s">
        <v>337</v>
      </c>
      <c r="G1895" s="1" t="s">
        <v>1398</v>
      </c>
      <c r="H1895" s="1" t="s">
        <v>12542</v>
      </c>
      <c r="I1895" s="1">
        <f>+Territorio[[#This Row],[id]]</f>
        <v>1885</v>
      </c>
    </row>
    <row r="1896" spans="2:9" hidden="1" x14ac:dyDescent="0.3">
      <c r="B1896">
        <v>1886</v>
      </c>
      <c r="C1896" s="1" t="s">
        <v>3120</v>
      </c>
      <c r="D1896" s="1" t="s">
        <v>3121</v>
      </c>
      <c r="E1896" s="1" t="s">
        <v>1546</v>
      </c>
      <c r="F1896" s="1" t="s">
        <v>337</v>
      </c>
      <c r="G1896" s="1" t="s">
        <v>1398</v>
      </c>
      <c r="H1896" s="1" t="s">
        <v>12543</v>
      </c>
      <c r="I1896" s="1">
        <f>+Territorio[[#This Row],[id]]</f>
        <v>1886</v>
      </c>
    </row>
    <row r="1897" spans="2:9" hidden="1" x14ac:dyDescent="0.3">
      <c r="B1897">
        <v>1887</v>
      </c>
      <c r="C1897" s="1" t="s">
        <v>3122</v>
      </c>
      <c r="D1897" s="1" t="s">
        <v>3123</v>
      </c>
      <c r="E1897" s="1" t="s">
        <v>1546</v>
      </c>
      <c r="F1897" s="1" t="s">
        <v>337</v>
      </c>
      <c r="G1897" s="1" t="s">
        <v>1398</v>
      </c>
      <c r="H1897" s="1" t="s">
        <v>12544</v>
      </c>
      <c r="I1897" s="1">
        <f>+Territorio[[#This Row],[id]]</f>
        <v>1887</v>
      </c>
    </row>
    <row r="1898" spans="2:9" hidden="1" x14ac:dyDescent="0.3">
      <c r="B1898">
        <v>1888</v>
      </c>
      <c r="C1898" s="1" t="s">
        <v>3124</v>
      </c>
      <c r="D1898" s="1" t="s">
        <v>3125</v>
      </c>
      <c r="E1898" s="1" t="s">
        <v>1546</v>
      </c>
      <c r="F1898" s="1" t="s">
        <v>337</v>
      </c>
      <c r="G1898" s="1" t="s">
        <v>1398</v>
      </c>
      <c r="H1898" s="1" t="s">
        <v>12545</v>
      </c>
      <c r="I1898" s="1">
        <f>+Territorio[[#This Row],[id]]</f>
        <v>1888</v>
      </c>
    </row>
    <row r="1899" spans="2:9" hidden="1" x14ac:dyDescent="0.3">
      <c r="B1899">
        <v>1889</v>
      </c>
      <c r="C1899" s="1" t="s">
        <v>3126</v>
      </c>
      <c r="D1899" s="1" t="s">
        <v>3127</v>
      </c>
      <c r="E1899" s="1" t="s">
        <v>1546</v>
      </c>
      <c r="F1899" s="1" t="s">
        <v>337</v>
      </c>
      <c r="G1899" s="1" t="s">
        <v>1398</v>
      </c>
      <c r="H1899" s="1" t="s">
        <v>12546</v>
      </c>
      <c r="I1899" s="1">
        <f>+Territorio[[#This Row],[id]]</f>
        <v>1889</v>
      </c>
    </row>
    <row r="1900" spans="2:9" hidden="1" x14ac:dyDescent="0.3">
      <c r="B1900">
        <v>1890</v>
      </c>
      <c r="C1900" s="1" t="s">
        <v>3128</v>
      </c>
      <c r="D1900" s="1" t="s">
        <v>3129</v>
      </c>
      <c r="E1900" s="1" t="s">
        <v>1546</v>
      </c>
      <c r="F1900" s="1" t="s">
        <v>337</v>
      </c>
      <c r="G1900" s="1" t="s">
        <v>1398</v>
      </c>
      <c r="H1900" s="1" t="s">
        <v>12547</v>
      </c>
      <c r="I1900" s="1">
        <f>+Territorio[[#This Row],[id]]</f>
        <v>1890</v>
      </c>
    </row>
    <row r="1901" spans="2:9" hidden="1" x14ac:dyDescent="0.3">
      <c r="B1901">
        <v>1891</v>
      </c>
      <c r="C1901" s="1" t="s">
        <v>3130</v>
      </c>
      <c r="D1901" s="1" t="s">
        <v>3131</v>
      </c>
      <c r="E1901" s="1" t="s">
        <v>1546</v>
      </c>
      <c r="F1901" s="1" t="s">
        <v>337</v>
      </c>
      <c r="G1901" s="1" t="s">
        <v>1398</v>
      </c>
      <c r="H1901" s="1" t="s">
        <v>12548</v>
      </c>
      <c r="I1901" s="1">
        <f>+Territorio[[#This Row],[id]]</f>
        <v>1891</v>
      </c>
    </row>
    <row r="1902" spans="2:9" hidden="1" x14ac:dyDescent="0.3">
      <c r="B1902">
        <v>1892</v>
      </c>
      <c r="C1902" s="1" t="s">
        <v>3132</v>
      </c>
      <c r="D1902" s="1" t="s">
        <v>3133</v>
      </c>
      <c r="E1902" s="1" t="s">
        <v>1546</v>
      </c>
      <c r="F1902" s="1" t="s">
        <v>337</v>
      </c>
      <c r="G1902" s="1" t="s">
        <v>1398</v>
      </c>
      <c r="H1902" s="1" t="s">
        <v>12549</v>
      </c>
      <c r="I1902" s="1">
        <f>+Territorio[[#This Row],[id]]</f>
        <v>1892</v>
      </c>
    </row>
    <row r="1903" spans="2:9" hidden="1" x14ac:dyDescent="0.3">
      <c r="B1903">
        <v>1893</v>
      </c>
      <c r="C1903" s="1" t="s">
        <v>3134</v>
      </c>
      <c r="D1903" s="1" t="s">
        <v>3135</v>
      </c>
      <c r="E1903" s="1" t="s">
        <v>1546</v>
      </c>
      <c r="F1903" s="1" t="s">
        <v>337</v>
      </c>
      <c r="G1903" s="1" t="s">
        <v>1398</v>
      </c>
      <c r="H1903" s="1" t="s">
        <v>12550</v>
      </c>
      <c r="I1903" s="1">
        <f>+Territorio[[#This Row],[id]]</f>
        <v>1893</v>
      </c>
    </row>
    <row r="1904" spans="2:9" hidden="1" x14ac:dyDescent="0.3">
      <c r="B1904">
        <v>1894</v>
      </c>
      <c r="C1904" s="1" t="s">
        <v>3136</v>
      </c>
      <c r="D1904" s="1" t="s">
        <v>3137</v>
      </c>
      <c r="E1904" s="1" t="s">
        <v>1546</v>
      </c>
      <c r="F1904" s="1" t="s">
        <v>337</v>
      </c>
      <c r="G1904" s="1" t="s">
        <v>1398</v>
      </c>
      <c r="H1904" s="1" t="s">
        <v>12551</v>
      </c>
      <c r="I1904" s="1">
        <f>+Territorio[[#This Row],[id]]</f>
        <v>1894</v>
      </c>
    </row>
    <row r="1905" spans="2:9" hidden="1" x14ac:dyDescent="0.3">
      <c r="B1905">
        <v>1895</v>
      </c>
      <c r="C1905" s="1" t="s">
        <v>3138</v>
      </c>
      <c r="D1905" s="1" t="s">
        <v>3139</v>
      </c>
      <c r="E1905" s="1" t="s">
        <v>1546</v>
      </c>
      <c r="F1905" s="1" t="s">
        <v>337</v>
      </c>
      <c r="G1905" s="1" t="s">
        <v>1398</v>
      </c>
      <c r="H1905" s="1" t="s">
        <v>12552</v>
      </c>
      <c r="I1905" s="1">
        <f>+Territorio[[#This Row],[id]]</f>
        <v>1895</v>
      </c>
    </row>
    <row r="1906" spans="2:9" hidden="1" x14ac:dyDescent="0.3">
      <c r="B1906">
        <v>1896</v>
      </c>
      <c r="C1906" s="1" t="s">
        <v>587</v>
      </c>
      <c r="D1906" s="1" t="s">
        <v>3140</v>
      </c>
      <c r="E1906" s="1" t="s">
        <v>1546</v>
      </c>
      <c r="F1906" s="1" t="s">
        <v>337</v>
      </c>
      <c r="G1906" s="1" t="s">
        <v>1398</v>
      </c>
      <c r="H1906" s="1" t="s">
        <v>12553</v>
      </c>
      <c r="I1906" s="1">
        <f>+Territorio[[#This Row],[id]]</f>
        <v>1896</v>
      </c>
    </row>
    <row r="1907" spans="2:9" hidden="1" x14ac:dyDescent="0.3">
      <c r="B1907">
        <v>1897</v>
      </c>
      <c r="C1907" s="1" t="s">
        <v>3141</v>
      </c>
      <c r="D1907" s="1" t="s">
        <v>3142</v>
      </c>
      <c r="E1907" s="1" t="s">
        <v>1546</v>
      </c>
      <c r="F1907" s="1" t="s">
        <v>337</v>
      </c>
      <c r="G1907" s="1" t="s">
        <v>1398</v>
      </c>
      <c r="H1907" s="1" t="s">
        <v>12554</v>
      </c>
      <c r="I1907" s="1">
        <f>+Territorio[[#This Row],[id]]</f>
        <v>1897</v>
      </c>
    </row>
    <row r="1908" spans="2:9" hidden="1" x14ac:dyDescent="0.3">
      <c r="B1908">
        <v>1898</v>
      </c>
      <c r="C1908" s="1" t="s">
        <v>3143</v>
      </c>
      <c r="D1908" s="1" t="s">
        <v>3144</v>
      </c>
      <c r="E1908" s="1" t="s">
        <v>1546</v>
      </c>
      <c r="F1908" s="1" t="s">
        <v>337</v>
      </c>
      <c r="G1908" s="1" t="s">
        <v>1398</v>
      </c>
      <c r="H1908" s="1" t="s">
        <v>12555</v>
      </c>
      <c r="I1908" s="1">
        <f>+Territorio[[#This Row],[id]]</f>
        <v>1898</v>
      </c>
    </row>
    <row r="1909" spans="2:9" hidden="1" x14ac:dyDescent="0.3">
      <c r="B1909">
        <v>1899</v>
      </c>
      <c r="C1909" s="1" t="s">
        <v>3145</v>
      </c>
      <c r="D1909" s="1" t="s">
        <v>3146</v>
      </c>
      <c r="E1909" s="1" t="s">
        <v>1546</v>
      </c>
      <c r="F1909" s="1" t="s">
        <v>337</v>
      </c>
      <c r="G1909" s="1" t="s">
        <v>1398</v>
      </c>
      <c r="H1909" s="1" t="s">
        <v>12556</v>
      </c>
      <c r="I1909" s="1">
        <f>+Territorio[[#This Row],[id]]</f>
        <v>1899</v>
      </c>
    </row>
    <row r="1910" spans="2:9" hidden="1" x14ac:dyDescent="0.3">
      <c r="B1910">
        <v>1900</v>
      </c>
      <c r="C1910" s="1" t="s">
        <v>3147</v>
      </c>
      <c r="D1910" s="1" t="s">
        <v>3148</v>
      </c>
      <c r="E1910" s="1" t="s">
        <v>1546</v>
      </c>
      <c r="F1910" s="1" t="s">
        <v>337</v>
      </c>
      <c r="G1910" s="1" t="s">
        <v>1398</v>
      </c>
      <c r="H1910" s="1" t="s">
        <v>12557</v>
      </c>
      <c r="I1910" s="1">
        <f>+Territorio[[#This Row],[id]]</f>
        <v>1900</v>
      </c>
    </row>
    <row r="1911" spans="2:9" hidden="1" x14ac:dyDescent="0.3">
      <c r="B1911">
        <v>1901</v>
      </c>
      <c r="C1911" s="1" t="s">
        <v>3149</v>
      </c>
      <c r="D1911" s="1" t="s">
        <v>3150</v>
      </c>
      <c r="E1911" s="1" t="s">
        <v>1546</v>
      </c>
      <c r="F1911" s="1" t="s">
        <v>337</v>
      </c>
      <c r="G1911" s="1" t="s">
        <v>1398</v>
      </c>
      <c r="H1911" s="1" t="s">
        <v>12558</v>
      </c>
      <c r="I1911" s="1">
        <f>+Territorio[[#This Row],[id]]</f>
        <v>1901</v>
      </c>
    </row>
    <row r="1912" spans="2:9" hidden="1" x14ac:dyDescent="0.3">
      <c r="B1912">
        <v>1902</v>
      </c>
      <c r="C1912" s="1" t="s">
        <v>599</v>
      </c>
      <c r="D1912" s="1" t="s">
        <v>3151</v>
      </c>
      <c r="E1912" s="1" t="s">
        <v>1546</v>
      </c>
      <c r="F1912" s="1" t="s">
        <v>337</v>
      </c>
      <c r="G1912" s="1" t="s">
        <v>1398</v>
      </c>
      <c r="H1912" s="1" t="s">
        <v>12559</v>
      </c>
      <c r="I1912" s="1">
        <f>+Territorio[[#This Row],[id]]</f>
        <v>1902</v>
      </c>
    </row>
    <row r="1913" spans="2:9" hidden="1" x14ac:dyDescent="0.3">
      <c r="B1913">
        <v>1903</v>
      </c>
      <c r="C1913" s="1" t="s">
        <v>3152</v>
      </c>
      <c r="D1913" s="1" t="s">
        <v>3153</v>
      </c>
      <c r="E1913" s="1" t="s">
        <v>1546</v>
      </c>
      <c r="F1913" s="1" t="s">
        <v>337</v>
      </c>
      <c r="G1913" s="1" t="s">
        <v>1398</v>
      </c>
      <c r="H1913" s="1" t="s">
        <v>12560</v>
      </c>
      <c r="I1913" s="1">
        <f>+Territorio[[#This Row],[id]]</f>
        <v>1903</v>
      </c>
    </row>
    <row r="1914" spans="2:9" hidden="1" x14ac:dyDescent="0.3">
      <c r="B1914">
        <v>1904</v>
      </c>
      <c r="C1914" s="1" t="s">
        <v>3154</v>
      </c>
      <c r="D1914" s="1" t="s">
        <v>3155</v>
      </c>
      <c r="E1914" s="1" t="s">
        <v>1546</v>
      </c>
      <c r="F1914" s="1" t="s">
        <v>337</v>
      </c>
      <c r="G1914" s="1" t="s">
        <v>1398</v>
      </c>
      <c r="H1914" s="1" t="s">
        <v>12561</v>
      </c>
      <c r="I1914" s="1">
        <f>+Territorio[[#This Row],[id]]</f>
        <v>1904</v>
      </c>
    </row>
    <row r="1915" spans="2:9" hidden="1" x14ac:dyDescent="0.3">
      <c r="B1915">
        <v>1905</v>
      </c>
      <c r="C1915" s="1" t="s">
        <v>3156</v>
      </c>
      <c r="D1915" s="1" t="s">
        <v>3157</v>
      </c>
      <c r="E1915" s="1" t="s">
        <v>1546</v>
      </c>
      <c r="F1915" s="1" t="s">
        <v>337</v>
      </c>
      <c r="G1915" s="1" t="s">
        <v>1398</v>
      </c>
      <c r="H1915" s="1" t="s">
        <v>12562</v>
      </c>
      <c r="I1915" s="1">
        <f>+Territorio[[#This Row],[id]]</f>
        <v>1905</v>
      </c>
    </row>
    <row r="1916" spans="2:9" hidden="1" x14ac:dyDescent="0.3">
      <c r="B1916">
        <v>1906</v>
      </c>
      <c r="C1916" s="1" t="s">
        <v>571</v>
      </c>
      <c r="D1916" s="1" t="s">
        <v>3158</v>
      </c>
      <c r="E1916" s="1" t="s">
        <v>1546</v>
      </c>
      <c r="F1916" s="1" t="s">
        <v>337</v>
      </c>
      <c r="G1916" s="1" t="s">
        <v>1398</v>
      </c>
      <c r="H1916" s="1" t="s">
        <v>12563</v>
      </c>
      <c r="I1916" s="1">
        <f>+Territorio[[#This Row],[id]]</f>
        <v>1906</v>
      </c>
    </row>
    <row r="1917" spans="2:9" hidden="1" x14ac:dyDescent="0.3">
      <c r="B1917">
        <v>1907</v>
      </c>
      <c r="C1917" s="1" t="s">
        <v>3159</v>
      </c>
      <c r="D1917" s="1" t="s">
        <v>3160</v>
      </c>
      <c r="E1917" s="1" t="s">
        <v>1546</v>
      </c>
      <c r="F1917" s="1" t="s">
        <v>337</v>
      </c>
      <c r="G1917" s="1" t="s">
        <v>1398</v>
      </c>
      <c r="H1917" s="1" t="s">
        <v>12564</v>
      </c>
      <c r="I1917" s="1">
        <f>+Territorio[[#This Row],[id]]</f>
        <v>1907</v>
      </c>
    </row>
    <row r="1918" spans="2:9" hidden="1" x14ac:dyDescent="0.3">
      <c r="B1918">
        <v>1908</v>
      </c>
      <c r="C1918" s="1" t="s">
        <v>3161</v>
      </c>
      <c r="D1918" s="1" t="s">
        <v>3162</v>
      </c>
      <c r="E1918" s="1" t="s">
        <v>1546</v>
      </c>
      <c r="F1918" s="1" t="s">
        <v>337</v>
      </c>
      <c r="G1918" s="1" t="s">
        <v>1398</v>
      </c>
      <c r="H1918" s="1" t="s">
        <v>12565</v>
      </c>
      <c r="I1918" s="1">
        <f>+Territorio[[#This Row],[id]]</f>
        <v>1908</v>
      </c>
    </row>
    <row r="1919" spans="2:9" hidden="1" x14ac:dyDescent="0.3">
      <c r="B1919">
        <v>1909</v>
      </c>
      <c r="C1919" s="1" t="s">
        <v>3163</v>
      </c>
      <c r="D1919" s="1" t="s">
        <v>3164</v>
      </c>
      <c r="E1919" s="1" t="s">
        <v>1546</v>
      </c>
      <c r="F1919" s="1" t="s">
        <v>337</v>
      </c>
      <c r="G1919" s="1" t="s">
        <v>1398</v>
      </c>
      <c r="H1919" s="1" t="s">
        <v>12566</v>
      </c>
      <c r="I1919" s="1">
        <f>+Territorio[[#This Row],[id]]</f>
        <v>1909</v>
      </c>
    </row>
    <row r="1920" spans="2:9" hidden="1" x14ac:dyDescent="0.3">
      <c r="B1920">
        <v>1910</v>
      </c>
      <c r="C1920" s="1" t="s">
        <v>579</v>
      </c>
      <c r="D1920" s="1" t="s">
        <v>3165</v>
      </c>
      <c r="E1920" s="1" t="s">
        <v>1546</v>
      </c>
      <c r="F1920" s="1" t="s">
        <v>337</v>
      </c>
      <c r="G1920" s="1" t="s">
        <v>1398</v>
      </c>
      <c r="H1920" s="1" t="s">
        <v>12567</v>
      </c>
      <c r="I1920" s="1">
        <f>+Territorio[[#This Row],[id]]</f>
        <v>1910</v>
      </c>
    </row>
    <row r="1921" spans="2:9" hidden="1" x14ac:dyDescent="0.3">
      <c r="B1921">
        <v>1911</v>
      </c>
      <c r="C1921" s="1" t="s">
        <v>3166</v>
      </c>
      <c r="D1921" s="1" t="s">
        <v>3167</v>
      </c>
      <c r="E1921" s="1" t="s">
        <v>1546</v>
      </c>
      <c r="F1921" s="1" t="s">
        <v>337</v>
      </c>
      <c r="G1921" s="1" t="s">
        <v>1398</v>
      </c>
      <c r="H1921" s="1" t="s">
        <v>12568</v>
      </c>
      <c r="I1921" s="1">
        <f>+Territorio[[#This Row],[id]]</f>
        <v>1911</v>
      </c>
    </row>
    <row r="1922" spans="2:9" hidden="1" x14ac:dyDescent="0.3">
      <c r="B1922">
        <v>1912</v>
      </c>
      <c r="C1922" s="1" t="s">
        <v>3168</v>
      </c>
      <c r="D1922" s="1" t="s">
        <v>3169</v>
      </c>
      <c r="E1922" s="1" t="s">
        <v>1546</v>
      </c>
      <c r="F1922" s="1" t="s">
        <v>337</v>
      </c>
      <c r="G1922" s="1" t="s">
        <v>1398</v>
      </c>
      <c r="H1922" s="1" t="s">
        <v>12569</v>
      </c>
      <c r="I1922" s="1">
        <f>+Territorio[[#This Row],[id]]</f>
        <v>1912</v>
      </c>
    </row>
    <row r="1923" spans="2:9" hidden="1" x14ac:dyDescent="0.3">
      <c r="B1923">
        <v>1913</v>
      </c>
      <c r="C1923" s="1" t="s">
        <v>601</v>
      </c>
      <c r="D1923" s="1" t="s">
        <v>3170</v>
      </c>
      <c r="E1923" s="1" t="s">
        <v>1546</v>
      </c>
      <c r="F1923" s="1" t="s">
        <v>337</v>
      </c>
      <c r="G1923" s="1" t="s">
        <v>1398</v>
      </c>
      <c r="H1923" s="1" t="s">
        <v>12570</v>
      </c>
      <c r="I1923" s="1">
        <f>+Territorio[[#This Row],[id]]</f>
        <v>1913</v>
      </c>
    </row>
    <row r="1924" spans="2:9" hidden="1" x14ac:dyDescent="0.3">
      <c r="B1924">
        <v>1914</v>
      </c>
      <c r="C1924" s="1" t="s">
        <v>3171</v>
      </c>
      <c r="D1924" s="1" t="s">
        <v>3172</v>
      </c>
      <c r="E1924" s="1" t="s">
        <v>1546</v>
      </c>
      <c r="F1924" s="1" t="s">
        <v>337</v>
      </c>
      <c r="G1924" s="1" t="s">
        <v>1398</v>
      </c>
      <c r="H1924" s="1" t="s">
        <v>12571</v>
      </c>
      <c r="I1924" s="1">
        <f>+Territorio[[#This Row],[id]]</f>
        <v>1914</v>
      </c>
    </row>
    <row r="1925" spans="2:9" hidden="1" x14ac:dyDescent="0.3">
      <c r="B1925">
        <v>1915</v>
      </c>
      <c r="C1925" s="1" t="s">
        <v>3173</v>
      </c>
      <c r="D1925" s="1" t="s">
        <v>3174</v>
      </c>
      <c r="E1925" s="1" t="s">
        <v>1546</v>
      </c>
      <c r="F1925" s="1" t="s">
        <v>337</v>
      </c>
      <c r="G1925" s="1" t="s">
        <v>1398</v>
      </c>
      <c r="H1925" s="1" t="s">
        <v>12572</v>
      </c>
      <c r="I1925" s="1">
        <f>+Territorio[[#This Row],[id]]</f>
        <v>1915</v>
      </c>
    </row>
    <row r="1926" spans="2:9" hidden="1" x14ac:dyDescent="0.3">
      <c r="B1926">
        <v>1916</v>
      </c>
      <c r="C1926" s="1" t="s">
        <v>3175</v>
      </c>
      <c r="D1926" s="1" t="s">
        <v>3176</v>
      </c>
      <c r="E1926" s="1" t="s">
        <v>1546</v>
      </c>
      <c r="F1926" s="1" t="s">
        <v>337</v>
      </c>
      <c r="G1926" s="1" t="s">
        <v>1398</v>
      </c>
      <c r="H1926" s="1" t="s">
        <v>12573</v>
      </c>
      <c r="I1926" s="1">
        <f>+Territorio[[#This Row],[id]]</f>
        <v>1916</v>
      </c>
    </row>
    <row r="1927" spans="2:9" hidden="1" x14ac:dyDescent="0.3">
      <c r="B1927">
        <v>1917</v>
      </c>
      <c r="C1927" s="1" t="s">
        <v>3177</v>
      </c>
      <c r="D1927" s="1" t="s">
        <v>3178</v>
      </c>
      <c r="E1927" s="1" t="s">
        <v>1546</v>
      </c>
      <c r="F1927" s="1" t="s">
        <v>337</v>
      </c>
      <c r="G1927" s="1" t="s">
        <v>1398</v>
      </c>
      <c r="H1927" s="1" t="s">
        <v>12574</v>
      </c>
      <c r="I1927" s="1">
        <f>+Territorio[[#This Row],[id]]</f>
        <v>1917</v>
      </c>
    </row>
    <row r="1928" spans="2:9" hidden="1" x14ac:dyDescent="0.3">
      <c r="B1928">
        <v>1918</v>
      </c>
      <c r="C1928" s="1" t="s">
        <v>3179</v>
      </c>
      <c r="D1928" s="1" t="s">
        <v>3180</v>
      </c>
      <c r="E1928" s="1" t="s">
        <v>1546</v>
      </c>
      <c r="F1928" s="1" t="s">
        <v>337</v>
      </c>
      <c r="G1928" s="1" t="s">
        <v>1398</v>
      </c>
      <c r="H1928" s="1" t="s">
        <v>12575</v>
      </c>
      <c r="I1928" s="1">
        <f>+Territorio[[#This Row],[id]]</f>
        <v>1918</v>
      </c>
    </row>
    <row r="1929" spans="2:9" hidden="1" x14ac:dyDescent="0.3">
      <c r="B1929">
        <v>1919</v>
      </c>
      <c r="C1929" s="1" t="s">
        <v>3181</v>
      </c>
      <c r="D1929" s="1" t="s">
        <v>3182</v>
      </c>
      <c r="E1929" s="1" t="s">
        <v>1546</v>
      </c>
      <c r="F1929" s="1" t="s">
        <v>337</v>
      </c>
      <c r="G1929" s="1" t="s">
        <v>1398</v>
      </c>
      <c r="H1929" s="1" t="s">
        <v>12576</v>
      </c>
      <c r="I1929" s="1">
        <f>+Territorio[[#This Row],[id]]</f>
        <v>1919</v>
      </c>
    </row>
    <row r="1930" spans="2:9" hidden="1" x14ac:dyDescent="0.3">
      <c r="B1930">
        <v>1920</v>
      </c>
      <c r="C1930" s="1" t="s">
        <v>3183</v>
      </c>
      <c r="D1930" s="1" t="s">
        <v>3184</v>
      </c>
      <c r="E1930" s="1" t="s">
        <v>1546</v>
      </c>
      <c r="F1930" s="1" t="s">
        <v>337</v>
      </c>
      <c r="G1930" s="1" t="s">
        <v>1398</v>
      </c>
      <c r="H1930" s="1" t="s">
        <v>12577</v>
      </c>
      <c r="I1930" s="1">
        <f>+Territorio[[#This Row],[id]]</f>
        <v>1920</v>
      </c>
    </row>
    <row r="1931" spans="2:9" hidden="1" x14ac:dyDescent="0.3">
      <c r="B1931">
        <v>1921</v>
      </c>
      <c r="C1931" s="1" t="s">
        <v>3185</v>
      </c>
      <c r="D1931" s="1" t="s">
        <v>3186</v>
      </c>
      <c r="E1931" s="1" t="s">
        <v>1546</v>
      </c>
      <c r="F1931" s="1" t="s">
        <v>337</v>
      </c>
      <c r="G1931" s="1" t="s">
        <v>1398</v>
      </c>
      <c r="H1931" s="1" t="s">
        <v>12578</v>
      </c>
      <c r="I1931" s="1">
        <f>+Territorio[[#This Row],[id]]</f>
        <v>1921</v>
      </c>
    </row>
    <row r="1932" spans="2:9" hidden="1" x14ac:dyDescent="0.3">
      <c r="B1932">
        <v>1922</v>
      </c>
      <c r="C1932" s="1" t="s">
        <v>3187</v>
      </c>
      <c r="D1932" s="1" t="s">
        <v>3188</v>
      </c>
      <c r="E1932" s="1" t="s">
        <v>1546</v>
      </c>
      <c r="F1932" s="1" t="s">
        <v>337</v>
      </c>
      <c r="G1932" s="1" t="s">
        <v>1398</v>
      </c>
      <c r="H1932" s="1" t="s">
        <v>12579</v>
      </c>
      <c r="I1932" s="1">
        <f>+Territorio[[#This Row],[id]]</f>
        <v>1922</v>
      </c>
    </row>
    <row r="1933" spans="2:9" hidden="1" x14ac:dyDescent="0.3">
      <c r="B1933">
        <v>1923</v>
      </c>
      <c r="C1933" s="1" t="s">
        <v>3189</v>
      </c>
      <c r="D1933" s="1" t="s">
        <v>3190</v>
      </c>
      <c r="E1933" s="1" t="s">
        <v>1546</v>
      </c>
      <c r="F1933" s="1" t="s">
        <v>337</v>
      </c>
      <c r="G1933" s="1" t="s">
        <v>1398</v>
      </c>
      <c r="H1933" s="1" t="s">
        <v>12580</v>
      </c>
      <c r="I1933" s="1">
        <f>+Territorio[[#This Row],[id]]</f>
        <v>1923</v>
      </c>
    </row>
    <row r="1934" spans="2:9" hidden="1" x14ac:dyDescent="0.3">
      <c r="B1934">
        <v>1924</v>
      </c>
      <c r="C1934" s="1" t="s">
        <v>3191</v>
      </c>
      <c r="D1934" s="1" t="s">
        <v>3192</v>
      </c>
      <c r="E1934" s="1" t="s">
        <v>1546</v>
      </c>
      <c r="F1934" s="1" t="s">
        <v>337</v>
      </c>
      <c r="G1934" s="1" t="s">
        <v>1398</v>
      </c>
      <c r="H1934" s="1" t="s">
        <v>12581</v>
      </c>
      <c r="I1934" s="1">
        <f>+Territorio[[#This Row],[id]]</f>
        <v>1924</v>
      </c>
    </row>
    <row r="1935" spans="2:9" hidden="1" x14ac:dyDescent="0.3">
      <c r="B1935">
        <v>1925</v>
      </c>
      <c r="C1935" s="1" t="s">
        <v>3193</v>
      </c>
      <c r="D1935" s="1" t="s">
        <v>3194</v>
      </c>
      <c r="E1935" s="1" t="s">
        <v>1546</v>
      </c>
      <c r="F1935" s="1" t="s">
        <v>337</v>
      </c>
      <c r="G1935" s="1" t="s">
        <v>1398</v>
      </c>
      <c r="H1935" s="1" t="s">
        <v>12582</v>
      </c>
      <c r="I1935" s="1">
        <f>+Territorio[[#This Row],[id]]</f>
        <v>1925</v>
      </c>
    </row>
    <row r="1936" spans="2:9" hidden="1" x14ac:dyDescent="0.3">
      <c r="B1936">
        <v>1926</v>
      </c>
      <c r="C1936" s="1" t="s">
        <v>3195</v>
      </c>
      <c r="D1936" s="1" t="s">
        <v>3196</v>
      </c>
      <c r="E1936" s="1" t="s">
        <v>1546</v>
      </c>
      <c r="F1936" s="1" t="s">
        <v>337</v>
      </c>
      <c r="G1936" s="1" t="s">
        <v>1398</v>
      </c>
      <c r="H1936" s="1" t="s">
        <v>12583</v>
      </c>
      <c r="I1936" s="1">
        <f>+Territorio[[#This Row],[id]]</f>
        <v>1926</v>
      </c>
    </row>
    <row r="1937" spans="2:9" hidden="1" x14ac:dyDescent="0.3">
      <c r="B1937">
        <v>1927</v>
      </c>
      <c r="C1937" s="1" t="s">
        <v>3197</v>
      </c>
      <c r="D1937" s="1" t="s">
        <v>3198</v>
      </c>
      <c r="E1937" s="1" t="s">
        <v>1546</v>
      </c>
      <c r="F1937" s="1" t="s">
        <v>337</v>
      </c>
      <c r="G1937" s="1" t="s">
        <v>1398</v>
      </c>
      <c r="H1937" s="1" t="s">
        <v>12584</v>
      </c>
      <c r="I1937" s="1">
        <f>+Territorio[[#This Row],[id]]</f>
        <v>1927</v>
      </c>
    </row>
    <row r="1938" spans="2:9" hidden="1" x14ac:dyDescent="0.3">
      <c r="B1938">
        <v>1928</v>
      </c>
      <c r="C1938" s="1" t="s">
        <v>3199</v>
      </c>
      <c r="D1938" s="1" t="s">
        <v>3200</v>
      </c>
      <c r="E1938" s="1" t="s">
        <v>1546</v>
      </c>
      <c r="F1938" s="1" t="s">
        <v>337</v>
      </c>
      <c r="G1938" s="1" t="s">
        <v>1398</v>
      </c>
      <c r="H1938" s="1" t="s">
        <v>12585</v>
      </c>
      <c r="I1938" s="1">
        <f>+Territorio[[#This Row],[id]]</f>
        <v>1928</v>
      </c>
    </row>
    <row r="1939" spans="2:9" hidden="1" x14ac:dyDescent="0.3">
      <c r="B1939">
        <v>1929</v>
      </c>
      <c r="C1939" s="1" t="s">
        <v>3201</v>
      </c>
      <c r="D1939" s="1" t="s">
        <v>3202</v>
      </c>
      <c r="E1939" s="1" t="s">
        <v>1546</v>
      </c>
      <c r="F1939" s="1" t="s">
        <v>337</v>
      </c>
      <c r="G1939" s="1" t="s">
        <v>1398</v>
      </c>
      <c r="H1939" s="1" t="s">
        <v>12586</v>
      </c>
      <c r="I1939" s="1">
        <f>+Territorio[[#This Row],[id]]</f>
        <v>1929</v>
      </c>
    </row>
    <row r="1940" spans="2:9" hidden="1" x14ac:dyDescent="0.3">
      <c r="B1940">
        <v>1930</v>
      </c>
      <c r="C1940" s="1" t="s">
        <v>3203</v>
      </c>
      <c r="D1940" s="1" t="s">
        <v>3204</v>
      </c>
      <c r="E1940" s="1" t="s">
        <v>1546</v>
      </c>
      <c r="F1940" s="1" t="s">
        <v>337</v>
      </c>
      <c r="G1940" s="1" t="s">
        <v>1398</v>
      </c>
      <c r="H1940" s="1" t="s">
        <v>12587</v>
      </c>
      <c r="I1940" s="1">
        <f>+Territorio[[#This Row],[id]]</f>
        <v>1930</v>
      </c>
    </row>
    <row r="1941" spans="2:9" hidden="1" x14ac:dyDescent="0.3">
      <c r="B1941">
        <v>1931</v>
      </c>
      <c r="C1941" s="1" t="s">
        <v>3205</v>
      </c>
      <c r="D1941" s="1" t="s">
        <v>3206</v>
      </c>
      <c r="E1941" s="1" t="s">
        <v>1546</v>
      </c>
      <c r="F1941" s="1" t="s">
        <v>337</v>
      </c>
      <c r="G1941" s="1" t="s">
        <v>1398</v>
      </c>
      <c r="H1941" s="1" t="s">
        <v>12588</v>
      </c>
      <c r="I1941" s="1">
        <f>+Territorio[[#This Row],[id]]</f>
        <v>1931</v>
      </c>
    </row>
    <row r="1942" spans="2:9" hidden="1" x14ac:dyDescent="0.3">
      <c r="B1942">
        <v>1932</v>
      </c>
      <c r="C1942" s="1" t="s">
        <v>3207</v>
      </c>
      <c r="D1942" s="1" t="s">
        <v>1122</v>
      </c>
      <c r="E1942" s="1" t="s">
        <v>3208</v>
      </c>
      <c r="F1942" s="1" t="s">
        <v>317</v>
      </c>
      <c r="G1942" s="1" t="s">
        <v>716</v>
      </c>
      <c r="H1942" s="1" t="s">
        <v>12589</v>
      </c>
      <c r="I1942" s="1">
        <f>+Territorio[[#This Row],[id]]</f>
        <v>1932</v>
      </c>
    </row>
    <row r="1943" spans="2:9" hidden="1" x14ac:dyDescent="0.3">
      <c r="B1943">
        <v>1933</v>
      </c>
      <c r="C1943" s="1" t="s">
        <v>3209</v>
      </c>
      <c r="D1943" s="1" t="s">
        <v>1124</v>
      </c>
      <c r="E1943" s="1" t="s">
        <v>3208</v>
      </c>
      <c r="F1943" s="1" t="s">
        <v>317</v>
      </c>
      <c r="G1943" s="1" t="s">
        <v>716</v>
      </c>
      <c r="H1943" s="1" t="s">
        <v>12590</v>
      </c>
      <c r="I1943" s="1">
        <f>+Territorio[[#This Row],[id]]</f>
        <v>1933</v>
      </c>
    </row>
    <row r="1944" spans="2:9" hidden="1" x14ac:dyDescent="0.3">
      <c r="B1944">
        <v>1934</v>
      </c>
      <c r="C1944" s="1" t="s">
        <v>3210</v>
      </c>
      <c r="D1944" s="1" t="s">
        <v>1126</v>
      </c>
      <c r="E1944" s="1" t="s">
        <v>3208</v>
      </c>
      <c r="F1944" s="1" t="s">
        <v>317</v>
      </c>
      <c r="G1944" s="1" t="s">
        <v>716</v>
      </c>
      <c r="H1944" s="1" t="s">
        <v>12591</v>
      </c>
      <c r="I1944" s="1">
        <f>+Territorio[[#This Row],[id]]</f>
        <v>1934</v>
      </c>
    </row>
    <row r="1945" spans="2:9" hidden="1" x14ac:dyDescent="0.3">
      <c r="B1945">
        <v>1935</v>
      </c>
      <c r="C1945" s="1" t="s">
        <v>3211</v>
      </c>
      <c r="D1945" s="1" t="s">
        <v>1128</v>
      </c>
      <c r="E1945" s="1" t="s">
        <v>3208</v>
      </c>
      <c r="F1945" s="1" t="s">
        <v>317</v>
      </c>
      <c r="G1945" s="1" t="s">
        <v>716</v>
      </c>
      <c r="H1945" s="1" t="s">
        <v>12592</v>
      </c>
      <c r="I1945" s="1">
        <f>+Territorio[[#This Row],[id]]</f>
        <v>1935</v>
      </c>
    </row>
    <row r="1946" spans="2:9" hidden="1" x14ac:dyDescent="0.3">
      <c r="B1946">
        <v>1936</v>
      </c>
      <c r="C1946" s="1" t="s">
        <v>3212</v>
      </c>
      <c r="D1946" s="1" t="s">
        <v>1130</v>
      </c>
      <c r="E1946" s="1" t="s">
        <v>3208</v>
      </c>
      <c r="F1946" s="1" t="s">
        <v>317</v>
      </c>
      <c r="G1946" s="1" t="s">
        <v>716</v>
      </c>
      <c r="H1946" s="1" t="s">
        <v>12593</v>
      </c>
      <c r="I1946" s="1">
        <f>+Territorio[[#This Row],[id]]</f>
        <v>1936</v>
      </c>
    </row>
    <row r="1947" spans="2:9" hidden="1" x14ac:dyDescent="0.3">
      <c r="B1947">
        <v>1937</v>
      </c>
      <c r="C1947" s="1" t="s">
        <v>3213</v>
      </c>
      <c r="D1947" s="1" t="s">
        <v>1156</v>
      </c>
      <c r="E1947" s="1" t="s">
        <v>3208</v>
      </c>
      <c r="F1947" s="1" t="s">
        <v>317</v>
      </c>
      <c r="G1947" s="1" t="s">
        <v>716</v>
      </c>
      <c r="H1947" s="1" t="s">
        <v>12594</v>
      </c>
      <c r="I1947" s="1">
        <f>+Territorio[[#This Row],[id]]</f>
        <v>1937</v>
      </c>
    </row>
    <row r="1948" spans="2:9" hidden="1" x14ac:dyDescent="0.3">
      <c r="B1948">
        <v>1938</v>
      </c>
      <c r="C1948" s="1" t="s">
        <v>3214</v>
      </c>
      <c r="D1948" s="1" t="s">
        <v>1140</v>
      </c>
      <c r="E1948" s="1" t="s">
        <v>3208</v>
      </c>
      <c r="F1948" s="1" t="s">
        <v>317</v>
      </c>
      <c r="G1948" s="1" t="s">
        <v>716</v>
      </c>
      <c r="H1948" s="1" t="s">
        <v>12595</v>
      </c>
      <c r="I1948" s="1">
        <f>+Territorio[[#This Row],[id]]</f>
        <v>1938</v>
      </c>
    </row>
    <row r="1949" spans="2:9" hidden="1" x14ac:dyDescent="0.3">
      <c r="B1949">
        <v>1939</v>
      </c>
      <c r="C1949" s="1" t="s">
        <v>3215</v>
      </c>
      <c r="D1949" s="1" t="s">
        <v>1144</v>
      </c>
      <c r="E1949" s="1" t="s">
        <v>3208</v>
      </c>
      <c r="F1949" s="1" t="s">
        <v>317</v>
      </c>
      <c r="G1949" s="1" t="s">
        <v>716</v>
      </c>
      <c r="H1949" s="1" t="s">
        <v>12596</v>
      </c>
      <c r="I1949" s="1">
        <f>+Territorio[[#This Row],[id]]</f>
        <v>1939</v>
      </c>
    </row>
    <row r="1950" spans="2:9" hidden="1" x14ac:dyDescent="0.3">
      <c r="B1950">
        <v>1940</v>
      </c>
      <c r="C1950" s="1" t="s">
        <v>3216</v>
      </c>
      <c r="D1950" s="1" t="s">
        <v>1146</v>
      </c>
      <c r="E1950" s="1" t="s">
        <v>3208</v>
      </c>
      <c r="F1950" s="1" t="s">
        <v>317</v>
      </c>
      <c r="G1950" s="1" t="s">
        <v>716</v>
      </c>
      <c r="H1950" s="1" t="s">
        <v>12597</v>
      </c>
      <c r="I1950" s="1">
        <f>+Territorio[[#This Row],[id]]</f>
        <v>1940</v>
      </c>
    </row>
    <row r="1951" spans="2:9" hidden="1" x14ac:dyDescent="0.3">
      <c r="B1951">
        <v>1941</v>
      </c>
      <c r="C1951" s="1" t="s">
        <v>3217</v>
      </c>
      <c r="D1951" s="1" t="s">
        <v>1150</v>
      </c>
      <c r="E1951" s="1" t="s">
        <v>3208</v>
      </c>
      <c r="F1951" s="1" t="s">
        <v>317</v>
      </c>
      <c r="G1951" s="1" t="s">
        <v>716</v>
      </c>
      <c r="H1951" s="1" t="s">
        <v>12598</v>
      </c>
      <c r="I1951" s="1">
        <f>+Territorio[[#This Row],[id]]</f>
        <v>1941</v>
      </c>
    </row>
    <row r="1952" spans="2:9" hidden="1" x14ac:dyDescent="0.3">
      <c r="B1952">
        <v>1942</v>
      </c>
      <c r="C1952" s="1" t="s">
        <v>2932</v>
      </c>
      <c r="D1952" s="1" t="s">
        <v>1152</v>
      </c>
      <c r="E1952" s="1" t="s">
        <v>3208</v>
      </c>
      <c r="F1952" s="1" t="s">
        <v>317</v>
      </c>
      <c r="G1952" s="1" t="s">
        <v>716</v>
      </c>
      <c r="H1952" s="1" t="s">
        <v>12599</v>
      </c>
      <c r="I1952" s="1">
        <f>+Territorio[[#This Row],[id]]</f>
        <v>1942</v>
      </c>
    </row>
    <row r="1953" spans="2:9" hidden="1" x14ac:dyDescent="0.3">
      <c r="B1953">
        <v>1943</v>
      </c>
      <c r="C1953" s="1" t="s">
        <v>3218</v>
      </c>
      <c r="D1953" s="1" t="s">
        <v>1154</v>
      </c>
      <c r="E1953" s="1" t="s">
        <v>3208</v>
      </c>
      <c r="F1953" s="1" t="s">
        <v>317</v>
      </c>
      <c r="G1953" s="1" t="s">
        <v>716</v>
      </c>
      <c r="H1953" s="1" t="s">
        <v>12600</v>
      </c>
      <c r="I1953" s="1">
        <f>+Territorio[[#This Row],[id]]</f>
        <v>1943</v>
      </c>
    </row>
    <row r="1954" spans="2:9" hidden="1" x14ac:dyDescent="0.3">
      <c r="B1954">
        <v>1944</v>
      </c>
      <c r="C1954" s="1" t="s">
        <v>3219</v>
      </c>
      <c r="D1954" s="1" t="s">
        <v>1158</v>
      </c>
      <c r="E1954" s="1" t="s">
        <v>3208</v>
      </c>
      <c r="F1954" s="1" t="s">
        <v>317</v>
      </c>
      <c r="G1954" s="1" t="s">
        <v>716</v>
      </c>
      <c r="H1954" s="1" t="s">
        <v>12601</v>
      </c>
      <c r="I1954" s="1">
        <f>+Territorio[[#This Row],[id]]</f>
        <v>1944</v>
      </c>
    </row>
    <row r="1955" spans="2:9" hidden="1" x14ac:dyDescent="0.3">
      <c r="B1955">
        <v>1945</v>
      </c>
      <c r="C1955" s="1" t="s">
        <v>3220</v>
      </c>
      <c r="D1955" s="1" t="s">
        <v>3221</v>
      </c>
      <c r="E1955" s="1" t="s">
        <v>3208</v>
      </c>
      <c r="F1955" s="1" t="s">
        <v>317</v>
      </c>
      <c r="G1955" s="1" t="s">
        <v>716</v>
      </c>
      <c r="H1955" s="1" t="s">
        <v>12602</v>
      </c>
      <c r="I1955" s="1">
        <f>+Territorio[[#This Row],[id]]</f>
        <v>1945</v>
      </c>
    </row>
    <row r="1956" spans="2:9" hidden="1" x14ac:dyDescent="0.3">
      <c r="B1956">
        <v>1946</v>
      </c>
      <c r="C1956" s="1" t="s">
        <v>3222</v>
      </c>
      <c r="D1956" s="1" t="s">
        <v>3223</v>
      </c>
      <c r="E1956" s="1" t="s">
        <v>3208</v>
      </c>
      <c r="F1956" s="1" t="s">
        <v>317</v>
      </c>
      <c r="G1956" s="1" t="s">
        <v>716</v>
      </c>
      <c r="H1956" s="1" t="s">
        <v>12603</v>
      </c>
      <c r="I1956" s="1">
        <f>+Territorio[[#This Row],[id]]</f>
        <v>1946</v>
      </c>
    </row>
    <row r="1957" spans="2:9" hidden="1" x14ac:dyDescent="0.3">
      <c r="B1957">
        <v>1947</v>
      </c>
      <c r="C1957" s="1" t="s">
        <v>3224</v>
      </c>
      <c r="D1957" s="1" t="s">
        <v>3225</v>
      </c>
      <c r="E1957" s="1" t="s">
        <v>3208</v>
      </c>
      <c r="F1957" s="1" t="s">
        <v>317</v>
      </c>
      <c r="G1957" s="1" t="s">
        <v>716</v>
      </c>
      <c r="H1957" s="1" t="s">
        <v>12604</v>
      </c>
      <c r="I1957" s="1">
        <f>+Territorio[[#This Row],[id]]</f>
        <v>1947</v>
      </c>
    </row>
    <row r="1958" spans="2:9" hidden="1" x14ac:dyDescent="0.3">
      <c r="B1958">
        <v>1948</v>
      </c>
      <c r="C1958" s="1" t="s">
        <v>3226</v>
      </c>
      <c r="D1958" s="1" t="s">
        <v>3227</v>
      </c>
      <c r="E1958" s="1" t="s">
        <v>3208</v>
      </c>
      <c r="F1958" s="1" t="s">
        <v>317</v>
      </c>
      <c r="G1958" s="1" t="s">
        <v>716</v>
      </c>
      <c r="H1958" s="1" t="s">
        <v>12605</v>
      </c>
      <c r="I1958" s="1">
        <f>+Territorio[[#This Row],[id]]</f>
        <v>1948</v>
      </c>
    </row>
    <row r="1959" spans="2:9" hidden="1" x14ac:dyDescent="0.3">
      <c r="B1959">
        <v>1949</v>
      </c>
      <c r="C1959" s="1" t="s">
        <v>3228</v>
      </c>
      <c r="D1959" s="1" t="s">
        <v>3229</v>
      </c>
      <c r="E1959" s="1" t="s">
        <v>3208</v>
      </c>
      <c r="F1959" s="1" t="s">
        <v>317</v>
      </c>
      <c r="G1959" s="1" t="s">
        <v>716</v>
      </c>
      <c r="H1959" s="1" t="s">
        <v>12606</v>
      </c>
      <c r="I1959" s="1">
        <f>+Territorio[[#This Row],[id]]</f>
        <v>1949</v>
      </c>
    </row>
    <row r="1960" spans="2:9" hidden="1" x14ac:dyDescent="0.3">
      <c r="B1960">
        <v>1950</v>
      </c>
      <c r="C1960" s="1" t="s">
        <v>3230</v>
      </c>
      <c r="D1960" s="1" t="s">
        <v>1160</v>
      </c>
      <c r="E1960" s="1" t="s">
        <v>3208</v>
      </c>
      <c r="F1960" s="1" t="s">
        <v>317</v>
      </c>
      <c r="G1960" s="1" t="s">
        <v>716</v>
      </c>
      <c r="H1960" s="1" t="s">
        <v>12607</v>
      </c>
      <c r="I1960" s="1">
        <f>+Territorio[[#This Row],[id]]</f>
        <v>1950</v>
      </c>
    </row>
    <row r="1961" spans="2:9" hidden="1" x14ac:dyDescent="0.3">
      <c r="B1961">
        <v>1951</v>
      </c>
      <c r="C1961" s="1" t="s">
        <v>3231</v>
      </c>
      <c r="D1961" s="1" t="s">
        <v>1162</v>
      </c>
      <c r="E1961" s="1" t="s">
        <v>3208</v>
      </c>
      <c r="F1961" s="1" t="s">
        <v>317</v>
      </c>
      <c r="G1961" s="1" t="s">
        <v>716</v>
      </c>
      <c r="H1961" s="1" t="s">
        <v>12608</v>
      </c>
      <c r="I1961" s="1">
        <f>+Territorio[[#This Row],[id]]</f>
        <v>1951</v>
      </c>
    </row>
    <row r="1962" spans="2:9" hidden="1" x14ac:dyDescent="0.3">
      <c r="B1962">
        <v>1952</v>
      </c>
      <c r="C1962" s="1" t="s">
        <v>3232</v>
      </c>
      <c r="D1962" s="1" t="s">
        <v>1164</v>
      </c>
      <c r="E1962" s="1" t="s">
        <v>3208</v>
      </c>
      <c r="F1962" s="1" t="s">
        <v>317</v>
      </c>
      <c r="G1962" s="1" t="s">
        <v>716</v>
      </c>
      <c r="H1962" s="1" t="s">
        <v>12609</v>
      </c>
      <c r="I1962" s="1">
        <f>+Territorio[[#This Row],[id]]</f>
        <v>1952</v>
      </c>
    </row>
    <row r="1963" spans="2:9" hidden="1" x14ac:dyDescent="0.3">
      <c r="B1963">
        <v>1953</v>
      </c>
      <c r="C1963" s="1" t="s">
        <v>3233</v>
      </c>
      <c r="D1963" s="1" t="s">
        <v>1166</v>
      </c>
      <c r="E1963" s="1" t="s">
        <v>3208</v>
      </c>
      <c r="F1963" s="1" t="s">
        <v>317</v>
      </c>
      <c r="G1963" s="1" t="s">
        <v>716</v>
      </c>
      <c r="H1963" s="1" t="s">
        <v>12610</v>
      </c>
      <c r="I1963" s="1">
        <f>+Territorio[[#This Row],[id]]</f>
        <v>1953</v>
      </c>
    </row>
    <row r="1964" spans="2:9" hidden="1" x14ac:dyDescent="0.3">
      <c r="B1964">
        <v>1954</v>
      </c>
      <c r="C1964" s="1" t="s">
        <v>3234</v>
      </c>
      <c r="D1964" s="1" t="s">
        <v>1168</v>
      </c>
      <c r="E1964" s="1" t="s">
        <v>3208</v>
      </c>
      <c r="F1964" s="1" t="s">
        <v>317</v>
      </c>
      <c r="G1964" s="1" t="s">
        <v>716</v>
      </c>
      <c r="H1964" s="1" t="s">
        <v>12611</v>
      </c>
      <c r="I1964" s="1">
        <f>+Territorio[[#This Row],[id]]</f>
        <v>1954</v>
      </c>
    </row>
    <row r="1965" spans="2:9" hidden="1" x14ac:dyDescent="0.3">
      <c r="B1965">
        <v>1955</v>
      </c>
      <c r="C1965" s="1" t="s">
        <v>3235</v>
      </c>
      <c r="D1965" s="1" t="s">
        <v>1170</v>
      </c>
      <c r="E1965" s="1" t="s">
        <v>3208</v>
      </c>
      <c r="F1965" s="1" t="s">
        <v>317</v>
      </c>
      <c r="G1965" s="1" t="s">
        <v>716</v>
      </c>
      <c r="H1965" s="1" t="s">
        <v>12612</v>
      </c>
      <c r="I1965" s="1">
        <f>+Territorio[[#This Row],[id]]</f>
        <v>1955</v>
      </c>
    </row>
    <row r="1966" spans="2:9" hidden="1" x14ac:dyDescent="0.3">
      <c r="B1966">
        <v>1956</v>
      </c>
      <c r="C1966" s="1" t="s">
        <v>3236</v>
      </c>
      <c r="D1966" s="1" t="s">
        <v>1174</v>
      </c>
      <c r="E1966" s="1" t="s">
        <v>3208</v>
      </c>
      <c r="F1966" s="1" t="s">
        <v>317</v>
      </c>
      <c r="G1966" s="1" t="s">
        <v>716</v>
      </c>
      <c r="H1966" s="1" t="s">
        <v>12613</v>
      </c>
      <c r="I1966" s="1">
        <f>+Territorio[[#This Row],[id]]</f>
        <v>1956</v>
      </c>
    </row>
    <row r="1967" spans="2:9" hidden="1" x14ac:dyDescent="0.3">
      <c r="B1967">
        <v>1957</v>
      </c>
      <c r="C1967" s="1" t="s">
        <v>3237</v>
      </c>
      <c r="D1967" s="1" t="s">
        <v>1176</v>
      </c>
      <c r="E1967" s="1" t="s">
        <v>3208</v>
      </c>
      <c r="F1967" s="1" t="s">
        <v>317</v>
      </c>
      <c r="G1967" s="1" t="s">
        <v>716</v>
      </c>
      <c r="H1967" s="1" t="s">
        <v>12614</v>
      </c>
      <c r="I1967" s="1">
        <f>+Territorio[[#This Row],[id]]</f>
        <v>1957</v>
      </c>
    </row>
    <row r="1968" spans="2:9" hidden="1" x14ac:dyDescent="0.3">
      <c r="B1968">
        <v>1958</v>
      </c>
      <c r="C1968" s="1" t="s">
        <v>3238</v>
      </c>
      <c r="D1968" s="1" t="s">
        <v>1178</v>
      </c>
      <c r="E1968" s="1" t="s">
        <v>3208</v>
      </c>
      <c r="F1968" s="1" t="s">
        <v>317</v>
      </c>
      <c r="G1968" s="1" t="s">
        <v>716</v>
      </c>
      <c r="H1968" s="1" t="s">
        <v>12615</v>
      </c>
      <c r="I1968" s="1">
        <f>+Territorio[[#This Row],[id]]</f>
        <v>1958</v>
      </c>
    </row>
    <row r="1969" spans="2:9" hidden="1" x14ac:dyDescent="0.3">
      <c r="B1969">
        <v>1959</v>
      </c>
      <c r="C1969" s="1" t="s">
        <v>3239</v>
      </c>
      <c r="D1969" s="1" t="s">
        <v>1180</v>
      </c>
      <c r="E1969" s="1" t="s">
        <v>3208</v>
      </c>
      <c r="F1969" s="1" t="s">
        <v>317</v>
      </c>
      <c r="G1969" s="1" t="s">
        <v>716</v>
      </c>
      <c r="H1969" s="1" t="s">
        <v>12616</v>
      </c>
      <c r="I1969" s="1">
        <f>+Territorio[[#This Row],[id]]</f>
        <v>1959</v>
      </c>
    </row>
    <row r="1970" spans="2:9" hidden="1" x14ac:dyDescent="0.3">
      <c r="B1970">
        <v>1960</v>
      </c>
      <c r="C1970" s="1" t="s">
        <v>3240</v>
      </c>
      <c r="D1970" s="1" t="s">
        <v>3241</v>
      </c>
      <c r="E1970" s="1" t="s">
        <v>3208</v>
      </c>
      <c r="F1970" s="1" t="s">
        <v>317</v>
      </c>
      <c r="G1970" s="1" t="s">
        <v>716</v>
      </c>
      <c r="H1970" s="1" t="s">
        <v>12617</v>
      </c>
      <c r="I1970" s="1">
        <f>+Territorio[[#This Row],[id]]</f>
        <v>1960</v>
      </c>
    </row>
    <row r="1971" spans="2:9" hidden="1" x14ac:dyDescent="0.3">
      <c r="B1971">
        <v>1961</v>
      </c>
      <c r="C1971" s="1" t="s">
        <v>3242</v>
      </c>
      <c r="D1971" s="1" t="s">
        <v>3243</v>
      </c>
      <c r="E1971" s="1" t="s">
        <v>3208</v>
      </c>
      <c r="F1971" s="1" t="s">
        <v>317</v>
      </c>
      <c r="G1971" s="1" t="s">
        <v>716</v>
      </c>
      <c r="H1971" s="1" t="s">
        <v>12618</v>
      </c>
      <c r="I1971" s="1">
        <f>+Territorio[[#This Row],[id]]</f>
        <v>1961</v>
      </c>
    </row>
    <row r="1972" spans="2:9" hidden="1" x14ac:dyDescent="0.3">
      <c r="B1972">
        <v>1962</v>
      </c>
      <c r="C1972" s="1" t="s">
        <v>3244</v>
      </c>
      <c r="D1972" s="1" t="s">
        <v>3245</v>
      </c>
      <c r="E1972" s="1" t="s">
        <v>3208</v>
      </c>
      <c r="F1972" s="1" t="s">
        <v>317</v>
      </c>
      <c r="G1972" s="1" t="s">
        <v>716</v>
      </c>
      <c r="H1972" s="1" t="s">
        <v>12619</v>
      </c>
      <c r="I1972" s="1">
        <f>+Territorio[[#This Row],[id]]</f>
        <v>1962</v>
      </c>
    </row>
    <row r="1973" spans="2:9" hidden="1" x14ac:dyDescent="0.3">
      <c r="B1973">
        <v>1963</v>
      </c>
      <c r="C1973" s="1" t="s">
        <v>3246</v>
      </c>
      <c r="D1973" s="1" t="s">
        <v>3247</v>
      </c>
      <c r="E1973" s="1" t="s">
        <v>3208</v>
      </c>
      <c r="F1973" s="1" t="s">
        <v>317</v>
      </c>
      <c r="G1973" s="1" t="s">
        <v>716</v>
      </c>
      <c r="H1973" s="1" t="s">
        <v>12620</v>
      </c>
      <c r="I1973" s="1">
        <f>+Territorio[[#This Row],[id]]</f>
        <v>1963</v>
      </c>
    </row>
    <row r="1974" spans="2:9" hidden="1" x14ac:dyDescent="0.3">
      <c r="B1974">
        <v>1964</v>
      </c>
      <c r="C1974" s="1" t="s">
        <v>3248</v>
      </c>
      <c r="D1974" s="1" t="s">
        <v>3249</v>
      </c>
      <c r="E1974" s="1" t="s">
        <v>3208</v>
      </c>
      <c r="F1974" s="1" t="s">
        <v>317</v>
      </c>
      <c r="G1974" s="1" t="s">
        <v>716</v>
      </c>
      <c r="H1974" s="1" t="s">
        <v>12621</v>
      </c>
      <c r="I1974" s="1">
        <f>+Territorio[[#This Row],[id]]</f>
        <v>1964</v>
      </c>
    </row>
    <row r="1975" spans="2:9" hidden="1" x14ac:dyDescent="0.3">
      <c r="B1975">
        <v>1965</v>
      </c>
      <c r="C1975" s="1" t="s">
        <v>2935</v>
      </c>
      <c r="D1975" s="1" t="s">
        <v>3250</v>
      </c>
      <c r="E1975" s="1" t="s">
        <v>3208</v>
      </c>
      <c r="F1975" s="1" t="s">
        <v>317</v>
      </c>
      <c r="G1975" s="1" t="s">
        <v>716</v>
      </c>
      <c r="H1975" s="1" t="s">
        <v>12622</v>
      </c>
      <c r="I1975" s="1">
        <f>+Territorio[[#This Row],[id]]</f>
        <v>1965</v>
      </c>
    </row>
    <row r="1976" spans="2:9" hidden="1" x14ac:dyDescent="0.3">
      <c r="B1976">
        <v>1966</v>
      </c>
      <c r="C1976" s="1" t="s">
        <v>3251</v>
      </c>
      <c r="D1976" s="1" t="s">
        <v>3252</v>
      </c>
      <c r="E1976" s="1" t="s">
        <v>3208</v>
      </c>
      <c r="F1976" s="1" t="s">
        <v>317</v>
      </c>
      <c r="G1976" s="1" t="s">
        <v>716</v>
      </c>
      <c r="H1976" s="1" t="s">
        <v>12623</v>
      </c>
      <c r="I1976" s="1">
        <f>+Territorio[[#This Row],[id]]</f>
        <v>1966</v>
      </c>
    </row>
    <row r="1977" spans="2:9" hidden="1" x14ac:dyDescent="0.3">
      <c r="B1977">
        <v>1967</v>
      </c>
      <c r="C1977" s="1" t="s">
        <v>3253</v>
      </c>
      <c r="D1977" s="1" t="s">
        <v>3254</v>
      </c>
      <c r="E1977" s="1" t="s">
        <v>3208</v>
      </c>
      <c r="F1977" s="1" t="s">
        <v>317</v>
      </c>
      <c r="G1977" s="1" t="s">
        <v>716</v>
      </c>
      <c r="H1977" s="1" t="s">
        <v>12624</v>
      </c>
      <c r="I1977" s="1">
        <f>+Territorio[[#This Row],[id]]</f>
        <v>1967</v>
      </c>
    </row>
    <row r="1978" spans="2:9" hidden="1" x14ac:dyDescent="0.3">
      <c r="B1978">
        <v>1968</v>
      </c>
      <c r="C1978" s="1" t="s">
        <v>3255</v>
      </c>
      <c r="D1978" s="1" t="s">
        <v>3256</v>
      </c>
      <c r="E1978" s="1" t="s">
        <v>3208</v>
      </c>
      <c r="F1978" s="1" t="s">
        <v>317</v>
      </c>
      <c r="G1978" s="1" t="s">
        <v>716</v>
      </c>
      <c r="H1978" s="1" t="s">
        <v>12625</v>
      </c>
      <c r="I1978" s="1">
        <f>+Territorio[[#This Row],[id]]</f>
        <v>1968</v>
      </c>
    </row>
    <row r="1979" spans="2:9" hidden="1" x14ac:dyDescent="0.3">
      <c r="B1979">
        <v>1969</v>
      </c>
      <c r="C1979" s="1" t="s">
        <v>3257</v>
      </c>
      <c r="D1979" s="1" t="s">
        <v>3258</v>
      </c>
      <c r="E1979" s="1" t="s">
        <v>3208</v>
      </c>
      <c r="F1979" s="1" t="s">
        <v>317</v>
      </c>
      <c r="G1979" s="1" t="s">
        <v>716</v>
      </c>
      <c r="H1979" s="1" t="s">
        <v>12626</v>
      </c>
      <c r="I1979" s="1">
        <f>+Territorio[[#This Row],[id]]</f>
        <v>1969</v>
      </c>
    </row>
    <row r="1980" spans="2:9" hidden="1" x14ac:dyDescent="0.3">
      <c r="B1980">
        <v>1970</v>
      </c>
      <c r="C1980" s="1" t="s">
        <v>3259</v>
      </c>
      <c r="D1980" s="1" t="s">
        <v>3260</v>
      </c>
      <c r="E1980" s="1" t="s">
        <v>3208</v>
      </c>
      <c r="F1980" s="1" t="s">
        <v>317</v>
      </c>
      <c r="G1980" s="1" t="s">
        <v>716</v>
      </c>
      <c r="H1980" s="1" t="s">
        <v>12627</v>
      </c>
      <c r="I1980" s="1">
        <f>+Territorio[[#This Row],[id]]</f>
        <v>1970</v>
      </c>
    </row>
    <row r="1981" spans="2:9" hidden="1" x14ac:dyDescent="0.3">
      <c r="B1981">
        <v>1971</v>
      </c>
      <c r="C1981" s="1" t="s">
        <v>3261</v>
      </c>
      <c r="D1981" s="1" t="s">
        <v>3262</v>
      </c>
      <c r="E1981" s="1" t="s">
        <v>3208</v>
      </c>
      <c r="F1981" s="1" t="s">
        <v>317</v>
      </c>
      <c r="G1981" s="1" t="s">
        <v>716</v>
      </c>
      <c r="H1981" s="1" t="s">
        <v>12628</v>
      </c>
      <c r="I1981" s="1">
        <f>+Territorio[[#This Row],[id]]</f>
        <v>1971</v>
      </c>
    </row>
    <row r="1982" spans="2:9" hidden="1" x14ac:dyDescent="0.3">
      <c r="B1982">
        <v>1972</v>
      </c>
      <c r="C1982" s="1" t="s">
        <v>3263</v>
      </c>
      <c r="D1982" s="1" t="s">
        <v>3264</v>
      </c>
      <c r="E1982" s="1" t="s">
        <v>3208</v>
      </c>
      <c r="F1982" s="1" t="s">
        <v>317</v>
      </c>
      <c r="G1982" s="1" t="s">
        <v>716</v>
      </c>
      <c r="H1982" s="1" t="s">
        <v>12629</v>
      </c>
      <c r="I1982" s="1">
        <f>+Territorio[[#This Row],[id]]</f>
        <v>1972</v>
      </c>
    </row>
    <row r="1983" spans="2:9" hidden="1" x14ac:dyDescent="0.3">
      <c r="B1983">
        <v>1973</v>
      </c>
      <c r="C1983" s="1" t="s">
        <v>3265</v>
      </c>
      <c r="D1983" s="1" t="s">
        <v>3266</v>
      </c>
      <c r="E1983" s="1" t="s">
        <v>3208</v>
      </c>
      <c r="F1983" s="1" t="s">
        <v>317</v>
      </c>
      <c r="G1983" s="1" t="s">
        <v>716</v>
      </c>
      <c r="H1983" s="1" t="s">
        <v>12630</v>
      </c>
      <c r="I1983" s="1">
        <f>+Territorio[[#This Row],[id]]</f>
        <v>1973</v>
      </c>
    </row>
    <row r="1984" spans="2:9" hidden="1" x14ac:dyDescent="0.3">
      <c r="B1984">
        <v>1974</v>
      </c>
      <c r="C1984" s="1" t="s">
        <v>3267</v>
      </c>
      <c r="D1984" s="1" t="s">
        <v>3268</v>
      </c>
      <c r="E1984" s="1" t="s">
        <v>3208</v>
      </c>
      <c r="F1984" s="1" t="s">
        <v>317</v>
      </c>
      <c r="G1984" s="1" t="s">
        <v>716</v>
      </c>
      <c r="H1984" s="1" t="s">
        <v>12631</v>
      </c>
      <c r="I1984" s="1">
        <f>+Territorio[[#This Row],[id]]</f>
        <v>1974</v>
      </c>
    </row>
    <row r="1985" spans="2:9" hidden="1" x14ac:dyDescent="0.3">
      <c r="B1985">
        <v>1975</v>
      </c>
      <c r="C1985" s="1" t="s">
        <v>3269</v>
      </c>
      <c r="D1985" s="1" t="s">
        <v>3270</v>
      </c>
      <c r="E1985" s="1" t="s">
        <v>3208</v>
      </c>
      <c r="F1985" s="1" t="s">
        <v>317</v>
      </c>
      <c r="G1985" s="1" t="s">
        <v>716</v>
      </c>
      <c r="H1985" s="1" t="s">
        <v>12632</v>
      </c>
      <c r="I1985" s="1">
        <f>+Territorio[[#This Row],[id]]</f>
        <v>1975</v>
      </c>
    </row>
    <row r="1986" spans="2:9" hidden="1" x14ac:dyDescent="0.3">
      <c r="B1986">
        <v>1976</v>
      </c>
      <c r="C1986" s="1" t="s">
        <v>3271</v>
      </c>
      <c r="D1986" s="1" t="s">
        <v>3272</v>
      </c>
      <c r="E1986" s="1" t="s">
        <v>3208</v>
      </c>
      <c r="F1986" s="1" t="s">
        <v>317</v>
      </c>
      <c r="G1986" s="1" t="s">
        <v>716</v>
      </c>
      <c r="H1986" s="1" t="s">
        <v>12633</v>
      </c>
      <c r="I1986" s="1">
        <f>+Territorio[[#This Row],[id]]</f>
        <v>1976</v>
      </c>
    </row>
    <row r="1987" spans="2:9" hidden="1" x14ac:dyDescent="0.3">
      <c r="B1987">
        <v>1977</v>
      </c>
      <c r="C1987" s="1" t="s">
        <v>3273</v>
      </c>
      <c r="D1987" s="1" t="s">
        <v>3274</v>
      </c>
      <c r="E1987" s="1" t="s">
        <v>3208</v>
      </c>
      <c r="F1987" s="1" t="s">
        <v>317</v>
      </c>
      <c r="G1987" s="1" t="s">
        <v>716</v>
      </c>
      <c r="H1987" s="1" t="s">
        <v>12634</v>
      </c>
      <c r="I1987" s="1">
        <f>+Territorio[[#This Row],[id]]</f>
        <v>1977</v>
      </c>
    </row>
    <row r="1988" spans="2:9" hidden="1" x14ac:dyDescent="0.3">
      <c r="B1988">
        <v>1978</v>
      </c>
      <c r="C1988" s="1" t="s">
        <v>1603</v>
      </c>
      <c r="D1988" s="1" t="s">
        <v>3275</v>
      </c>
      <c r="E1988" s="1" t="s">
        <v>3208</v>
      </c>
      <c r="F1988" s="1" t="s">
        <v>317</v>
      </c>
      <c r="G1988" s="1" t="s">
        <v>716</v>
      </c>
      <c r="H1988" s="1" t="s">
        <v>12635</v>
      </c>
      <c r="I1988" s="1">
        <f>+Territorio[[#This Row],[id]]</f>
        <v>1978</v>
      </c>
    </row>
    <row r="1989" spans="2:9" hidden="1" x14ac:dyDescent="0.3">
      <c r="B1989">
        <v>1979</v>
      </c>
      <c r="C1989" s="1" t="s">
        <v>3276</v>
      </c>
      <c r="D1989" s="1" t="s">
        <v>3277</v>
      </c>
      <c r="E1989" s="1" t="s">
        <v>3208</v>
      </c>
      <c r="F1989" s="1" t="s">
        <v>317</v>
      </c>
      <c r="G1989" s="1" t="s">
        <v>716</v>
      </c>
      <c r="H1989" s="1" t="s">
        <v>12636</v>
      </c>
      <c r="I1989" s="1">
        <f>+Territorio[[#This Row],[id]]</f>
        <v>1979</v>
      </c>
    </row>
    <row r="1990" spans="2:9" hidden="1" x14ac:dyDescent="0.3">
      <c r="B1990">
        <v>1980</v>
      </c>
      <c r="C1990" s="1" t="s">
        <v>3278</v>
      </c>
      <c r="D1990" s="1" t="s">
        <v>3279</v>
      </c>
      <c r="E1990" s="1" t="s">
        <v>3208</v>
      </c>
      <c r="F1990" s="1" t="s">
        <v>317</v>
      </c>
      <c r="G1990" s="1" t="s">
        <v>716</v>
      </c>
      <c r="H1990" s="1" t="s">
        <v>12637</v>
      </c>
      <c r="I1990" s="1">
        <f>+Territorio[[#This Row],[id]]</f>
        <v>1980</v>
      </c>
    </row>
    <row r="1991" spans="2:9" hidden="1" x14ac:dyDescent="0.3">
      <c r="B1991">
        <v>1981</v>
      </c>
      <c r="C1991" s="1" t="s">
        <v>3280</v>
      </c>
      <c r="D1991" s="1" t="s">
        <v>3281</v>
      </c>
      <c r="E1991" s="1" t="s">
        <v>3208</v>
      </c>
      <c r="F1991" s="1" t="s">
        <v>317</v>
      </c>
      <c r="G1991" s="1" t="s">
        <v>716</v>
      </c>
      <c r="H1991" s="1" t="s">
        <v>12638</v>
      </c>
      <c r="I1991" s="1">
        <f>+Territorio[[#This Row],[id]]</f>
        <v>1981</v>
      </c>
    </row>
    <row r="1992" spans="2:9" hidden="1" x14ac:dyDescent="0.3">
      <c r="B1992">
        <v>1982</v>
      </c>
      <c r="C1992" s="1" t="s">
        <v>3282</v>
      </c>
      <c r="D1992" s="1" t="s">
        <v>3283</v>
      </c>
      <c r="E1992" s="1" t="s">
        <v>3208</v>
      </c>
      <c r="F1992" s="1" t="s">
        <v>317</v>
      </c>
      <c r="G1992" s="1" t="s">
        <v>716</v>
      </c>
      <c r="H1992" s="1" t="s">
        <v>12639</v>
      </c>
      <c r="I1992" s="1">
        <f>+Territorio[[#This Row],[id]]</f>
        <v>1982</v>
      </c>
    </row>
    <row r="1993" spans="2:9" hidden="1" x14ac:dyDescent="0.3">
      <c r="B1993">
        <v>1983</v>
      </c>
      <c r="C1993" s="1" t="s">
        <v>3284</v>
      </c>
      <c r="D1993" s="1" t="s">
        <v>3285</v>
      </c>
      <c r="E1993" s="1" t="s">
        <v>3208</v>
      </c>
      <c r="F1993" s="1" t="s">
        <v>317</v>
      </c>
      <c r="G1993" s="1" t="s">
        <v>716</v>
      </c>
      <c r="H1993" s="1" t="s">
        <v>12640</v>
      </c>
      <c r="I1993" s="1">
        <f>+Territorio[[#This Row],[id]]</f>
        <v>1983</v>
      </c>
    </row>
    <row r="1994" spans="2:9" hidden="1" x14ac:dyDescent="0.3">
      <c r="B1994">
        <v>1984</v>
      </c>
      <c r="C1994" s="1" t="s">
        <v>3286</v>
      </c>
      <c r="D1994" s="1" t="s">
        <v>3287</v>
      </c>
      <c r="E1994" s="1" t="s">
        <v>3208</v>
      </c>
      <c r="F1994" s="1" t="s">
        <v>317</v>
      </c>
      <c r="G1994" s="1" t="s">
        <v>716</v>
      </c>
      <c r="H1994" s="1" t="s">
        <v>12641</v>
      </c>
      <c r="I1994" s="1">
        <f>+Territorio[[#This Row],[id]]</f>
        <v>1984</v>
      </c>
    </row>
    <row r="1995" spans="2:9" hidden="1" x14ac:dyDescent="0.3">
      <c r="B1995">
        <v>1985</v>
      </c>
      <c r="C1995" s="1" t="s">
        <v>3288</v>
      </c>
      <c r="D1995" s="1" t="s">
        <v>3289</v>
      </c>
      <c r="E1995" s="1" t="s">
        <v>3208</v>
      </c>
      <c r="F1995" s="1" t="s">
        <v>317</v>
      </c>
      <c r="G1995" s="1" t="s">
        <v>716</v>
      </c>
      <c r="H1995" s="1" t="s">
        <v>12642</v>
      </c>
      <c r="I1995" s="1">
        <f>+Territorio[[#This Row],[id]]</f>
        <v>1985</v>
      </c>
    </row>
    <row r="1996" spans="2:9" hidden="1" x14ac:dyDescent="0.3">
      <c r="B1996">
        <v>1986</v>
      </c>
      <c r="C1996" s="1" t="s">
        <v>3290</v>
      </c>
      <c r="D1996" s="1" t="s">
        <v>3291</v>
      </c>
      <c r="E1996" s="1" t="s">
        <v>3208</v>
      </c>
      <c r="F1996" s="1" t="s">
        <v>317</v>
      </c>
      <c r="G1996" s="1" t="s">
        <v>716</v>
      </c>
      <c r="H1996" s="1" t="s">
        <v>12643</v>
      </c>
      <c r="I1996" s="1">
        <f>+Territorio[[#This Row],[id]]</f>
        <v>1986</v>
      </c>
    </row>
    <row r="1997" spans="2:9" hidden="1" x14ac:dyDescent="0.3">
      <c r="B1997">
        <v>1987</v>
      </c>
      <c r="C1997" s="1" t="s">
        <v>3292</v>
      </c>
      <c r="D1997" s="1" t="s">
        <v>3293</v>
      </c>
      <c r="E1997" s="1" t="s">
        <v>3208</v>
      </c>
      <c r="F1997" s="1" t="s">
        <v>317</v>
      </c>
      <c r="G1997" s="1" t="s">
        <v>716</v>
      </c>
      <c r="H1997" s="1" t="s">
        <v>12644</v>
      </c>
      <c r="I1997" s="1">
        <f>+Territorio[[#This Row],[id]]</f>
        <v>1987</v>
      </c>
    </row>
    <row r="1998" spans="2:9" hidden="1" x14ac:dyDescent="0.3">
      <c r="B1998">
        <v>1988</v>
      </c>
      <c r="C1998" s="1" t="s">
        <v>3294</v>
      </c>
      <c r="D1998" s="1" t="s">
        <v>3295</v>
      </c>
      <c r="E1998" s="1" t="s">
        <v>3208</v>
      </c>
      <c r="F1998" s="1" t="s">
        <v>317</v>
      </c>
      <c r="G1998" s="1" t="s">
        <v>716</v>
      </c>
      <c r="H1998" s="1" t="s">
        <v>12645</v>
      </c>
      <c r="I1998" s="1">
        <f>+Territorio[[#This Row],[id]]</f>
        <v>1988</v>
      </c>
    </row>
    <row r="1999" spans="2:9" hidden="1" x14ac:dyDescent="0.3">
      <c r="B1999">
        <v>1989</v>
      </c>
      <c r="C1999" s="1" t="s">
        <v>3296</v>
      </c>
      <c r="D1999" s="1" t="s">
        <v>3297</v>
      </c>
      <c r="E1999" s="1" t="s">
        <v>3208</v>
      </c>
      <c r="F1999" s="1" t="s">
        <v>317</v>
      </c>
      <c r="G1999" s="1" t="s">
        <v>716</v>
      </c>
      <c r="H1999" s="1" t="s">
        <v>12646</v>
      </c>
      <c r="I1999" s="1">
        <f>+Territorio[[#This Row],[id]]</f>
        <v>1989</v>
      </c>
    </row>
    <row r="2000" spans="2:9" hidden="1" x14ac:dyDescent="0.3">
      <c r="B2000">
        <v>1990</v>
      </c>
      <c r="C2000" s="1" t="s">
        <v>3298</v>
      </c>
      <c r="D2000" s="1" t="s">
        <v>3299</v>
      </c>
      <c r="E2000" s="1" t="s">
        <v>3208</v>
      </c>
      <c r="F2000" s="1" t="s">
        <v>317</v>
      </c>
      <c r="G2000" s="1" t="s">
        <v>716</v>
      </c>
      <c r="H2000" s="1" t="s">
        <v>12647</v>
      </c>
      <c r="I2000" s="1">
        <f>+Territorio[[#This Row],[id]]</f>
        <v>1990</v>
      </c>
    </row>
    <row r="2001" spans="2:9" hidden="1" x14ac:dyDescent="0.3">
      <c r="B2001">
        <v>1991</v>
      </c>
      <c r="C2001" s="1" t="s">
        <v>3300</v>
      </c>
      <c r="D2001" s="1" t="s">
        <v>3301</v>
      </c>
      <c r="E2001" s="1" t="s">
        <v>3208</v>
      </c>
      <c r="F2001" s="1" t="s">
        <v>317</v>
      </c>
      <c r="G2001" s="1" t="s">
        <v>716</v>
      </c>
      <c r="H2001" s="1" t="s">
        <v>12648</v>
      </c>
      <c r="I2001" s="1">
        <f>+Territorio[[#This Row],[id]]</f>
        <v>1991</v>
      </c>
    </row>
    <row r="2002" spans="2:9" hidden="1" x14ac:dyDescent="0.3">
      <c r="B2002">
        <v>1992</v>
      </c>
      <c r="C2002" s="1" t="s">
        <v>3302</v>
      </c>
      <c r="D2002" s="1" t="s">
        <v>3303</v>
      </c>
      <c r="E2002" s="1" t="s">
        <v>3208</v>
      </c>
      <c r="F2002" s="1" t="s">
        <v>317</v>
      </c>
      <c r="G2002" s="1" t="s">
        <v>716</v>
      </c>
      <c r="H2002" s="1" t="s">
        <v>12649</v>
      </c>
      <c r="I2002" s="1">
        <f>+Territorio[[#This Row],[id]]</f>
        <v>1992</v>
      </c>
    </row>
    <row r="2003" spans="2:9" hidden="1" x14ac:dyDescent="0.3">
      <c r="B2003">
        <v>1993</v>
      </c>
      <c r="C2003" s="1" t="s">
        <v>3304</v>
      </c>
      <c r="D2003" s="1" t="s">
        <v>3305</v>
      </c>
      <c r="E2003" s="1" t="s">
        <v>3208</v>
      </c>
      <c r="F2003" s="1" t="s">
        <v>317</v>
      </c>
      <c r="G2003" s="1" t="s">
        <v>716</v>
      </c>
      <c r="H2003" s="1" t="s">
        <v>12650</v>
      </c>
      <c r="I2003" s="1">
        <f>+Territorio[[#This Row],[id]]</f>
        <v>1993</v>
      </c>
    </row>
    <row r="2004" spans="2:9" hidden="1" x14ac:dyDescent="0.3">
      <c r="B2004">
        <v>1994</v>
      </c>
      <c r="C2004" s="1" t="s">
        <v>3306</v>
      </c>
      <c r="D2004" s="1" t="s">
        <v>3307</v>
      </c>
      <c r="E2004" s="1" t="s">
        <v>3208</v>
      </c>
      <c r="F2004" s="1" t="s">
        <v>317</v>
      </c>
      <c r="G2004" s="1" t="s">
        <v>716</v>
      </c>
      <c r="H2004" s="1" t="s">
        <v>12651</v>
      </c>
      <c r="I2004" s="1">
        <f>+Territorio[[#This Row],[id]]</f>
        <v>1994</v>
      </c>
    </row>
    <row r="2005" spans="2:9" hidden="1" x14ac:dyDescent="0.3">
      <c r="B2005">
        <v>1995</v>
      </c>
      <c r="C2005" s="1" t="s">
        <v>3308</v>
      </c>
      <c r="D2005" s="1" t="s">
        <v>3309</v>
      </c>
      <c r="E2005" s="1" t="s">
        <v>3208</v>
      </c>
      <c r="F2005" s="1" t="s">
        <v>317</v>
      </c>
      <c r="G2005" s="1" t="s">
        <v>716</v>
      </c>
      <c r="H2005" s="1" t="s">
        <v>12652</v>
      </c>
      <c r="I2005" s="1">
        <f>+Territorio[[#This Row],[id]]</f>
        <v>1995</v>
      </c>
    </row>
    <row r="2006" spans="2:9" hidden="1" x14ac:dyDescent="0.3">
      <c r="B2006">
        <v>1996</v>
      </c>
      <c r="C2006" s="1" t="s">
        <v>2068</v>
      </c>
      <c r="D2006" s="1" t="s">
        <v>3310</v>
      </c>
      <c r="E2006" s="1" t="s">
        <v>3208</v>
      </c>
      <c r="F2006" s="1" t="s">
        <v>317</v>
      </c>
      <c r="G2006" s="1" t="s">
        <v>716</v>
      </c>
      <c r="H2006" s="1" t="s">
        <v>12653</v>
      </c>
      <c r="I2006" s="1">
        <f>+Territorio[[#This Row],[id]]</f>
        <v>1996</v>
      </c>
    </row>
    <row r="2007" spans="2:9" hidden="1" x14ac:dyDescent="0.3">
      <c r="B2007">
        <v>1997</v>
      </c>
      <c r="C2007" s="1" t="s">
        <v>3311</v>
      </c>
      <c r="D2007" s="1" t="s">
        <v>3312</v>
      </c>
      <c r="E2007" s="1" t="s">
        <v>3208</v>
      </c>
      <c r="F2007" s="1" t="s">
        <v>317</v>
      </c>
      <c r="G2007" s="1" t="s">
        <v>716</v>
      </c>
      <c r="H2007" s="1" t="s">
        <v>12654</v>
      </c>
      <c r="I2007" s="1">
        <f>+Territorio[[#This Row],[id]]</f>
        <v>1997</v>
      </c>
    </row>
    <row r="2008" spans="2:9" hidden="1" x14ac:dyDescent="0.3">
      <c r="B2008">
        <v>1998</v>
      </c>
      <c r="C2008" s="1" t="s">
        <v>3313</v>
      </c>
      <c r="D2008" s="1" t="s">
        <v>3314</v>
      </c>
      <c r="E2008" s="1" t="s">
        <v>3208</v>
      </c>
      <c r="F2008" s="1" t="s">
        <v>317</v>
      </c>
      <c r="G2008" s="1" t="s">
        <v>716</v>
      </c>
      <c r="H2008" s="1" t="s">
        <v>12655</v>
      </c>
      <c r="I2008" s="1">
        <f>+Territorio[[#This Row],[id]]</f>
        <v>1998</v>
      </c>
    </row>
    <row r="2009" spans="2:9" hidden="1" x14ac:dyDescent="0.3">
      <c r="B2009">
        <v>1999</v>
      </c>
      <c r="C2009" s="1" t="s">
        <v>3315</v>
      </c>
      <c r="D2009" s="1" t="s">
        <v>3316</v>
      </c>
      <c r="E2009" s="1" t="s">
        <v>3208</v>
      </c>
      <c r="F2009" s="1" t="s">
        <v>317</v>
      </c>
      <c r="G2009" s="1" t="s">
        <v>716</v>
      </c>
      <c r="H2009" s="1" t="s">
        <v>12656</v>
      </c>
      <c r="I2009" s="1">
        <f>+Territorio[[#This Row],[id]]</f>
        <v>1999</v>
      </c>
    </row>
    <row r="2010" spans="2:9" hidden="1" x14ac:dyDescent="0.3">
      <c r="B2010">
        <v>2000</v>
      </c>
      <c r="C2010" s="1" t="s">
        <v>3317</v>
      </c>
      <c r="D2010" s="1" t="s">
        <v>3318</v>
      </c>
      <c r="E2010" s="1" t="s">
        <v>3208</v>
      </c>
      <c r="F2010" s="1" t="s">
        <v>317</v>
      </c>
      <c r="G2010" s="1" t="s">
        <v>716</v>
      </c>
      <c r="H2010" s="1" t="s">
        <v>12657</v>
      </c>
      <c r="I2010" s="1">
        <f>+Territorio[[#This Row],[id]]</f>
        <v>2000</v>
      </c>
    </row>
    <row r="2011" spans="2:9" hidden="1" x14ac:dyDescent="0.3">
      <c r="B2011">
        <v>2001</v>
      </c>
      <c r="C2011" s="1" t="s">
        <v>656</v>
      </c>
      <c r="D2011" s="1" t="s">
        <v>3319</v>
      </c>
      <c r="E2011" s="1" t="s">
        <v>3208</v>
      </c>
      <c r="F2011" s="1" t="s">
        <v>317</v>
      </c>
      <c r="G2011" s="1" t="s">
        <v>716</v>
      </c>
      <c r="H2011" s="1" t="s">
        <v>12658</v>
      </c>
      <c r="I2011" s="1">
        <f>+Territorio[[#This Row],[id]]</f>
        <v>2001</v>
      </c>
    </row>
    <row r="2012" spans="2:9" hidden="1" x14ac:dyDescent="0.3">
      <c r="B2012">
        <v>2002</v>
      </c>
      <c r="C2012" s="1" t="s">
        <v>3320</v>
      </c>
      <c r="D2012" s="1" t="s">
        <v>3321</v>
      </c>
      <c r="E2012" s="1" t="s">
        <v>3208</v>
      </c>
      <c r="F2012" s="1" t="s">
        <v>317</v>
      </c>
      <c r="G2012" s="1" t="s">
        <v>716</v>
      </c>
      <c r="H2012" s="1" t="s">
        <v>12659</v>
      </c>
      <c r="I2012" s="1">
        <f>+Territorio[[#This Row],[id]]</f>
        <v>2002</v>
      </c>
    </row>
    <row r="2013" spans="2:9" hidden="1" x14ac:dyDescent="0.3">
      <c r="B2013">
        <v>2003</v>
      </c>
      <c r="C2013" s="1" t="s">
        <v>3322</v>
      </c>
      <c r="D2013" s="1" t="s">
        <v>3323</v>
      </c>
      <c r="E2013" s="1" t="s">
        <v>3208</v>
      </c>
      <c r="F2013" s="1" t="s">
        <v>317</v>
      </c>
      <c r="G2013" s="1" t="s">
        <v>716</v>
      </c>
      <c r="H2013" s="1" t="s">
        <v>12660</v>
      </c>
      <c r="I2013" s="1">
        <f>+Territorio[[#This Row],[id]]</f>
        <v>2003</v>
      </c>
    </row>
    <row r="2014" spans="2:9" hidden="1" x14ac:dyDescent="0.3">
      <c r="B2014">
        <v>2004</v>
      </c>
      <c r="C2014" s="1" t="s">
        <v>3324</v>
      </c>
      <c r="D2014" s="1" t="s">
        <v>3325</v>
      </c>
      <c r="E2014" s="1" t="s">
        <v>3208</v>
      </c>
      <c r="F2014" s="1" t="s">
        <v>317</v>
      </c>
      <c r="G2014" s="1" t="s">
        <v>716</v>
      </c>
      <c r="H2014" s="1" t="s">
        <v>12661</v>
      </c>
      <c r="I2014" s="1">
        <f>+Territorio[[#This Row],[id]]</f>
        <v>2004</v>
      </c>
    </row>
    <row r="2015" spans="2:9" hidden="1" x14ac:dyDescent="0.3">
      <c r="B2015">
        <v>2005</v>
      </c>
      <c r="C2015" s="1" t="s">
        <v>3326</v>
      </c>
      <c r="D2015" s="1" t="s">
        <v>3327</v>
      </c>
      <c r="E2015" s="1" t="s">
        <v>3208</v>
      </c>
      <c r="F2015" s="1" t="s">
        <v>317</v>
      </c>
      <c r="G2015" s="1" t="s">
        <v>716</v>
      </c>
      <c r="H2015" s="1" t="s">
        <v>12662</v>
      </c>
      <c r="I2015" s="1">
        <f>+Territorio[[#This Row],[id]]</f>
        <v>2005</v>
      </c>
    </row>
    <row r="2016" spans="2:9" hidden="1" x14ac:dyDescent="0.3">
      <c r="B2016">
        <v>2006</v>
      </c>
      <c r="C2016" s="1" t="s">
        <v>3328</v>
      </c>
      <c r="D2016" s="1" t="s">
        <v>3329</v>
      </c>
      <c r="E2016" s="1" t="s">
        <v>3208</v>
      </c>
      <c r="F2016" s="1" t="s">
        <v>317</v>
      </c>
      <c r="G2016" s="1" t="s">
        <v>716</v>
      </c>
      <c r="H2016" s="1" t="s">
        <v>12663</v>
      </c>
      <c r="I2016" s="1">
        <f>+Territorio[[#This Row],[id]]</f>
        <v>2006</v>
      </c>
    </row>
    <row r="2017" spans="2:9" hidden="1" x14ac:dyDescent="0.3">
      <c r="B2017">
        <v>2007</v>
      </c>
      <c r="C2017" s="1" t="s">
        <v>3330</v>
      </c>
      <c r="D2017" s="1" t="s">
        <v>3331</v>
      </c>
      <c r="E2017" s="1" t="s">
        <v>3208</v>
      </c>
      <c r="F2017" s="1" t="s">
        <v>317</v>
      </c>
      <c r="G2017" s="1" t="s">
        <v>716</v>
      </c>
      <c r="H2017" s="1" t="s">
        <v>12664</v>
      </c>
      <c r="I2017" s="1">
        <f>+Territorio[[#This Row],[id]]</f>
        <v>2007</v>
      </c>
    </row>
    <row r="2018" spans="2:9" hidden="1" x14ac:dyDescent="0.3">
      <c r="B2018">
        <v>2008</v>
      </c>
      <c r="C2018" s="1" t="s">
        <v>3332</v>
      </c>
      <c r="D2018" s="1" t="s">
        <v>3333</v>
      </c>
      <c r="E2018" s="1" t="s">
        <v>3208</v>
      </c>
      <c r="F2018" s="1" t="s">
        <v>317</v>
      </c>
      <c r="G2018" s="1" t="s">
        <v>716</v>
      </c>
      <c r="H2018" s="1" t="s">
        <v>12665</v>
      </c>
      <c r="I2018" s="1">
        <f>+Territorio[[#This Row],[id]]</f>
        <v>2008</v>
      </c>
    </row>
    <row r="2019" spans="2:9" hidden="1" x14ac:dyDescent="0.3">
      <c r="B2019">
        <v>2009</v>
      </c>
      <c r="C2019" s="1" t="s">
        <v>3334</v>
      </c>
      <c r="D2019" s="1" t="s">
        <v>3335</v>
      </c>
      <c r="E2019" s="1" t="s">
        <v>3208</v>
      </c>
      <c r="F2019" s="1" t="s">
        <v>317</v>
      </c>
      <c r="G2019" s="1" t="s">
        <v>716</v>
      </c>
      <c r="H2019" s="1" t="s">
        <v>12666</v>
      </c>
      <c r="I2019" s="1">
        <f>+Territorio[[#This Row],[id]]</f>
        <v>2009</v>
      </c>
    </row>
    <row r="2020" spans="2:9" hidden="1" x14ac:dyDescent="0.3">
      <c r="B2020">
        <v>2010</v>
      </c>
      <c r="C2020" s="1" t="s">
        <v>3336</v>
      </c>
      <c r="D2020" s="1" t="s">
        <v>3337</v>
      </c>
      <c r="E2020" s="1" t="s">
        <v>3208</v>
      </c>
      <c r="F2020" s="1" t="s">
        <v>317</v>
      </c>
      <c r="G2020" s="1" t="s">
        <v>716</v>
      </c>
      <c r="H2020" s="1" t="s">
        <v>12667</v>
      </c>
      <c r="I2020" s="1">
        <f>+Territorio[[#This Row],[id]]</f>
        <v>2010</v>
      </c>
    </row>
    <row r="2021" spans="2:9" hidden="1" x14ac:dyDescent="0.3">
      <c r="B2021">
        <v>2011</v>
      </c>
      <c r="C2021" s="1" t="s">
        <v>3338</v>
      </c>
      <c r="D2021" s="1" t="s">
        <v>3339</v>
      </c>
      <c r="E2021" s="1" t="s">
        <v>3208</v>
      </c>
      <c r="F2021" s="1" t="s">
        <v>317</v>
      </c>
      <c r="G2021" s="1" t="s">
        <v>716</v>
      </c>
      <c r="H2021" s="1" t="s">
        <v>12668</v>
      </c>
      <c r="I2021" s="1">
        <f>+Territorio[[#This Row],[id]]</f>
        <v>2011</v>
      </c>
    </row>
    <row r="2022" spans="2:9" hidden="1" x14ac:dyDescent="0.3">
      <c r="B2022">
        <v>2012</v>
      </c>
      <c r="C2022" s="1" t="s">
        <v>3340</v>
      </c>
      <c r="D2022" s="1" t="s">
        <v>3341</v>
      </c>
      <c r="E2022" s="1" t="s">
        <v>3208</v>
      </c>
      <c r="F2022" s="1" t="s">
        <v>317</v>
      </c>
      <c r="G2022" s="1" t="s">
        <v>716</v>
      </c>
      <c r="H2022" s="1" t="s">
        <v>12669</v>
      </c>
      <c r="I2022" s="1">
        <f>+Territorio[[#This Row],[id]]</f>
        <v>2012</v>
      </c>
    </row>
    <row r="2023" spans="2:9" hidden="1" x14ac:dyDescent="0.3">
      <c r="B2023">
        <v>2013</v>
      </c>
      <c r="C2023" s="1" t="s">
        <v>3342</v>
      </c>
      <c r="D2023" s="1" t="s">
        <v>3343</v>
      </c>
      <c r="E2023" s="1" t="s">
        <v>3208</v>
      </c>
      <c r="F2023" s="1" t="s">
        <v>317</v>
      </c>
      <c r="G2023" s="1" t="s">
        <v>716</v>
      </c>
      <c r="H2023" s="1" t="s">
        <v>12670</v>
      </c>
      <c r="I2023" s="1">
        <f>+Territorio[[#This Row],[id]]</f>
        <v>2013</v>
      </c>
    </row>
    <row r="2024" spans="2:9" hidden="1" x14ac:dyDescent="0.3">
      <c r="B2024">
        <v>2014</v>
      </c>
      <c r="C2024" s="1" t="s">
        <v>3136</v>
      </c>
      <c r="D2024" s="1" t="s">
        <v>3344</v>
      </c>
      <c r="E2024" s="1" t="s">
        <v>3208</v>
      </c>
      <c r="F2024" s="1" t="s">
        <v>317</v>
      </c>
      <c r="G2024" s="1" t="s">
        <v>716</v>
      </c>
      <c r="H2024" s="1" t="s">
        <v>12671</v>
      </c>
      <c r="I2024" s="1">
        <f>+Territorio[[#This Row],[id]]</f>
        <v>2014</v>
      </c>
    </row>
    <row r="2025" spans="2:9" hidden="1" x14ac:dyDescent="0.3">
      <c r="B2025">
        <v>2015</v>
      </c>
      <c r="C2025" s="1" t="s">
        <v>555</v>
      </c>
      <c r="D2025" s="1" t="s">
        <v>3345</v>
      </c>
      <c r="E2025" s="1" t="s">
        <v>3208</v>
      </c>
      <c r="F2025" s="1" t="s">
        <v>317</v>
      </c>
      <c r="G2025" s="1" t="s">
        <v>716</v>
      </c>
      <c r="H2025" s="1" t="s">
        <v>12672</v>
      </c>
      <c r="I2025" s="1">
        <f>+Territorio[[#This Row],[id]]</f>
        <v>2015</v>
      </c>
    </row>
    <row r="2026" spans="2:9" hidden="1" x14ac:dyDescent="0.3">
      <c r="B2026">
        <v>2016</v>
      </c>
      <c r="C2026" s="1" t="s">
        <v>3346</v>
      </c>
      <c r="D2026" s="1" t="s">
        <v>3347</v>
      </c>
      <c r="E2026" s="1" t="s">
        <v>3208</v>
      </c>
      <c r="F2026" s="1" t="s">
        <v>317</v>
      </c>
      <c r="G2026" s="1" t="s">
        <v>716</v>
      </c>
      <c r="H2026" s="1" t="s">
        <v>12673</v>
      </c>
      <c r="I2026" s="1">
        <f>+Territorio[[#This Row],[id]]</f>
        <v>2016</v>
      </c>
    </row>
    <row r="2027" spans="2:9" hidden="1" x14ac:dyDescent="0.3">
      <c r="B2027">
        <v>2017</v>
      </c>
      <c r="C2027" s="1" t="s">
        <v>3348</v>
      </c>
      <c r="D2027" s="1" t="s">
        <v>3349</v>
      </c>
      <c r="E2027" s="1" t="s">
        <v>3208</v>
      </c>
      <c r="F2027" s="1" t="s">
        <v>317</v>
      </c>
      <c r="G2027" s="1" t="s">
        <v>716</v>
      </c>
      <c r="H2027" s="1" t="s">
        <v>12674</v>
      </c>
      <c r="I2027" s="1">
        <f>+Territorio[[#This Row],[id]]</f>
        <v>2017</v>
      </c>
    </row>
    <row r="2028" spans="2:9" hidden="1" x14ac:dyDescent="0.3">
      <c r="B2028">
        <v>2018</v>
      </c>
      <c r="C2028" s="1" t="s">
        <v>3350</v>
      </c>
      <c r="D2028" s="1" t="s">
        <v>3351</v>
      </c>
      <c r="E2028" s="1" t="s">
        <v>3208</v>
      </c>
      <c r="F2028" s="1" t="s">
        <v>317</v>
      </c>
      <c r="G2028" s="1" t="s">
        <v>716</v>
      </c>
      <c r="H2028" s="1" t="s">
        <v>12675</v>
      </c>
      <c r="I2028" s="1">
        <f>+Territorio[[#This Row],[id]]</f>
        <v>2018</v>
      </c>
    </row>
    <row r="2029" spans="2:9" hidden="1" x14ac:dyDescent="0.3">
      <c r="B2029">
        <v>2019</v>
      </c>
      <c r="C2029" s="1" t="s">
        <v>781</v>
      </c>
      <c r="D2029" s="1" t="s">
        <v>3352</v>
      </c>
      <c r="E2029" s="1" t="s">
        <v>3208</v>
      </c>
      <c r="F2029" s="1" t="s">
        <v>317</v>
      </c>
      <c r="G2029" s="1" t="s">
        <v>716</v>
      </c>
      <c r="H2029" s="1" t="s">
        <v>12676</v>
      </c>
      <c r="I2029" s="1">
        <f>+Territorio[[#This Row],[id]]</f>
        <v>2019</v>
      </c>
    </row>
    <row r="2030" spans="2:9" hidden="1" x14ac:dyDescent="0.3">
      <c r="B2030">
        <v>2020</v>
      </c>
      <c r="C2030" s="1" t="s">
        <v>599</v>
      </c>
      <c r="D2030" s="1" t="s">
        <v>3353</v>
      </c>
      <c r="E2030" s="1" t="s">
        <v>3208</v>
      </c>
      <c r="F2030" s="1" t="s">
        <v>317</v>
      </c>
      <c r="G2030" s="1" t="s">
        <v>716</v>
      </c>
      <c r="H2030" s="1" t="s">
        <v>12677</v>
      </c>
      <c r="I2030" s="1">
        <f>+Territorio[[#This Row],[id]]</f>
        <v>2020</v>
      </c>
    </row>
    <row r="2031" spans="2:9" hidden="1" x14ac:dyDescent="0.3">
      <c r="B2031">
        <v>2021</v>
      </c>
      <c r="C2031" s="1" t="s">
        <v>505</v>
      </c>
      <c r="D2031" s="1" t="s">
        <v>3354</v>
      </c>
      <c r="E2031" s="1" t="s">
        <v>3208</v>
      </c>
      <c r="F2031" s="1" t="s">
        <v>317</v>
      </c>
      <c r="G2031" s="1" t="s">
        <v>716</v>
      </c>
      <c r="H2031" s="1" t="s">
        <v>12678</v>
      </c>
      <c r="I2031" s="1">
        <f>+Territorio[[#This Row],[id]]</f>
        <v>2021</v>
      </c>
    </row>
    <row r="2032" spans="2:9" hidden="1" x14ac:dyDescent="0.3">
      <c r="B2032">
        <v>2022</v>
      </c>
      <c r="C2032" s="1" t="s">
        <v>3355</v>
      </c>
      <c r="D2032" s="1" t="s">
        <v>3356</v>
      </c>
      <c r="E2032" s="1" t="s">
        <v>3208</v>
      </c>
      <c r="F2032" s="1" t="s">
        <v>317</v>
      </c>
      <c r="G2032" s="1" t="s">
        <v>716</v>
      </c>
      <c r="H2032" s="1" t="s">
        <v>12679</v>
      </c>
      <c r="I2032" s="1">
        <f>+Territorio[[#This Row],[id]]</f>
        <v>2022</v>
      </c>
    </row>
    <row r="2033" spans="2:9" hidden="1" x14ac:dyDescent="0.3">
      <c r="B2033">
        <v>2023</v>
      </c>
      <c r="C2033" s="1" t="s">
        <v>3357</v>
      </c>
      <c r="D2033" s="1" t="s">
        <v>3358</v>
      </c>
      <c r="E2033" s="1" t="s">
        <v>3208</v>
      </c>
      <c r="F2033" s="1" t="s">
        <v>317</v>
      </c>
      <c r="G2033" s="1" t="s">
        <v>716</v>
      </c>
      <c r="H2033" s="1" t="s">
        <v>12680</v>
      </c>
      <c r="I2033" s="1">
        <f>+Territorio[[#This Row],[id]]</f>
        <v>2023</v>
      </c>
    </row>
    <row r="2034" spans="2:9" hidden="1" x14ac:dyDescent="0.3">
      <c r="B2034">
        <v>2024</v>
      </c>
      <c r="C2034" s="1" t="s">
        <v>3359</v>
      </c>
      <c r="D2034" s="1" t="s">
        <v>3360</v>
      </c>
      <c r="E2034" s="1" t="s">
        <v>3208</v>
      </c>
      <c r="F2034" s="1" t="s">
        <v>317</v>
      </c>
      <c r="G2034" s="1" t="s">
        <v>716</v>
      </c>
      <c r="H2034" s="1" t="s">
        <v>12681</v>
      </c>
      <c r="I2034" s="1">
        <f>+Territorio[[#This Row],[id]]</f>
        <v>2024</v>
      </c>
    </row>
    <row r="2035" spans="2:9" hidden="1" x14ac:dyDescent="0.3">
      <c r="B2035">
        <v>2025</v>
      </c>
      <c r="C2035" s="1" t="s">
        <v>3361</v>
      </c>
      <c r="D2035" s="1" t="s">
        <v>3362</v>
      </c>
      <c r="E2035" s="1" t="s">
        <v>3208</v>
      </c>
      <c r="F2035" s="1" t="s">
        <v>317</v>
      </c>
      <c r="G2035" s="1" t="s">
        <v>716</v>
      </c>
      <c r="H2035" s="1" t="s">
        <v>12682</v>
      </c>
      <c r="I2035" s="1">
        <f>+Territorio[[#This Row],[id]]</f>
        <v>2025</v>
      </c>
    </row>
    <row r="2036" spans="2:9" hidden="1" x14ac:dyDescent="0.3">
      <c r="B2036">
        <v>2026</v>
      </c>
      <c r="C2036" s="1" t="s">
        <v>3363</v>
      </c>
      <c r="D2036" s="1" t="s">
        <v>3364</v>
      </c>
      <c r="E2036" s="1" t="s">
        <v>3208</v>
      </c>
      <c r="F2036" s="1" t="s">
        <v>317</v>
      </c>
      <c r="G2036" s="1" t="s">
        <v>716</v>
      </c>
      <c r="H2036" s="1" t="s">
        <v>12683</v>
      </c>
      <c r="I2036" s="1">
        <f>+Territorio[[#This Row],[id]]</f>
        <v>2026</v>
      </c>
    </row>
    <row r="2037" spans="2:9" hidden="1" x14ac:dyDescent="0.3">
      <c r="B2037">
        <v>2027</v>
      </c>
      <c r="C2037" s="1" t="s">
        <v>3365</v>
      </c>
      <c r="D2037" s="1" t="s">
        <v>3366</v>
      </c>
      <c r="E2037" s="1" t="s">
        <v>3208</v>
      </c>
      <c r="F2037" s="1" t="s">
        <v>317</v>
      </c>
      <c r="G2037" s="1" t="s">
        <v>716</v>
      </c>
      <c r="H2037" s="1" t="s">
        <v>12684</v>
      </c>
      <c r="I2037" s="1">
        <f>+Territorio[[#This Row],[id]]</f>
        <v>2027</v>
      </c>
    </row>
    <row r="2038" spans="2:9" hidden="1" x14ac:dyDescent="0.3">
      <c r="B2038">
        <v>2028</v>
      </c>
      <c r="C2038" s="1" t="s">
        <v>3367</v>
      </c>
      <c r="D2038" s="1" t="s">
        <v>3368</v>
      </c>
      <c r="E2038" s="1" t="s">
        <v>3208</v>
      </c>
      <c r="F2038" s="1" t="s">
        <v>317</v>
      </c>
      <c r="G2038" s="1" t="s">
        <v>716</v>
      </c>
      <c r="H2038" s="1" t="s">
        <v>12685</v>
      </c>
      <c r="I2038" s="1">
        <f>+Territorio[[#This Row],[id]]</f>
        <v>2028</v>
      </c>
    </row>
    <row r="2039" spans="2:9" hidden="1" x14ac:dyDescent="0.3">
      <c r="B2039">
        <v>2029</v>
      </c>
      <c r="C2039" s="1" t="s">
        <v>3369</v>
      </c>
      <c r="D2039" s="1" t="s">
        <v>3370</v>
      </c>
      <c r="E2039" s="1" t="s">
        <v>3208</v>
      </c>
      <c r="F2039" s="1" t="s">
        <v>317</v>
      </c>
      <c r="G2039" s="1" t="s">
        <v>716</v>
      </c>
      <c r="H2039" s="1" t="s">
        <v>12686</v>
      </c>
      <c r="I2039" s="1">
        <f>+Territorio[[#This Row],[id]]</f>
        <v>2029</v>
      </c>
    </row>
    <row r="2040" spans="2:9" hidden="1" x14ac:dyDescent="0.3">
      <c r="B2040">
        <v>2030</v>
      </c>
      <c r="C2040" s="1" t="s">
        <v>3371</v>
      </c>
      <c r="D2040" s="1" t="s">
        <v>3372</v>
      </c>
      <c r="E2040" s="1" t="s">
        <v>3208</v>
      </c>
      <c r="F2040" s="1" t="s">
        <v>317</v>
      </c>
      <c r="G2040" s="1" t="s">
        <v>716</v>
      </c>
      <c r="H2040" s="1" t="s">
        <v>12687</v>
      </c>
      <c r="I2040" s="1">
        <f>+Territorio[[#This Row],[id]]</f>
        <v>2030</v>
      </c>
    </row>
    <row r="2041" spans="2:9" hidden="1" x14ac:dyDescent="0.3">
      <c r="B2041">
        <v>2031</v>
      </c>
      <c r="C2041" s="1" t="s">
        <v>3373</v>
      </c>
      <c r="D2041" s="1" t="s">
        <v>3374</v>
      </c>
      <c r="E2041" s="1" t="s">
        <v>3208</v>
      </c>
      <c r="F2041" s="1" t="s">
        <v>317</v>
      </c>
      <c r="G2041" s="1" t="s">
        <v>716</v>
      </c>
      <c r="H2041" s="1" t="s">
        <v>12688</v>
      </c>
      <c r="I2041" s="1">
        <f>+Territorio[[#This Row],[id]]</f>
        <v>2031</v>
      </c>
    </row>
    <row r="2042" spans="2:9" hidden="1" x14ac:dyDescent="0.3">
      <c r="B2042">
        <v>2032</v>
      </c>
      <c r="C2042" s="1" t="s">
        <v>3375</v>
      </c>
      <c r="D2042" s="1" t="s">
        <v>3376</v>
      </c>
      <c r="E2042" s="1" t="s">
        <v>3208</v>
      </c>
      <c r="F2042" s="1" t="s">
        <v>317</v>
      </c>
      <c r="G2042" s="1" t="s">
        <v>716</v>
      </c>
      <c r="H2042" s="1" t="s">
        <v>12689</v>
      </c>
      <c r="I2042" s="1">
        <f>+Territorio[[#This Row],[id]]</f>
        <v>2032</v>
      </c>
    </row>
    <row r="2043" spans="2:9" hidden="1" x14ac:dyDescent="0.3">
      <c r="B2043">
        <v>2033</v>
      </c>
      <c r="C2043" s="1" t="s">
        <v>3377</v>
      </c>
      <c r="D2043" s="1" t="s">
        <v>3378</v>
      </c>
      <c r="E2043" s="1" t="s">
        <v>3208</v>
      </c>
      <c r="F2043" s="1" t="s">
        <v>317</v>
      </c>
      <c r="G2043" s="1" t="s">
        <v>716</v>
      </c>
      <c r="H2043" s="1" t="s">
        <v>12690</v>
      </c>
      <c r="I2043" s="1">
        <f>+Territorio[[#This Row],[id]]</f>
        <v>2033</v>
      </c>
    </row>
    <row r="2044" spans="2:9" hidden="1" x14ac:dyDescent="0.3">
      <c r="B2044">
        <v>2034</v>
      </c>
      <c r="C2044" s="1" t="s">
        <v>3328</v>
      </c>
      <c r="D2044" s="1" t="s">
        <v>3379</v>
      </c>
      <c r="E2044" s="1" t="s">
        <v>3208</v>
      </c>
      <c r="F2044" s="1" t="s">
        <v>317</v>
      </c>
      <c r="G2044" s="1" t="s">
        <v>716</v>
      </c>
      <c r="H2044" s="1" t="s">
        <v>12691</v>
      </c>
      <c r="I2044" s="1">
        <f>+Territorio[[#This Row],[id]]</f>
        <v>2034</v>
      </c>
    </row>
    <row r="2045" spans="2:9" hidden="1" x14ac:dyDescent="0.3">
      <c r="B2045">
        <v>2035</v>
      </c>
      <c r="C2045" s="1" t="s">
        <v>3380</v>
      </c>
      <c r="D2045" s="1" t="s">
        <v>3381</v>
      </c>
      <c r="E2045" s="1" t="s">
        <v>3208</v>
      </c>
      <c r="F2045" s="1" t="s">
        <v>317</v>
      </c>
      <c r="G2045" s="1" t="s">
        <v>716</v>
      </c>
      <c r="H2045" s="1" t="s">
        <v>12692</v>
      </c>
      <c r="I2045" s="1">
        <f>+Territorio[[#This Row],[id]]</f>
        <v>2035</v>
      </c>
    </row>
    <row r="2046" spans="2:9" hidden="1" x14ac:dyDescent="0.3">
      <c r="B2046">
        <v>2036</v>
      </c>
      <c r="C2046" s="1" t="s">
        <v>3382</v>
      </c>
      <c r="D2046" s="1" t="s">
        <v>3383</v>
      </c>
      <c r="E2046" s="1" t="s">
        <v>3208</v>
      </c>
      <c r="F2046" s="1" t="s">
        <v>317</v>
      </c>
      <c r="G2046" s="1" t="s">
        <v>716</v>
      </c>
      <c r="H2046" s="1" t="s">
        <v>12693</v>
      </c>
      <c r="I2046" s="1">
        <f>+Territorio[[#This Row],[id]]</f>
        <v>2036</v>
      </c>
    </row>
    <row r="2047" spans="2:9" hidden="1" x14ac:dyDescent="0.3">
      <c r="B2047">
        <v>2037</v>
      </c>
      <c r="C2047" s="1" t="s">
        <v>3384</v>
      </c>
      <c r="D2047" s="1" t="s">
        <v>3385</v>
      </c>
      <c r="E2047" s="1" t="s">
        <v>3208</v>
      </c>
      <c r="F2047" s="1" t="s">
        <v>317</v>
      </c>
      <c r="G2047" s="1" t="s">
        <v>716</v>
      </c>
      <c r="H2047" s="1" t="s">
        <v>12694</v>
      </c>
      <c r="I2047" s="1">
        <f>+Territorio[[#This Row],[id]]</f>
        <v>2037</v>
      </c>
    </row>
    <row r="2048" spans="2:9" hidden="1" x14ac:dyDescent="0.3">
      <c r="B2048">
        <v>2038</v>
      </c>
      <c r="C2048" s="1" t="s">
        <v>3386</v>
      </c>
      <c r="D2048" s="1" t="s">
        <v>3387</v>
      </c>
      <c r="E2048" s="1" t="s">
        <v>3208</v>
      </c>
      <c r="F2048" s="1" t="s">
        <v>317</v>
      </c>
      <c r="G2048" s="1" t="s">
        <v>716</v>
      </c>
      <c r="H2048" s="1" t="s">
        <v>12695</v>
      </c>
      <c r="I2048" s="1">
        <f>+Territorio[[#This Row],[id]]</f>
        <v>2038</v>
      </c>
    </row>
    <row r="2049" spans="2:9" hidden="1" x14ac:dyDescent="0.3">
      <c r="B2049">
        <v>2039</v>
      </c>
      <c r="C2049" s="1" t="s">
        <v>3388</v>
      </c>
      <c r="D2049" s="1" t="s">
        <v>3389</v>
      </c>
      <c r="E2049" s="1" t="s">
        <v>3208</v>
      </c>
      <c r="F2049" s="1" t="s">
        <v>317</v>
      </c>
      <c r="G2049" s="1" t="s">
        <v>716</v>
      </c>
      <c r="H2049" s="1" t="s">
        <v>12696</v>
      </c>
      <c r="I2049" s="1">
        <f>+Territorio[[#This Row],[id]]</f>
        <v>2039</v>
      </c>
    </row>
    <row r="2050" spans="2:9" hidden="1" x14ac:dyDescent="0.3">
      <c r="B2050">
        <v>2040</v>
      </c>
      <c r="C2050" s="1" t="s">
        <v>3390</v>
      </c>
      <c r="D2050" s="1" t="s">
        <v>3391</v>
      </c>
      <c r="E2050" s="1" t="s">
        <v>3208</v>
      </c>
      <c r="F2050" s="1" t="s">
        <v>317</v>
      </c>
      <c r="G2050" s="1" t="s">
        <v>716</v>
      </c>
      <c r="H2050" s="1" t="s">
        <v>12697</v>
      </c>
      <c r="I2050" s="1">
        <f>+Territorio[[#This Row],[id]]</f>
        <v>2040</v>
      </c>
    </row>
    <row r="2051" spans="2:9" hidden="1" x14ac:dyDescent="0.3">
      <c r="B2051">
        <v>2041</v>
      </c>
      <c r="C2051" s="1" t="s">
        <v>3392</v>
      </c>
      <c r="D2051" s="1" t="s">
        <v>3393</v>
      </c>
      <c r="E2051" s="1" t="s">
        <v>3208</v>
      </c>
      <c r="F2051" s="1" t="s">
        <v>317</v>
      </c>
      <c r="G2051" s="1" t="s">
        <v>716</v>
      </c>
      <c r="H2051" s="1" t="s">
        <v>12698</v>
      </c>
      <c r="I2051" s="1">
        <f>+Territorio[[#This Row],[id]]</f>
        <v>2041</v>
      </c>
    </row>
    <row r="2052" spans="2:9" hidden="1" x14ac:dyDescent="0.3">
      <c r="B2052">
        <v>2042</v>
      </c>
      <c r="C2052" s="1" t="s">
        <v>3231</v>
      </c>
      <c r="D2052" s="1" t="s">
        <v>3394</v>
      </c>
      <c r="E2052" s="1" t="s">
        <v>3208</v>
      </c>
      <c r="F2052" s="1" t="s">
        <v>317</v>
      </c>
      <c r="G2052" s="1" t="s">
        <v>716</v>
      </c>
      <c r="H2052" s="1" t="s">
        <v>12699</v>
      </c>
      <c r="I2052" s="1">
        <f>+Territorio[[#This Row],[id]]</f>
        <v>2042</v>
      </c>
    </row>
    <row r="2053" spans="2:9" hidden="1" x14ac:dyDescent="0.3">
      <c r="B2053">
        <v>2043</v>
      </c>
      <c r="C2053" s="1" t="s">
        <v>3395</v>
      </c>
      <c r="D2053" s="1" t="s">
        <v>3396</v>
      </c>
      <c r="E2053" s="1" t="s">
        <v>3208</v>
      </c>
      <c r="F2053" s="1" t="s">
        <v>317</v>
      </c>
      <c r="G2053" s="1" t="s">
        <v>716</v>
      </c>
      <c r="H2053" s="1" t="s">
        <v>12700</v>
      </c>
      <c r="I2053" s="1">
        <f>+Territorio[[#This Row],[id]]</f>
        <v>2043</v>
      </c>
    </row>
    <row r="2054" spans="2:9" hidden="1" x14ac:dyDescent="0.3">
      <c r="B2054">
        <v>2044</v>
      </c>
      <c r="C2054" s="1" t="s">
        <v>3397</v>
      </c>
      <c r="D2054" s="1" t="s">
        <v>3398</v>
      </c>
      <c r="E2054" s="1" t="s">
        <v>3208</v>
      </c>
      <c r="F2054" s="1" t="s">
        <v>317</v>
      </c>
      <c r="G2054" s="1" t="s">
        <v>716</v>
      </c>
      <c r="H2054" s="1" t="s">
        <v>12701</v>
      </c>
      <c r="I2054" s="1">
        <f>+Territorio[[#This Row],[id]]</f>
        <v>2044</v>
      </c>
    </row>
    <row r="2055" spans="2:9" hidden="1" x14ac:dyDescent="0.3">
      <c r="B2055">
        <v>2045</v>
      </c>
      <c r="C2055" s="1" t="s">
        <v>3399</v>
      </c>
      <c r="D2055" s="1" t="s">
        <v>3400</v>
      </c>
      <c r="E2055" s="1" t="s">
        <v>3208</v>
      </c>
      <c r="F2055" s="1" t="s">
        <v>317</v>
      </c>
      <c r="G2055" s="1" t="s">
        <v>716</v>
      </c>
      <c r="H2055" s="1" t="s">
        <v>12702</v>
      </c>
      <c r="I2055" s="1">
        <f>+Territorio[[#This Row],[id]]</f>
        <v>2045</v>
      </c>
    </row>
    <row r="2056" spans="2:9" hidden="1" x14ac:dyDescent="0.3">
      <c r="B2056">
        <v>2046</v>
      </c>
      <c r="C2056" s="1" t="s">
        <v>2908</v>
      </c>
      <c r="D2056" s="1" t="s">
        <v>3401</v>
      </c>
      <c r="E2056" s="1" t="s">
        <v>3208</v>
      </c>
      <c r="F2056" s="1" t="s">
        <v>317</v>
      </c>
      <c r="G2056" s="1" t="s">
        <v>716</v>
      </c>
      <c r="H2056" s="1" t="s">
        <v>12703</v>
      </c>
      <c r="I2056" s="1">
        <f>+Territorio[[#This Row],[id]]</f>
        <v>2046</v>
      </c>
    </row>
    <row r="2057" spans="2:9" hidden="1" x14ac:dyDescent="0.3">
      <c r="B2057">
        <v>2047</v>
      </c>
      <c r="C2057" s="1" t="s">
        <v>3402</v>
      </c>
      <c r="D2057" s="1" t="s">
        <v>3403</v>
      </c>
      <c r="E2057" s="1" t="s">
        <v>3208</v>
      </c>
      <c r="F2057" s="1" t="s">
        <v>317</v>
      </c>
      <c r="G2057" s="1" t="s">
        <v>716</v>
      </c>
      <c r="H2057" s="1" t="s">
        <v>12704</v>
      </c>
      <c r="I2057" s="1">
        <f>+Territorio[[#This Row],[id]]</f>
        <v>2047</v>
      </c>
    </row>
    <row r="2058" spans="2:9" hidden="1" x14ac:dyDescent="0.3">
      <c r="B2058">
        <v>2048</v>
      </c>
      <c r="C2058" s="1" t="s">
        <v>3404</v>
      </c>
      <c r="D2058" s="1" t="s">
        <v>3405</v>
      </c>
      <c r="E2058" s="1" t="s">
        <v>3208</v>
      </c>
      <c r="F2058" s="1" t="s">
        <v>317</v>
      </c>
      <c r="G2058" s="1" t="s">
        <v>716</v>
      </c>
      <c r="H2058" s="1" t="s">
        <v>12705</v>
      </c>
      <c r="I2058" s="1">
        <f>+Territorio[[#This Row],[id]]</f>
        <v>2048</v>
      </c>
    </row>
    <row r="2059" spans="2:9" hidden="1" x14ac:dyDescent="0.3">
      <c r="B2059">
        <v>2049</v>
      </c>
      <c r="C2059" s="1" t="s">
        <v>3406</v>
      </c>
      <c r="D2059" s="1" t="s">
        <v>3407</v>
      </c>
      <c r="E2059" s="1" t="s">
        <v>3208</v>
      </c>
      <c r="F2059" s="1" t="s">
        <v>317</v>
      </c>
      <c r="G2059" s="1" t="s">
        <v>716</v>
      </c>
      <c r="H2059" s="1" t="s">
        <v>12706</v>
      </c>
      <c r="I2059" s="1">
        <f>+Territorio[[#This Row],[id]]</f>
        <v>2049</v>
      </c>
    </row>
    <row r="2060" spans="2:9" hidden="1" x14ac:dyDescent="0.3">
      <c r="B2060">
        <v>2050</v>
      </c>
      <c r="C2060" s="1" t="s">
        <v>3408</v>
      </c>
      <c r="D2060" s="1" t="s">
        <v>3409</v>
      </c>
      <c r="E2060" s="1" t="s">
        <v>3208</v>
      </c>
      <c r="F2060" s="1" t="s">
        <v>317</v>
      </c>
      <c r="G2060" s="1" t="s">
        <v>716</v>
      </c>
      <c r="H2060" s="1" t="s">
        <v>12707</v>
      </c>
      <c r="I2060" s="1">
        <f>+Territorio[[#This Row],[id]]</f>
        <v>2050</v>
      </c>
    </row>
    <row r="2061" spans="2:9" hidden="1" x14ac:dyDescent="0.3">
      <c r="B2061">
        <v>2051</v>
      </c>
      <c r="C2061" s="1" t="s">
        <v>3410</v>
      </c>
      <c r="D2061" s="1" t="s">
        <v>3411</v>
      </c>
      <c r="E2061" s="1" t="s">
        <v>3208</v>
      </c>
      <c r="F2061" s="1" t="s">
        <v>317</v>
      </c>
      <c r="G2061" s="1" t="s">
        <v>716</v>
      </c>
      <c r="H2061" s="1" t="s">
        <v>12708</v>
      </c>
      <c r="I2061" s="1">
        <f>+Territorio[[#This Row],[id]]</f>
        <v>2051</v>
      </c>
    </row>
    <row r="2062" spans="2:9" hidden="1" x14ac:dyDescent="0.3">
      <c r="B2062">
        <v>2052</v>
      </c>
      <c r="C2062" s="1" t="s">
        <v>3412</v>
      </c>
      <c r="D2062" s="1" t="s">
        <v>3413</v>
      </c>
      <c r="E2062" s="1" t="s">
        <v>3208</v>
      </c>
      <c r="F2062" s="1" t="s">
        <v>317</v>
      </c>
      <c r="G2062" s="1" t="s">
        <v>716</v>
      </c>
      <c r="H2062" s="1" t="s">
        <v>12709</v>
      </c>
      <c r="I2062" s="1">
        <f>+Territorio[[#This Row],[id]]</f>
        <v>2052</v>
      </c>
    </row>
    <row r="2063" spans="2:9" hidden="1" x14ac:dyDescent="0.3">
      <c r="B2063">
        <v>2053</v>
      </c>
      <c r="C2063" s="1" t="s">
        <v>1927</v>
      </c>
      <c r="D2063" s="1" t="s">
        <v>3414</v>
      </c>
      <c r="E2063" s="1" t="s">
        <v>3208</v>
      </c>
      <c r="F2063" s="1" t="s">
        <v>317</v>
      </c>
      <c r="G2063" s="1" t="s">
        <v>716</v>
      </c>
      <c r="H2063" s="1" t="s">
        <v>12710</v>
      </c>
      <c r="I2063" s="1">
        <f>+Territorio[[#This Row],[id]]</f>
        <v>2053</v>
      </c>
    </row>
    <row r="2064" spans="2:9" hidden="1" x14ac:dyDescent="0.3">
      <c r="B2064">
        <v>2054</v>
      </c>
      <c r="C2064" s="1" t="s">
        <v>3415</v>
      </c>
      <c r="D2064" s="1" t="s">
        <v>3416</v>
      </c>
      <c r="E2064" s="1" t="s">
        <v>3208</v>
      </c>
      <c r="F2064" s="1" t="s">
        <v>317</v>
      </c>
      <c r="G2064" s="1" t="s">
        <v>716</v>
      </c>
      <c r="H2064" s="1" t="s">
        <v>12711</v>
      </c>
      <c r="I2064" s="1">
        <f>+Territorio[[#This Row],[id]]</f>
        <v>2054</v>
      </c>
    </row>
    <row r="2065" spans="2:9" hidden="1" x14ac:dyDescent="0.3">
      <c r="B2065">
        <v>2055</v>
      </c>
      <c r="C2065" s="1" t="s">
        <v>3417</v>
      </c>
      <c r="D2065" s="1" t="s">
        <v>3418</v>
      </c>
      <c r="E2065" s="1" t="s">
        <v>3208</v>
      </c>
      <c r="F2065" s="1" t="s">
        <v>317</v>
      </c>
      <c r="G2065" s="1" t="s">
        <v>716</v>
      </c>
      <c r="H2065" s="1" t="s">
        <v>12712</v>
      </c>
      <c r="I2065" s="1">
        <f>+Territorio[[#This Row],[id]]</f>
        <v>2055</v>
      </c>
    </row>
    <row r="2066" spans="2:9" hidden="1" x14ac:dyDescent="0.3">
      <c r="B2066">
        <v>2056</v>
      </c>
      <c r="C2066" s="1" t="s">
        <v>3419</v>
      </c>
      <c r="D2066" s="1" t="s">
        <v>3420</v>
      </c>
      <c r="E2066" s="1" t="s">
        <v>3208</v>
      </c>
      <c r="F2066" s="1" t="s">
        <v>317</v>
      </c>
      <c r="G2066" s="1" t="s">
        <v>716</v>
      </c>
      <c r="H2066" s="1" t="s">
        <v>12713</v>
      </c>
      <c r="I2066" s="1">
        <f>+Territorio[[#This Row],[id]]</f>
        <v>2056</v>
      </c>
    </row>
    <row r="2067" spans="2:9" hidden="1" x14ac:dyDescent="0.3">
      <c r="B2067">
        <v>2057</v>
      </c>
      <c r="C2067" s="1" t="s">
        <v>2813</v>
      </c>
      <c r="D2067" s="1" t="s">
        <v>3421</v>
      </c>
      <c r="E2067" s="1" t="s">
        <v>3208</v>
      </c>
      <c r="F2067" s="1" t="s">
        <v>317</v>
      </c>
      <c r="G2067" s="1" t="s">
        <v>716</v>
      </c>
      <c r="H2067" s="1" t="s">
        <v>12714</v>
      </c>
      <c r="I2067" s="1">
        <f>+Territorio[[#This Row],[id]]</f>
        <v>2057</v>
      </c>
    </row>
    <row r="2068" spans="2:9" hidden="1" x14ac:dyDescent="0.3">
      <c r="B2068">
        <v>2058</v>
      </c>
      <c r="C2068" s="1" t="s">
        <v>3422</v>
      </c>
      <c r="D2068" s="1" t="s">
        <v>3423</v>
      </c>
      <c r="E2068" s="1" t="s">
        <v>3208</v>
      </c>
      <c r="F2068" s="1" t="s">
        <v>317</v>
      </c>
      <c r="G2068" s="1" t="s">
        <v>716</v>
      </c>
      <c r="H2068" s="1" t="s">
        <v>12715</v>
      </c>
      <c r="I2068" s="1">
        <f>+Territorio[[#This Row],[id]]</f>
        <v>2058</v>
      </c>
    </row>
    <row r="2069" spans="2:9" hidden="1" x14ac:dyDescent="0.3">
      <c r="B2069">
        <v>2059</v>
      </c>
      <c r="C2069" s="1" t="s">
        <v>3424</v>
      </c>
      <c r="D2069" s="1" t="s">
        <v>3425</v>
      </c>
      <c r="E2069" s="1" t="s">
        <v>3208</v>
      </c>
      <c r="F2069" s="1" t="s">
        <v>317</v>
      </c>
      <c r="G2069" s="1" t="s">
        <v>716</v>
      </c>
      <c r="H2069" s="1" t="s">
        <v>12716</v>
      </c>
      <c r="I2069" s="1">
        <f>+Territorio[[#This Row],[id]]</f>
        <v>2059</v>
      </c>
    </row>
    <row r="2070" spans="2:9" hidden="1" x14ac:dyDescent="0.3">
      <c r="B2070">
        <v>2060</v>
      </c>
      <c r="C2070" s="1" t="s">
        <v>3426</v>
      </c>
      <c r="D2070" s="1" t="s">
        <v>3427</v>
      </c>
      <c r="E2070" s="1" t="s">
        <v>3208</v>
      </c>
      <c r="F2070" s="1" t="s">
        <v>317</v>
      </c>
      <c r="G2070" s="1" t="s">
        <v>716</v>
      </c>
      <c r="H2070" s="1" t="s">
        <v>12717</v>
      </c>
      <c r="I2070" s="1">
        <f>+Territorio[[#This Row],[id]]</f>
        <v>2060</v>
      </c>
    </row>
    <row r="2071" spans="2:9" hidden="1" x14ac:dyDescent="0.3">
      <c r="B2071">
        <v>2061</v>
      </c>
      <c r="C2071" s="1" t="s">
        <v>3428</v>
      </c>
      <c r="D2071" s="1" t="s">
        <v>3429</v>
      </c>
      <c r="E2071" s="1" t="s">
        <v>3208</v>
      </c>
      <c r="F2071" s="1" t="s">
        <v>317</v>
      </c>
      <c r="G2071" s="1" t="s">
        <v>716</v>
      </c>
      <c r="H2071" s="1" t="s">
        <v>12718</v>
      </c>
      <c r="I2071" s="1">
        <f>+Territorio[[#This Row],[id]]</f>
        <v>2061</v>
      </c>
    </row>
    <row r="2072" spans="2:9" hidden="1" x14ac:dyDescent="0.3">
      <c r="B2072">
        <v>2062</v>
      </c>
      <c r="C2072" s="1" t="s">
        <v>3430</v>
      </c>
      <c r="D2072" s="1" t="s">
        <v>3431</v>
      </c>
      <c r="E2072" s="1" t="s">
        <v>3208</v>
      </c>
      <c r="F2072" s="1" t="s">
        <v>317</v>
      </c>
      <c r="G2072" s="1" t="s">
        <v>716</v>
      </c>
      <c r="H2072" s="1" t="s">
        <v>12719</v>
      </c>
      <c r="I2072" s="1">
        <f>+Territorio[[#This Row],[id]]</f>
        <v>2062</v>
      </c>
    </row>
    <row r="2073" spans="2:9" hidden="1" x14ac:dyDescent="0.3">
      <c r="B2073">
        <v>2063</v>
      </c>
      <c r="C2073" s="1" t="s">
        <v>3432</v>
      </c>
      <c r="D2073" s="1" t="s">
        <v>3433</v>
      </c>
      <c r="E2073" s="1" t="s">
        <v>3208</v>
      </c>
      <c r="F2073" s="1" t="s">
        <v>317</v>
      </c>
      <c r="G2073" s="1" t="s">
        <v>716</v>
      </c>
      <c r="H2073" s="1" t="s">
        <v>12720</v>
      </c>
      <c r="I2073" s="1">
        <f>+Territorio[[#This Row],[id]]</f>
        <v>2063</v>
      </c>
    </row>
    <row r="2074" spans="2:9" hidden="1" x14ac:dyDescent="0.3">
      <c r="B2074">
        <v>2064</v>
      </c>
      <c r="C2074" s="1" t="s">
        <v>3434</v>
      </c>
      <c r="D2074" s="1" t="s">
        <v>3435</v>
      </c>
      <c r="E2074" s="1" t="s">
        <v>3208</v>
      </c>
      <c r="F2074" s="1" t="s">
        <v>317</v>
      </c>
      <c r="G2074" s="1" t="s">
        <v>716</v>
      </c>
      <c r="H2074" s="1" t="s">
        <v>12721</v>
      </c>
      <c r="I2074" s="1">
        <f>+Territorio[[#This Row],[id]]</f>
        <v>2064</v>
      </c>
    </row>
    <row r="2075" spans="2:9" hidden="1" x14ac:dyDescent="0.3">
      <c r="B2075">
        <v>2065</v>
      </c>
      <c r="C2075" s="1" t="s">
        <v>3436</v>
      </c>
      <c r="D2075" s="1" t="s">
        <v>3437</v>
      </c>
      <c r="E2075" s="1" t="s">
        <v>3208</v>
      </c>
      <c r="F2075" s="1" t="s">
        <v>317</v>
      </c>
      <c r="G2075" s="1" t="s">
        <v>716</v>
      </c>
      <c r="H2075" s="1" t="s">
        <v>12722</v>
      </c>
      <c r="I2075" s="1">
        <f>+Territorio[[#This Row],[id]]</f>
        <v>2065</v>
      </c>
    </row>
    <row r="2076" spans="2:9" hidden="1" x14ac:dyDescent="0.3">
      <c r="B2076">
        <v>2066</v>
      </c>
      <c r="C2076" s="1" t="s">
        <v>3438</v>
      </c>
      <c r="D2076" s="1" t="s">
        <v>3439</v>
      </c>
      <c r="E2076" s="1" t="s">
        <v>3208</v>
      </c>
      <c r="F2076" s="1" t="s">
        <v>317</v>
      </c>
      <c r="G2076" s="1" t="s">
        <v>716</v>
      </c>
      <c r="H2076" s="1" t="s">
        <v>12723</v>
      </c>
      <c r="I2076" s="1">
        <f>+Territorio[[#This Row],[id]]</f>
        <v>2066</v>
      </c>
    </row>
    <row r="2077" spans="2:9" hidden="1" x14ac:dyDescent="0.3">
      <c r="B2077">
        <v>2067</v>
      </c>
      <c r="C2077" s="1" t="s">
        <v>3440</v>
      </c>
      <c r="D2077" s="1" t="s">
        <v>3441</v>
      </c>
      <c r="E2077" s="1" t="s">
        <v>3208</v>
      </c>
      <c r="F2077" s="1" t="s">
        <v>317</v>
      </c>
      <c r="G2077" s="1" t="s">
        <v>716</v>
      </c>
      <c r="H2077" s="1" t="s">
        <v>12724</v>
      </c>
      <c r="I2077" s="1">
        <f>+Territorio[[#This Row],[id]]</f>
        <v>2067</v>
      </c>
    </row>
    <row r="2078" spans="2:9" hidden="1" x14ac:dyDescent="0.3">
      <c r="B2078">
        <v>2068</v>
      </c>
      <c r="C2078" s="1" t="s">
        <v>3442</v>
      </c>
      <c r="D2078" s="1" t="s">
        <v>3443</v>
      </c>
      <c r="E2078" s="1" t="s">
        <v>3208</v>
      </c>
      <c r="F2078" s="1" t="s">
        <v>317</v>
      </c>
      <c r="G2078" s="1" t="s">
        <v>716</v>
      </c>
      <c r="H2078" s="1" t="s">
        <v>12725</v>
      </c>
      <c r="I2078" s="1">
        <f>+Territorio[[#This Row],[id]]</f>
        <v>2068</v>
      </c>
    </row>
    <row r="2079" spans="2:9" hidden="1" x14ac:dyDescent="0.3">
      <c r="B2079">
        <v>2069</v>
      </c>
      <c r="C2079" s="1" t="s">
        <v>3444</v>
      </c>
      <c r="D2079" s="1" t="s">
        <v>3445</v>
      </c>
      <c r="E2079" s="1" t="s">
        <v>3208</v>
      </c>
      <c r="F2079" s="1" t="s">
        <v>317</v>
      </c>
      <c r="G2079" s="1" t="s">
        <v>716</v>
      </c>
      <c r="H2079" s="1" t="s">
        <v>12726</v>
      </c>
      <c r="I2079" s="1">
        <f>+Territorio[[#This Row],[id]]</f>
        <v>2069</v>
      </c>
    </row>
    <row r="2080" spans="2:9" hidden="1" x14ac:dyDescent="0.3">
      <c r="B2080">
        <v>2070</v>
      </c>
      <c r="C2080" s="1" t="s">
        <v>3124</v>
      </c>
      <c r="D2080" s="1" t="s">
        <v>3446</v>
      </c>
      <c r="E2080" s="1" t="s">
        <v>3208</v>
      </c>
      <c r="F2080" s="1" t="s">
        <v>317</v>
      </c>
      <c r="G2080" s="1" t="s">
        <v>716</v>
      </c>
      <c r="H2080" s="1" t="s">
        <v>12727</v>
      </c>
      <c r="I2080" s="1">
        <f>+Territorio[[#This Row],[id]]</f>
        <v>2070</v>
      </c>
    </row>
    <row r="2081" spans="2:9" hidden="1" x14ac:dyDescent="0.3">
      <c r="B2081">
        <v>2071</v>
      </c>
      <c r="C2081" s="1" t="s">
        <v>3447</v>
      </c>
      <c r="D2081" s="1" t="s">
        <v>3448</v>
      </c>
      <c r="E2081" s="1" t="s">
        <v>3208</v>
      </c>
      <c r="F2081" s="1" t="s">
        <v>317</v>
      </c>
      <c r="G2081" s="1" t="s">
        <v>716</v>
      </c>
      <c r="H2081" s="1" t="s">
        <v>12728</v>
      </c>
      <c r="I2081" s="1">
        <f>+Territorio[[#This Row],[id]]</f>
        <v>2071</v>
      </c>
    </row>
    <row r="2082" spans="2:9" hidden="1" x14ac:dyDescent="0.3">
      <c r="B2082">
        <v>2072</v>
      </c>
      <c r="C2082" s="1" t="s">
        <v>3449</v>
      </c>
      <c r="D2082" s="1" t="s">
        <v>3450</v>
      </c>
      <c r="E2082" s="1" t="s">
        <v>3208</v>
      </c>
      <c r="F2082" s="1" t="s">
        <v>317</v>
      </c>
      <c r="G2082" s="1" t="s">
        <v>716</v>
      </c>
      <c r="H2082" s="1" t="s">
        <v>12729</v>
      </c>
      <c r="I2082" s="1">
        <f>+Territorio[[#This Row],[id]]</f>
        <v>2072</v>
      </c>
    </row>
    <row r="2083" spans="2:9" hidden="1" x14ac:dyDescent="0.3">
      <c r="B2083">
        <v>2073</v>
      </c>
      <c r="C2083" s="1" t="s">
        <v>3451</v>
      </c>
      <c r="D2083" s="1" t="s">
        <v>3452</v>
      </c>
      <c r="E2083" s="1" t="s">
        <v>3208</v>
      </c>
      <c r="F2083" s="1" t="s">
        <v>317</v>
      </c>
      <c r="G2083" s="1" t="s">
        <v>716</v>
      </c>
      <c r="H2083" s="1" t="s">
        <v>12730</v>
      </c>
      <c r="I2083" s="1">
        <f>+Territorio[[#This Row],[id]]</f>
        <v>2073</v>
      </c>
    </row>
    <row r="2084" spans="2:9" hidden="1" x14ac:dyDescent="0.3">
      <c r="B2084">
        <v>2074</v>
      </c>
      <c r="C2084" s="1" t="s">
        <v>748</v>
      </c>
      <c r="D2084" s="1" t="s">
        <v>3453</v>
      </c>
      <c r="E2084" s="1" t="s">
        <v>3208</v>
      </c>
      <c r="F2084" s="1" t="s">
        <v>317</v>
      </c>
      <c r="G2084" s="1" t="s">
        <v>716</v>
      </c>
      <c r="H2084" s="1" t="s">
        <v>12731</v>
      </c>
      <c r="I2084" s="1">
        <f>+Territorio[[#This Row],[id]]</f>
        <v>2074</v>
      </c>
    </row>
    <row r="2085" spans="2:9" hidden="1" x14ac:dyDescent="0.3">
      <c r="B2085">
        <v>2075</v>
      </c>
      <c r="C2085" s="1" t="s">
        <v>3397</v>
      </c>
      <c r="D2085" s="1" t="s">
        <v>3454</v>
      </c>
      <c r="E2085" s="1" t="s">
        <v>3208</v>
      </c>
      <c r="F2085" s="1" t="s">
        <v>317</v>
      </c>
      <c r="G2085" s="1" t="s">
        <v>716</v>
      </c>
      <c r="H2085" s="1" t="s">
        <v>12732</v>
      </c>
      <c r="I2085" s="1">
        <f>+Territorio[[#This Row],[id]]</f>
        <v>2075</v>
      </c>
    </row>
    <row r="2086" spans="2:9" hidden="1" x14ac:dyDescent="0.3">
      <c r="B2086">
        <v>2076</v>
      </c>
      <c r="C2086" s="1" t="s">
        <v>3455</v>
      </c>
      <c r="D2086" s="1" t="s">
        <v>3456</v>
      </c>
      <c r="E2086" s="1" t="s">
        <v>3208</v>
      </c>
      <c r="F2086" s="1" t="s">
        <v>317</v>
      </c>
      <c r="G2086" s="1" t="s">
        <v>716</v>
      </c>
      <c r="H2086" s="1" t="s">
        <v>12733</v>
      </c>
      <c r="I2086" s="1">
        <f>+Territorio[[#This Row],[id]]</f>
        <v>2076</v>
      </c>
    </row>
    <row r="2087" spans="2:9" hidden="1" x14ac:dyDescent="0.3">
      <c r="B2087">
        <v>2077</v>
      </c>
      <c r="C2087" s="1" t="s">
        <v>3457</v>
      </c>
      <c r="D2087" s="1" t="s">
        <v>3458</v>
      </c>
      <c r="E2087" s="1" t="s">
        <v>3208</v>
      </c>
      <c r="F2087" s="1" t="s">
        <v>317</v>
      </c>
      <c r="G2087" s="1" t="s">
        <v>716</v>
      </c>
      <c r="H2087" s="1" t="s">
        <v>12734</v>
      </c>
      <c r="I2087" s="1">
        <f>+Territorio[[#This Row],[id]]</f>
        <v>2077</v>
      </c>
    </row>
    <row r="2088" spans="2:9" hidden="1" x14ac:dyDescent="0.3">
      <c r="B2088">
        <v>2078</v>
      </c>
      <c r="C2088" s="1" t="s">
        <v>3459</v>
      </c>
      <c r="D2088" s="1" t="s">
        <v>3460</v>
      </c>
      <c r="E2088" s="1" t="s">
        <v>3208</v>
      </c>
      <c r="F2088" s="1" t="s">
        <v>317</v>
      </c>
      <c r="G2088" s="1" t="s">
        <v>716</v>
      </c>
      <c r="H2088" s="1" t="s">
        <v>12735</v>
      </c>
      <c r="I2088" s="1">
        <f>+Territorio[[#This Row],[id]]</f>
        <v>2078</v>
      </c>
    </row>
    <row r="2089" spans="2:9" hidden="1" x14ac:dyDescent="0.3">
      <c r="B2089">
        <v>2079</v>
      </c>
      <c r="C2089" s="1" t="s">
        <v>3461</v>
      </c>
      <c r="D2089" s="1" t="s">
        <v>3462</v>
      </c>
      <c r="E2089" s="1" t="s">
        <v>3208</v>
      </c>
      <c r="F2089" s="1" t="s">
        <v>317</v>
      </c>
      <c r="G2089" s="1" t="s">
        <v>716</v>
      </c>
      <c r="H2089" s="1" t="s">
        <v>12736</v>
      </c>
      <c r="I2089" s="1">
        <f>+Territorio[[#This Row],[id]]</f>
        <v>2079</v>
      </c>
    </row>
    <row r="2090" spans="2:9" hidden="1" x14ac:dyDescent="0.3">
      <c r="B2090">
        <v>2080</v>
      </c>
      <c r="C2090" s="1" t="s">
        <v>3463</v>
      </c>
      <c r="D2090" s="1" t="s">
        <v>3464</v>
      </c>
      <c r="E2090" s="1" t="s">
        <v>3208</v>
      </c>
      <c r="F2090" s="1" t="s">
        <v>317</v>
      </c>
      <c r="G2090" s="1" t="s">
        <v>716</v>
      </c>
      <c r="H2090" s="1" t="s">
        <v>12737</v>
      </c>
      <c r="I2090" s="1">
        <f>+Territorio[[#This Row],[id]]</f>
        <v>2080</v>
      </c>
    </row>
    <row r="2091" spans="2:9" hidden="1" x14ac:dyDescent="0.3">
      <c r="B2091">
        <v>2081</v>
      </c>
      <c r="C2091" s="1" t="s">
        <v>2914</v>
      </c>
      <c r="D2091" s="1" t="s">
        <v>3465</v>
      </c>
      <c r="E2091" s="1" t="s">
        <v>3208</v>
      </c>
      <c r="F2091" s="1" t="s">
        <v>317</v>
      </c>
      <c r="G2091" s="1" t="s">
        <v>716</v>
      </c>
      <c r="H2091" s="1" t="s">
        <v>12738</v>
      </c>
      <c r="I2091" s="1">
        <f>+Territorio[[#This Row],[id]]</f>
        <v>2081</v>
      </c>
    </row>
    <row r="2092" spans="2:9" hidden="1" x14ac:dyDescent="0.3">
      <c r="B2092">
        <v>2082</v>
      </c>
      <c r="C2092" s="1" t="s">
        <v>3466</v>
      </c>
      <c r="D2092" s="1" t="s">
        <v>3467</v>
      </c>
      <c r="E2092" s="1" t="s">
        <v>3208</v>
      </c>
      <c r="F2092" s="1" t="s">
        <v>317</v>
      </c>
      <c r="G2092" s="1" t="s">
        <v>716</v>
      </c>
      <c r="H2092" s="1" t="s">
        <v>12739</v>
      </c>
      <c r="I2092" s="1">
        <f>+Territorio[[#This Row],[id]]</f>
        <v>2082</v>
      </c>
    </row>
    <row r="2093" spans="2:9" hidden="1" x14ac:dyDescent="0.3">
      <c r="B2093">
        <v>2083</v>
      </c>
      <c r="C2093" s="1" t="s">
        <v>903</v>
      </c>
      <c r="D2093" s="1" t="s">
        <v>3468</v>
      </c>
      <c r="E2093" s="1" t="s">
        <v>3208</v>
      </c>
      <c r="F2093" s="1" t="s">
        <v>317</v>
      </c>
      <c r="G2093" s="1" t="s">
        <v>716</v>
      </c>
      <c r="H2093" s="1" t="s">
        <v>12740</v>
      </c>
      <c r="I2093" s="1">
        <f>+Territorio[[#This Row],[id]]</f>
        <v>2083</v>
      </c>
    </row>
    <row r="2094" spans="2:9" hidden="1" x14ac:dyDescent="0.3">
      <c r="B2094">
        <v>2084</v>
      </c>
      <c r="C2094" s="1" t="s">
        <v>2281</v>
      </c>
      <c r="D2094" s="1" t="s">
        <v>3469</v>
      </c>
      <c r="E2094" s="1" t="s">
        <v>3208</v>
      </c>
      <c r="F2094" s="1" t="s">
        <v>317</v>
      </c>
      <c r="G2094" s="1" t="s">
        <v>716</v>
      </c>
      <c r="H2094" s="1" t="s">
        <v>12741</v>
      </c>
      <c r="I2094" s="1">
        <f>+Territorio[[#This Row],[id]]</f>
        <v>2084</v>
      </c>
    </row>
    <row r="2095" spans="2:9" hidden="1" x14ac:dyDescent="0.3">
      <c r="B2095">
        <v>2085</v>
      </c>
      <c r="C2095" s="1" t="s">
        <v>3470</v>
      </c>
      <c r="D2095" s="1" t="s">
        <v>3471</v>
      </c>
      <c r="E2095" s="1" t="s">
        <v>3208</v>
      </c>
      <c r="F2095" s="1" t="s">
        <v>317</v>
      </c>
      <c r="G2095" s="1" t="s">
        <v>716</v>
      </c>
      <c r="H2095" s="1" t="s">
        <v>12742</v>
      </c>
      <c r="I2095" s="1">
        <f>+Territorio[[#This Row],[id]]</f>
        <v>2085</v>
      </c>
    </row>
    <row r="2096" spans="2:9" hidden="1" x14ac:dyDescent="0.3">
      <c r="B2096">
        <v>2086</v>
      </c>
      <c r="C2096" s="1" t="s">
        <v>505</v>
      </c>
      <c r="D2096" s="1" t="s">
        <v>3472</v>
      </c>
      <c r="E2096" s="1" t="s">
        <v>3208</v>
      </c>
      <c r="F2096" s="1" t="s">
        <v>317</v>
      </c>
      <c r="G2096" s="1" t="s">
        <v>716</v>
      </c>
      <c r="H2096" s="1" t="s">
        <v>12743</v>
      </c>
      <c r="I2096" s="1">
        <f>+Territorio[[#This Row],[id]]</f>
        <v>2086</v>
      </c>
    </row>
    <row r="2097" spans="2:9" hidden="1" x14ac:dyDescent="0.3">
      <c r="B2097">
        <v>2087</v>
      </c>
      <c r="C2097" s="1" t="s">
        <v>846</v>
      </c>
      <c r="D2097" s="1" t="s">
        <v>3473</v>
      </c>
      <c r="E2097" s="1" t="s">
        <v>3208</v>
      </c>
      <c r="F2097" s="1" t="s">
        <v>317</v>
      </c>
      <c r="G2097" s="1" t="s">
        <v>716</v>
      </c>
      <c r="H2097" s="1" t="s">
        <v>12744</v>
      </c>
      <c r="I2097" s="1">
        <f>+Territorio[[#This Row],[id]]</f>
        <v>2087</v>
      </c>
    </row>
    <row r="2098" spans="2:9" hidden="1" x14ac:dyDescent="0.3">
      <c r="B2098">
        <v>2088</v>
      </c>
      <c r="C2098" s="1" t="s">
        <v>3474</v>
      </c>
      <c r="D2098" s="1" t="s">
        <v>3475</v>
      </c>
      <c r="E2098" s="1" t="s">
        <v>3208</v>
      </c>
      <c r="F2098" s="1" t="s">
        <v>317</v>
      </c>
      <c r="G2098" s="1" t="s">
        <v>716</v>
      </c>
      <c r="H2098" s="1" t="s">
        <v>12745</v>
      </c>
      <c r="I2098" s="1">
        <f>+Territorio[[#This Row],[id]]</f>
        <v>2088</v>
      </c>
    </row>
    <row r="2099" spans="2:9" hidden="1" x14ac:dyDescent="0.3">
      <c r="B2099">
        <v>2089</v>
      </c>
      <c r="C2099" s="1" t="s">
        <v>3476</v>
      </c>
      <c r="D2099" s="1" t="s">
        <v>3477</v>
      </c>
      <c r="E2099" s="1" t="s">
        <v>3208</v>
      </c>
      <c r="F2099" s="1" t="s">
        <v>317</v>
      </c>
      <c r="G2099" s="1" t="s">
        <v>716</v>
      </c>
      <c r="H2099" s="1" t="s">
        <v>12746</v>
      </c>
      <c r="I2099" s="1">
        <f>+Territorio[[#This Row],[id]]</f>
        <v>2089</v>
      </c>
    </row>
    <row r="2100" spans="2:9" hidden="1" x14ac:dyDescent="0.3">
      <c r="B2100">
        <v>2090</v>
      </c>
      <c r="C2100" s="1" t="s">
        <v>3478</v>
      </c>
      <c r="D2100" s="1" t="s">
        <v>3479</v>
      </c>
      <c r="E2100" s="1" t="s">
        <v>3208</v>
      </c>
      <c r="F2100" s="1" t="s">
        <v>317</v>
      </c>
      <c r="G2100" s="1" t="s">
        <v>716</v>
      </c>
      <c r="H2100" s="1" t="s">
        <v>12747</v>
      </c>
      <c r="I2100" s="1">
        <f>+Territorio[[#This Row],[id]]</f>
        <v>2090</v>
      </c>
    </row>
    <row r="2101" spans="2:9" hidden="1" x14ac:dyDescent="0.3">
      <c r="B2101">
        <v>2091</v>
      </c>
      <c r="C2101" s="1" t="s">
        <v>1486</v>
      </c>
      <c r="D2101" s="1" t="s">
        <v>3480</v>
      </c>
      <c r="E2101" s="1" t="s">
        <v>3208</v>
      </c>
      <c r="F2101" s="1" t="s">
        <v>317</v>
      </c>
      <c r="G2101" s="1" t="s">
        <v>716</v>
      </c>
      <c r="H2101" s="1" t="s">
        <v>12748</v>
      </c>
      <c r="I2101" s="1">
        <f>+Territorio[[#This Row],[id]]</f>
        <v>2091</v>
      </c>
    </row>
    <row r="2102" spans="2:9" hidden="1" x14ac:dyDescent="0.3">
      <c r="B2102">
        <v>2092</v>
      </c>
      <c r="C2102" s="1" t="s">
        <v>3481</v>
      </c>
      <c r="D2102" s="1" t="s">
        <v>3482</v>
      </c>
      <c r="E2102" s="1" t="s">
        <v>3208</v>
      </c>
      <c r="F2102" s="1" t="s">
        <v>317</v>
      </c>
      <c r="G2102" s="1" t="s">
        <v>716</v>
      </c>
      <c r="H2102" s="1" t="s">
        <v>12749</v>
      </c>
      <c r="I2102" s="1">
        <f>+Territorio[[#This Row],[id]]</f>
        <v>2092</v>
      </c>
    </row>
    <row r="2103" spans="2:9" hidden="1" x14ac:dyDescent="0.3">
      <c r="B2103">
        <v>2093</v>
      </c>
      <c r="C2103" s="1" t="s">
        <v>3483</v>
      </c>
      <c r="D2103" s="1" t="s">
        <v>3484</v>
      </c>
      <c r="E2103" s="1" t="s">
        <v>3208</v>
      </c>
      <c r="F2103" s="1" t="s">
        <v>317</v>
      </c>
      <c r="G2103" s="1" t="s">
        <v>716</v>
      </c>
      <c r="H2103" s="1" t="s">
        <v>12750</v>
      </c>
      <c r="I2103" s="1">
        <f>+Territorio[[#This Row],[id]]</f>
        <v>2093</v>
      </c>
    </row>
    <row r="2104" spans="2:9" hidden="1" x14ac:dyDescent="0.3">
      <c r="B2104">
        <v>2094</v>
      </c>
      <c r="C2104" s="1" t="s">
        <v>3485</v>
      </c>
      <c r="D2104" s="1" t="s">
        <v>3486</v>
      </c>
      <c r="E2104" s="1" t="s">
        <v>3208</v>
      </c>
      <c r="F2104" s="1" t="s">
        <v>317</v>
      </c>
      <c r="G2104" s="1" t="s">
        <v>716</v>
      </c>
      <c r="H2104" s="1" t="s">
        <v>12751</v>
      </c>
      <c r="I2104" s="1">
        <f>+Territorio[[#This Row],[id]]</f>
        <v>2094</v>
      </c>
    </row>
    <row r="2105" spans="2:9" hidden="1" x14ac:dyDescent="0.3">
      <c r="B2105">
        <v>2095</v>
      </c>
      <c r="C2105" s="1" t="s">
        <v>659</v>
      </c>
      <c r="D2105" s="1" t="s">
        <v>3487</v>
      </c>
      <c r="E2105" s="1" t="s">
        <v>3208</v>
      </c>
      <c r="F2105" s="1" t="s">
        <v>317</v>
      </c>
      <c r="G2105" s="1" t="s">
        <v>716</v>
      </c>
      <c r="H2105" s="1" t="s">
        <v>12752</v>
      </c>
      <c r="I2105" s="1">
        <f>+Territorio[[#This Row],[id]]</f>
        <v>2095</v>
      </c>
    </row>
    <row r="2106" spans="2:9" hidden="1" x14ac:dyDescent="0.3">
      <c r="B2106">
        <v>2096</v>
      </c>
      <c r="C2106" s="1" t="s">
        <v>3488</v>
      </c>
      <c r="D2106" s="1" t="s">
        <v>3489</v>
      </c>
      <c r="E2106" s="1" t="s">
        <v>3208</v>
      </c>
      <c r="F2106" s="1" t="s">
        <v>317</v>
      </c>
      <c r="G2106" s="1" t="s">
        <v>716</v>
      </c>
      <c r="H2106" s="1" t="s">
        <v>12753</v>
      </c>
      <c r="I2106" s="1">
        <f>+Territorio[[#This Row],[id]]</f>
        <v>2096</v>
      </c>
    </row>
    <row r="2107" spans="2:9" hidden="1" x14ac:dyDescent="0.3">
      <c r="B2107">
        <v>2097</v>
      </c>
      <c r="C2107" s="1" t="s">
        <v>3288</v>
      </c>
      <c r="D2107" s="1" t="s">
        <v>3490</v>
      </c>
      <c r="E2107" s="1" t="s">
        <v>3208</v>
      </c>
      <c r="F2107" s="1" t="s">
        <v>317</v>
      </c>
      <c r="G2107" s="1" t="s">
        <v>716</v>
      </c>
      <c r="H2107" s="1" t="s">
        <v>12754</v>
      </c>
      <c r="I2107" s="1">
        <f>+Territorio[[#This Row],[id]]</f>
        <v>2097</v>
      </c>
    </row>
    <row r="2108" spans="2:9" hidden="1" x14ac:dyDescent="0.3">
      <c r="B2108">
        <v>2098</v>
      </c>
      <c r="C2108" s="1" t="s">
        <v>3447</v>
      </c>
      <c r="D2108" s="1" t="s">
        <v>3491</v>
      </c>
      <c r="E2108" s="1" t="s">
        <v>3208</v>
      </c>
      <c r="F2108" s="1" t="s">
        <v>317</v>
      </c>
      <c r="G2108" s="1" t="s">
        <v>716</v>
      </c>
      <c r="H2108" s="1" t="s">
        <v>12755</v>
      </c>
      <c r="I2108" s="1">
        <f>+Territorio[[#This Row],[id]]</f>
        <v>2098</v>
      </c>
    </row>
    <row r="2109" spans="2:9" hidden="1" x14ac:dyDescent="0.3">
      <c r="B2109">
        <v>2099</v>
      </c>
      <c r="C2109" s="1" t="s">
        <v>1385</v>
      </c>
      <c r="D2109" s="1" t="s">
        <v>3492</v>
      </c>
      <c r="E2109" s="1" t="s">
        <v>3208</v>
      </c>
      <c r="F2109" s="1" t="s">
        <v>317</v>
      </c>
      <c r="G2109" s="1" t="s">
        <v>716</v>
      </c>
      <c r="H2109" s="1" t="s">
        <v>12756</v>
      </c>
      <c r="I2109" s="1">
        <f>+Territorio[[#This Row],[id]]</f>
        <v>2099</v>
      </c>
    </row>
    <row r="2110" spans="2:9" hidden="1" x14ac:dyDescent="0.3">
      <c r="B2110">
        <v>2100</v>
      </c>
      <c r="C2110" s="1" t="s">
        <v>3493</v>
      </c>
      <c r="D2110" s="1" t="s">
        <v>3494</v>
      </c>
      <c r="E2110" s="1" t="s">
        <v>3208</v>
      </c>
      <c r="F2110" s="1" t="s">
        <v>317</v>
      </c>
      <c r="G2110" s="1" t="s">
        <v>716</v>
      </c>
      <c r="H2110" s="1" t="s">
        <v>12757</v>
      </c>
      <c r="I2110" s="1">
        <f>+Territorio[[#This Row],[id]]</f>
        <v>2100</v>
      </c>
    </row>
    <row r="2111" spans="2:9" hidden="1" x14ac:dyDescent="0.3">
      <c r="B2111">
        <v>2101</v>
      </c>
      <c r="C2111" s="1" t="s">
        <v>3495</v>
      </c>
      <c r="D2111" s="1" t="s">
        <v>3496</v>
      </c>
      <c r="E2111" s="1" t="s">
        <v>3208</v>
      </c>
      <c r="F2111" s="1" t="s">
        <v>317</v>
      </c>
      <c r="G2111" s="1" t="s">
        <v>716</v>
      </c>
      <c r="H2111" s="1" t="s">
        <v>12758</v>
      </c>
      <c r="I2111" s="1">
        <f>+Territorio[[#This Row],[id]]</f>
        <v>2101</v>
      </c>
    </row>
    <row r="2112" spans="2:9" hidden="1" x14ac:dyDescent="0.3">
      <c r="B2112">
        <v>2102</v>
      </c>
      <c r="C2112" s="1" t="s">
        <v>3497</v>
      </c>
      <c r="D2112" s="1" t="s">
        <v>3498</v>
      </c>
      <c r="E2112" s="1" t="s">
        <v>3208</v>
      </c>
      <c r="F2112" s="1" t="s">
        <v>317</v>
      </c>
      <c r="G2112" s="1" t="s">
        <v>716</v>
      </c>
      <c r="H2112" s="1" t="s">
        <v>12759</v>
      </c>
      <c r="I2112" s="1">
        <f>+Territorio[[#This Row],[id]]</f>
        <v>2102</v>
      </c>
    </row>
    <row r="2113" spans="2:9" hidden="1" x14ac:dyDescent="0.3">
      <c r="B2113">
        <v>2103</v>
      </c>
      <c r="C2113" s="1" t="s">
        <v>3499</v>
      </c>
      <c r="D2113" s="1" t="s">
        <v>3500</v>
      </c>
      <c r="E2113" s="1" t="s">
        <v>3208</v>
      </c>
      <c r="F2113" s="1" t="s">
        <v>317</v>
      </c>
      <c r="G2113" s="1" t="s">
        <v>716</v>
      </c>
      <c r="H2113" s="1" t="s">
        <v>12760</v>
      </c>
      <c r="I2113" s="1">
        <f>+Territorio[[#This Row],[id]]</f>
        <v>2103</v>
      </c>
    </row>
    <row r="2114" spans="2:9" hidden="1" x14ac:dyDescent="0.3">
      <c r="B2114">
        <v>2104</v>
      </c>
      <c r="C2114" s="1" t="s">
        <v>3501</v>
      </c>
      <c r="D2114" s="1" t="s">
        <v>3502</v>
      </c>
      <c r="E2114" s="1" t="s">
        <v>3208</v>
      </c>
      <c r="F2114" s="1" t="s">
        <v>317</v>
      </c>
      <c r="G2114" s="1" t="s">
        <v>716</v>
      </c>
      <c r="H2114" s="1" t="s">
        <v>12761</v>
      </c>
      <c r="I2114" s="1">
        <f>+Territorio[[#This Row],[id]]</f>
        <v>2104</v>
      </c>
    </row>
    <row r="2115" spans="2:9" hidden="1" x14ac:dyDescent="0.3">
      <c r="B2115">
        <v>2105</v>
      </c>
      <c r="C2115" s="1" t="s">
        <v>3503</v>
      </c>
      <c r="D2115" s="1" t="s">
        <v>3504</v>
      </c>
      <c r="E2115" s="1" t="s">
        <v>3208</v>
      </c>
      <c r="F2115" s="1" t="s">
        <v>317</v>
      </c>
      <c r="G2115" s="1" t="s">
        <v>716</v>
      </c>
      <c r="H2115" s="1" t="s">
        <v>12762</v>
      </c>
      <c r="I2115" s="1">
        <f>+Territorio[[#This Row],[id]]</f>
        <v>2105</v>
      </c>
    </row>
    <row r="2116" spans="2:9" hidden="1" x14ac:dyDescent="0.3">
      <c r="B2116">
        <v>2106</v>
      </c>
      <c r="C2116" s="1" t="s">
        <v>3505</v>
      </c>
      <c r="D2116" s="1" t="s">
        <v>3506</v>
      </c>
      <c r="E2116" s="1" t="s">
        <v>3208</v>
      </c>
      <c r="F2116" s="1" t="s">
        <v>317</v>
      </c>
      <c r="G2116" s="1" t="s">
        <v>716</v>
      </c>
      <c r="H2116" s="1" t="s">
        <v>12763</v>
      </c>
      <c r="I2116" s="1">
        <f>+Territorio[[#This Row],[id]]</f>
        <v>2106</v>
      </c>
    </row>
    <row r="2117" spans="2:9" hidden="1" x14ac:dyDescent="0.3">
      <c r="B2117">
        <v>2107</v>
      </c>
      <c r="C2117" s="1" t="s">
        <v>2447</v>
      </c>
      <c r="D2117" s="1" t="s">
        <v>3507</v>
      </c>
      <c r="E2117" s="1" t="s">
        <v>3208</v>
      </c>
      <c r="F2117" s="1" t="s">
        <v>317</v>
      </c>
      <c r="G2117" s="1" t="s">
        <v>716</v>
      </c>
      <c r="H2117" s="1" t="s">
        <v>12764</v>
      </c>
      <c r="I2117" s="1">
        <f>+Territorio[[#This Row],[id]]</f>
        <v>2107</v>
      </c>
    </row>
    <row r="2118" spans="2:9" hidden="1" x14ac:dyDescent="0.3">
      <c r="B2118">
        <v>2108</v>
      </c>
      <c r="C2118" s="1" t="s">
        <v>3508</v>
      </c>
      <c r="D2118" s="1" t="s">
        <v>3509</v>
      </c>
      <c r="E2118" s="1" t="s">
        <v>3208</v>
      </c>
      <c r="F2118" s="1" t="s">
        <v>317</v>
      </c>
      <c r="G2118" s="1" t="s">
        <v>716</v>
      </c>
      <c r="H2118" s="1" t="s">
        <v>12765</v>
      </c>
      <c r="I2118" s="1">
        <f>+Territorio[[#This Row],[id]]</f>
        <v>2108</v>
      </c>
    </row>
    <row r="2119" spans="2:9" hidden="1" x14ac:dyDescent="0.3">
      <c r="B2119">
        <v>2109</v>
      </c>
      <c r="C2119" s="1" t="s">
        <v>3510</v>
      </c>
      <c r="D2119" s="1" t="s">
        <v>3511</v>
      </c>
      <c r="E2119" s="1" t="s">
        <v>3208</v>
      </c>
      <c r="F2119" s="1" t="s">
        <v>317</v>
      </c>
      <c r="G2119" s="1" t="s">
        <v>716</v>
      </c>
      <c r="H2119" s="1" t="s">
        <v>12766</v>
      </c>
      <c r="I2119" s="1">
        <f>+Territorio[[#This Row],[id]]</f>
        <v>2109</v>
      </c>
    </row>
    <row r="2120" spans="2:9" hidden="1" x14ac:dyDescent="0.3">
      <c r="B2120">
        <v>2110</v>
      </c>
      <c r="C2120" s="1" t="s">
        <v>3512</v>
      </c>
      <c r="D2120" s="1" t="s">
        <v>3513</v>
      </c>
      <c r="E2120" s="1" t="s">
        <v>3208</v>
      </c>
      <c r="F2120" s="1" t="s">
        <v>317</v>
      </c>
      <c r="G2120" s="1" t="s">
        <v>716</v>
      </c>
      <c r="H2120" s="1" t="s">
        <v>12767</v>
      </c>
      <c r="I2120" s="1">
        <f>+Territorio[[#This Row],[id]]</f>
        <v>2110</v>
      </c>
    </row>
    <row r="2121" spans="2:9" hidden="1" x14ac:dyDescent="0.3">
      <c r="B2121">
        <v>2111</v>
      </c>
      <c r="C2121" s="1" t="s">
        <v>3514</v>
      </c>
      <c r="D2121" s="1" t="s">
        <v>3515</v>
      </c>
      <c r="E2121" s="1" t="s">
        <v>3208</v>
      </c>
      <c r="F2121" s="1" t="s">
        <v>317</v>
      </c>
      <c r="G2121" s="1" t="s">
        <v>716</v>
      </c>
      <c r="H2121" s="1" t="s">
        <v>12768</v>
      </c>
      <c r="I2121" s="1">
        <f>+Territorio[[#This Row],[id]]</f>
        <v>2111</v>
      </c>
    </row>
    <row r="2122" spans="2:9" hidden="1" x14ac:dyDescent="0.3">
      <c r="B2122">
        <v>2112</v>
      </c>
      <c r="C2122" s="1" t="s">
        <v>2917</v>
      </c>
      <c r="D2122" s="1" t="s">
        <v>3516</v>
      </c>
      <c r="E2122" s="1" t="s">
        <v>3208</v>
      </c>
      <c r="F2122" s="1" t="s">
        <v>317</v>
      </c>
      <c r="G2122" s="1" t="s">
        <v>716</v>
      </c>
      <c r="H2122" s="1" t="s">
        <v>12769</v>
      </c>
      <c r="I2122" s="1">
        <f>+Territorio[[#This Row],[id]]</f>
        <v>2112</v>
      </c>
    </row>
    <row r="2123" spans="2:9" hidden="1" x14ac:dyDescent="0.3">
      <c r="B2123">
        <v>2113</v>
      </c>
      <c r="C2123" s="1" t="s">
        <v>3517</v>
      </c>
      <c r="D2123" s="1" t="s">
        <v>3518</v>
      </c>
      <c r="E2123" s="1" t="s">
        <v>3208</v>
      </c>
      <c r="F2123" s="1" t="s">
        <v>317</v>
      </c>
      <c r="G2123" s="1" t="s">
        <v>716</v>
      </c>
      <c r="H2123" s="1" t="s">
        <v>12770</v>
      </c>
      <c r="I2123" s="1">
        <f>+Territorio[[#This Row],[id]]</f>
        <v>2113</v>
      </c>
    </row>
    <row r="2124" spans="2:9" hidden="1" x14ac:dyDescent="0.3">
      <c r="B2124">
        <v>2114</v>
      </c>
      <c r="C2124" s="1" t="s">
        <v>3519</v>
      </c>
      <c r="D2124" s="1" t="s">
        <v>3520</v>
      </c>
      <c r="E2124" s="1" t="s">
        <v>3208</v>
      </c>
      <c r="F2124" s="1" t="s">
        <v>317</v>
      </c>
      <c r="G2124" s="1" t="s">
        <v>716</v>
      </c>
      <c r="H2124" s="1" t="s">
        <v>12771</v>
      </c>
      <c r="I2124" s="1">
        <f>+Territorio[[#This Row],[id]]</f>
        <v>2114</v>
      </c>
    </row>
    <row r="2125" spans="2:9" hidden="1" x14ac:dyDescent="0.3">
      <c r="B2125">
        <v>2115</v>
      </c>
      <c r="C2125" s="1" t="s">
        <v>3521</v>
      </c>
      <c r="D2125" s="1" t="s">
        <v>3522</v>
      </c>
      <c r="E2125" s="1" t="s">
        <v>3208</v>
      </c>
      <c r="F2125" s="1" t="s">
        <v>317</v>
      </c>
      <c r="G2125" s="1" t="s">
        <v>716</v>
      </c>
      <c r="H2125" s="1" t="s">
        <v>12772</v>
      </c>
      <c r="I2125" s="1">
        <f>+Territorio[[#This Row],[id]]</f>
        <v>2115</v>
      </c>
    </row>
    <row r="2126" spans="2:9" hidden="1" x14ac:dyDescent="0.3">
      <c r="B2126">
        <v>2116</v>
      </c>
      <c r="C2126" s="1" t="s">
        <v>3523</v>
      </c>
      <c r="D2126" s="1" t="s">
        <v>3524</v>
      </c>
      <c r="E2126" s="1" t="s">
        <v>3208</v>
      </c>
      <c r="F2126" s="1" t="s">
        <v>317</v>
      </c>
      <c r="G2126" s="1" t="s">
        <v>716</v>
      </c>
      <c r="H2126" s="1" t="s">
        <v>12773</v>
      </c>
      <c r="I2126" s="1">
        <f>+Territorio[[#This Row],[id]]</f>
        <v>2116</v>
      </c>
    </row>
    <row r="2127" spans="2:9" hidden="1" x14ac:dyDescent="0.3">
      <c r="B2127">
        <v>2117</v>
      </c>
      <c r="C2127" s="1" t="s">
        <v>3525</v>
      </c>
      <c r="D2127" s="1" t="s">
        <v>3526</v>
      </c>
      <c r="E2127" s="1" t="s">
        <v>3208</v>
      </c>
      <c r="F2127" s="1" t="s">
        <v>317</v>
      </c>
      <c r="G2127" s="1" t="s">
        <v>716</v>
      </c>
      <c r="H2127" s="1" t="s">
        <v>12774</v>
      </c>
      <c r="I2127" s="1">
        <f>+Territorio[[#This Row],[id]]</f>
        <v>2117</v>
      </c>
    </row>
    <row r="2128" spans="2:9" hidden="1" x14ac:dyDescent="0.3">
      <c r="B2128">
        <v>2118</v>
      </c>
      <c r="C2128" s="1" t="s">
        <v>3527</v>
      </c>
      <c r="D2128" s="1" t="s">
        <v>3528</v>
      </c>
      <c r="E2128" s="1" t="s">
        <v>3208</v>
      </c>
      <c r="F2128" s="1" t="s">
        <v>317</v>
      </c>
      <c r="G2128" s="1" t="s">
        <v>716</v>
      </c>
      <c r="H2128" s="1" t="s">
        <v>12775</v>
      </c>
      <c r="I2128" s="1">
        <f>+Territorio[[#This Row],[id]]</f>
        <v>2118</v>
      </c>
    </row>
    <row r="2129" spans="2:9" hidden="1" x14ac:dyDescent="0.3">
      <c r="B2129">
        <v>2119</v>
      </c>
      <c r="C2129" s="1" t="s">
        <v>2388</v>
      </c>
      <c r="D2129" s="1" t="s">
        <v>3529</v>
      </c>
      <c r="E2129" s="1" t="s">
        <v>3208</v>
      </c>
      <c r="F2129" s="1" t="s">
        <v>317</v>
      </c>
      <c r="G2129" s="1" t="s">
        <v>716</v>
      </c>
      <c r="H2129" s="1" t="s">
        <v>12776</v>
      </c>
      <c r="I2129" s="1">
        <f>+Territorio[[#This Row],[id]]</f>
        <v>2119</v>
      </c>
    </row>
    <row r="2130" spans="2:9" hidden="1" x14ac:dyDescent="0.3">
      <c r="B2130">
        <v>2120</v>
      </c>
      <c r="C2130" s="1" t="s">
        <v>3530</v>
      </c>
      <c r="D2130" s="1" t="s">
        <v>3531</v>
      </c>
      <c r="E2130" s="1" t="s">
        <v>3208</v>
      </c>
      <c r="F2130" s="1" t="s">
        <v>317</v>
      </c>
      <c r="G2130" s="1" t="s">
        <v>716</v>
      </c>
      <c r="H2130" s="1" t="s">
        <v>12777</v>
      </c>
      <c r="I2130" s="1">
        <f>+Territorio[[#This Row],[id]]</f>
        <v>2120</v>
      </c>
    </row>
    <row r="2131" spans="2:9" hidden="1" x14ac:dyDescent="0.3">
      <c r="B2131">
        <v>2121</v>
      </c>
      <c r="C2131" s="1" t="s">
        <v>352</v>
      </c>
      <c r="D2131" s="1" t="s">
        <v>3532</v>
      </c>
      <c r="E2131" s="1" t="s">
        <v>3208</v>
      </c>
      <c r="F2131" s="1" t="s">
        <v>317</v>
      </c>
      <c r="G2131" s="1" t="s">
        <v>716</v>
      </c>
      <c r="H2131" s="1" t="s">
        <v>12778</v>
      </c>
      <c r="I2131" s="1">
        <f>+Territorio[[#This Row],[id]]</f>
        <v>2121</v>
      </c>
    </row>
    <row r="2132" spans="2:9" hidden="1" x14ac:dyDescent="0.3">
      <c r="B2132">
        <v>2122</v>
      </c>
      <c r="C2132" s="1" t="s">
        <v>3533</v>
      </c>
      <c r="D2132" s="1" t="s">
        <v>3534</v>
      </c>
      <c r="E2132" s="1" t="s">
        <v>3208</v>
      </c>
      <c r="F2132" s="1" t="s">
        <v>317</v>
      </c>
      <c r="G2132" s="1" t="s">
        <v>716</v>
      </c>
      <c r="H2132" s="1" t="s">
        <v>12779</v>
      </c>
      <c r="I2132" s="1">
        <f>+Territorio[[#This Row],[id]]</f>
        <v>2122</v>
      </c>
    </row>
    <row r="2133" spans="2:9" hidden="1" x14ac:dyDescent="0.3">
      <c r="B2133">
        <v>2123</v>
      </c>
      <c r="C2133" s="1" t="s">
        <v>3535</v>
      </c>
      <c r="D2133" s="1" t="s">
        <v>3536</v>
      </c>
      <c r="E2133" s="1" t="s">
        <v>3208</v>
      </c>
      <c r="F2133" s="1" t="s">
        <v>317</v>
      </c>
      <c r="G2133" s="1" t="s">
        <v>716</v>
      </c>
      <c r="H2133" s="1" t="s">
        <v>12780</v>
      </c>
      <c r="I2133" s="1">
        <f>+Territorio[[#This Row],[id]]</f>
        <v>2123</v>
      </c>
    </row>
    <row r="2134" spans="2:9" hidden="1" x14ac:dyDescent="0.3">
      <c r="B2134">
        <v>2124</v>
      </c>
      <c r="C2134" s="1" t="s">
        <v>3537</v>
      </c>
      <c r="D2134" s="1" t="s">
        <v>3538</v>
      </c>
      <c r="E2134" s="1" t="s">
        <v>3208</v>
      </c>
      <c r="F2134" s="1" t="s">
        <v>317</v>
      </c>
      <c r="G2134" s="1" t="s">
        <v>716</v>
      </c>
      <c r="H2134" s="1" t="s">
        <v>12781</v>
      </c>
      <c r="I2134" s="1">
        <f>+Territorio[[#This Row],[id]]</f>
        <v>2124</v>
      </c>
    </row>
    <row r="2135" spans="2:9" hidden="1" x14ac:dyDescent="0.3">
      <c r="B2135">
        <v>2125</v>
      </c>
      <c r="C2135" s="1" t="s">
        <v>3539</v>
      </c>
      <c r="D2135" s="1" t="s">
        <v>3540</v>
      </c>
      <c r="E2135" s="1" t="s">
        <v>3208</v>
      </c>
      <c r="F2135" s="1" t="s">
        <v>317</v>
      </c>
      <c r="G2135" s="1" t="s">
        <v>716</v>
      </c>
      <c r="H2135" s="1" t="s">
        <v>12782</v>
      </c>
      <c r="I2135" s="1">
        <f>+Territorio[[#This Row],[id]]</f>
        <v>2125</v>
      </c>
    </row>
    <row r="2136" spans="2:9" hidden="1" x14ac:dyDescent="0.3">
      <c r="B2136">
        <v>2126</v>
      </c>
      <c r="C2136" s="1" t="s">
        <v>3541</v>
      </c>
      <c r="D2136" s="1" t="s">
        <v>3542</v>
      </c>
      <c r="E2136" s="1" t="s">
        <v>3208</v>
      </c>
      <c r="F2136" s="1" t="s">
        <v>317</v>
      </c>
      <c r="G2136" s="1" t="s">
        <v>716</v>
      </c>
      <c r="H2136" s="1" t="s">
        <v>12783</v>
      </c>
      <c r="I2136" s="1">
        <f>+Territorio[[#This Row],[id]]</f>
        <v>2126</v>
      </c>
    </row>
    <row r="2137" spans="2:9" hidden="1" x14ac:dyDescent="0.3">
      <c r="B2137">
        <v>2127</v>
      </c>
      <c r="C2137" s="1" t="s">
        <v>931</v>
      </c>
      <c r="D2137" s="1" t="s">
        <v>3543</v>
      </c>
      <c r="E2137" s="1" t="s">
        <v>3208</v>
      </c>
      <c r="F2137" s="1" t="s">
        <v>317</v>
      </c>
      <c r="G2137" s="1" t="s">
        <v>716</v>
      </c>
      <c r="H2137" s="1" t="s">
        <v>12784</v>
      </c>
      <c r="I2137" s="1">
        <f>+Territorio[[#This Row],[id]]</f>
        <v>2127</v>
      </c>
    </row>
    <row r="2138" spans="2:9" hidden="1" x14ac:dyDescent="0.3">
      <c r="B2138">
        <v>2128</v>
      </c>
      <c r="C2138" s="1" t="s">
        <v>3544</v>
      </c>
      <c r="D2138" s="1" t="s">
        <v>3545</v>
      </c>
      <c r="E2138" s="1" t="s">
        <v>3208</v>
      </c>
      <c r="F2138" s="1" t="s">
        <v>317</v>
      </c>
      <c r="G2138" s="1" t="s">
        <v>716</v>
      </c>
      <c r="H2138" s="1" t="s">
        <v>12785</v>
      </c>
      <c r="I2138" s="1">
        <f>+Territorio[[#This Row],[id]]</f>
        <v>2128</v>
      </c>
    </row>
    <row r="2139" spans="2:9" hidden="1" x14ac:dyDescent="0.3">
      <c r="B2139">
        <v>2129</v>
      </c>
      <c r="C2139" s="1" t="s">
        <v>3546</v>
      </c>
      <c r="D2139" s="1" t="s">
        <v>3547</v>
      </c>
      <c r="E2139" s="1" t="s">
        <v>3208</v>
      </c>
      <c r="F2139" s="1" t="s">
        <v>317</v>
      </c>
      <c r="G2139" s="1" t="s">
        <v>716</v>
      </c>
      <c r="H2139" s="1" t="s">
        <v>12786</v>
      </c>
      <c r="I2139" s="1">
        <f>+Territorio[[#This Row],[id]]</f>
        <v>2129</v>
      </c>
    </row>
    <row r="2140" spans="2:9" hidden="1" x14ac:dyDescent="0.3">
      <c r="B2140">
        <v>2130</v>
      </c>
      <c r="C2140" s="1" t="s">
        <v>2420</v>
      </c>
      <c r="D2140" s="1" t="s">
        <v>3548</v>
      </c>
      <c r="E2140" s="1" t="s">
        <v>3208</v>
      </c>
      <c r="F2140" s="1" t="s">
        <v>317</v>
      </c>
      <c r="G2140" s="1" t="s">
        <v>716</v>
      </c>
      <c r="H2140" s="1" t="s">
        <v>12787</v>
      </c>
      <c r="I2140" s="1">
        <f>+Territorio[[#This Row],[id]]</f>
        <v>2130</v>
      </c>
    </row>
    <row r="2141" spans="2:9" hidden="1" x14ac:dyDescent="0.3">
      <c r="B2141">
        <v>2131</v>
      </c>
      <c r="C2141" s="1" t="s">
        <v>3549</v>
      </c>
      <c r="D2141" s="1" t="s">
        <v>3550</v>
      </c>
      <c r="E2141" s="1" t="s">
        <v>3208</v>
      </c>
      <c r="F2141" s="1" t="s">
        <v>317</v>
      </c>
      <c r="G2141" s="1" t="s">
        <v>716</v>
      </c>
      <c r="H2141" s="1" t="s">
        <v>12788</v>
      </c>
      <c r="I2141" s="1">
        <f>+Territorio[[#This Row],[id]]</f>
        <v>2131</v>
      </c>
    </row>
    <row r="2142" spans="2:9" hidden="1" x14ac:dyDescent="0.3">
      <c r="B2142">
        <v>2132</v>
      </c>
      <c r="C2142" s="1" t="s">
        <v>3551</v>
      </c>
      <c r="D2142" s="1" t="s">
        <v>3552</v>
      </c>
      <c r="E2142" s="1" t="s">
        <v>3208</v>
      </c>
      <c r="F2142" s="1" t="s">
        <v>317</v>
      </c>
      <c r="G2142" s="1" t="s">
        <v>716</v>
      </c>
      <c r="H2142" s="1" t="s">
        <v>12789</v>
      </c>
      <c r="I2142" s="1">
        <f>+Territorio[[#This Row],[id]]</f>
        <v>2132</v>
      </c>
    </row>
    <row r="2143" spans="2:9" hidden="1" x14ac:dyDescent="0.3">
      <c r="B2143">
        <v>2133</v>
      </c>
      <c r="C2143" s="1" t="s">
        <v>2920</v>
      </c>
      <c r="D2143" s="1" t="s">
        <v>3553</v>
      </c>
      <c r="E2143" s="1" t="s">
        <v>3208</v>
      </c>
      <c r="F2143" s="1" t="s">
        <v>317</v>
      </c>
      <c r="G2143" s="1" t="s">
        <v>716</v>
      </c>
      <c r="H2143" s="1" t="s">
        <v>12790</v>
      </c>
      <c r="I2143" s="1">
        <f>+Territorio[[#This Row],[id]]</f>
        <v>2133</v>
      </c>
    </row>
    <row r="2144" spans="2:9" hidden="1" x14ac:dyDescent="0.3">
      <c r="B2144">
        <v>2134</v>
      </c>
      <c r="C2144" s="1" t="s">
        <v>931</v>
      </c>
      <c r="D2144" s="1" t="s">
        <v>3554</v>
      </c>
      <c r="E2144" s="1" t="s">
        <v>3208</v>
      </c>
      <c r="F2144" s="1" t="s">
        <v>317</v>
      </c>
      <c r="G2144" s="1" t="s">
        <v>716</v>
      </c>
      <c r="H2144" s="1" t="s">
        <v>12791</v>
      </c>
      <c r="I2144" s="1">
        <f>+Territorio[[#This Row],[id]]</f>
        <v>2134</v>
      </c>
    </row>
    <row r="2145" spans="2:9" hidden="1" x14ac:dyDescent="0.3">
      <c r="B2145">
        <v>2135</v>
      </c>
      <c r="C2145" s="1" t="s">
        <v>3555</v>
      </c>
      <c r="D2145" s="1" t="s">
        <v>3556</v>
      </c>
      <c r="E2145" s="1" t="s">
        <v>3208</v>
      </c>
      <c r="F2145" s="1" t="s">
        <v>317</v>
      </c>
      <c r="G2145" s="1" t="s">
        <v>716</v>
      </c>
      <c r="H2145" s="1" t="s">
        <v>12792</v>
      </c>
      <c r="I2145" s="1">
        <f>+Territorio[[#This Row],[id]]</f>
        <v>2135</v>
      </c>
    </row>
    <row r="2146" spans="2:9" hidden="1" x14ac:dyDescent="0.3">
      <c r="B2146">
        <v>2136</v>
      </c>
      <c r="C2146" s="1" t="s">
        <v>3199</v>
      </c>
      <c r="D2146" s="1" t="s">
        <v>3557</v>
      </c>
      <c r="E2146" s="1" t="s">
        <v>3208</v>
      </c>
      <c r="F2146" s="1" t="s">
        <v>317</v>
      </c>
      <c r="G2146" s="1" t="s">
        <v>716</v>
      </c>
      <c r="H2146" s="1" t="s">
        <v>12793</v>
      </c>
      <c r="I2146" s="1">
        <f>+Territorio[[#This Row],[id]]</f>
        <v>2136</v>
      </c>
    </row>
    <row r="2147" spans="2:9" hidden="1" x14ac:dyDescent="0.3">
      <c r="B2147">
        <v>2137</v>
      </c>
      <c r="C2147" s="1" t="s">
        <v>3558</v>
      </c>
      <c r="D2147" s="1" t="s">
        <v>3559</v>
      </c>
      <c r="E2147" s="1" t="s">
        <v>3208</v>
      </c>
      <c r="F2147" s="1" t="s">
        <v>317</v>
      </c>
      <c r="G2147" s="1" t="s">
        <v>716</v>
      </c>
      <c r="H2147" s="1" t="s">
        <v>12794</v>
      </c>
      <c r="I2147" s="1">
        <f>+Territorio[[#This Row],[id]]</f>
        <v>2137</v>
      </c>
    </row>
    <row r="2148" spans="2:9" hidden="1" x14ac:dyDescent="0.3">
      <c r="B2148">
        <v>2138</v>
      </c>
      <c r="C2148" s="1" t="s">
        <v>599</v>
      </c>
      <c r="D2148" s="1" t="s">
        <v>3560</v>
      </c>
      <c r="E2148" s="1" t="s">
        <v>3208</v>
      </c>
      <c r="F2148" s="1" t="s">
        <v>317</v>
      </c>
      <c r="G2148" s="1" t="s">
        <v>716</v>
      </c>
      <c r="H2148" s="1" t="s">
        <v>12795</v>
      </c>
      <c r="I2148" s="1">
        <f>+Territorio[[#This Row],[id]]</f>
        <v>2138</v>
      </c>
    </row>
    <row r="2149" spans="2:9" hidden="1" x14ac:dyDescent="0.3">
      <c r="B2149">
        <v>2139</v>
      </c>
      <c r="C2149" s="1" t="s">
        <v>1554</v>
      </c>
      <c r="D2149" s="1" t="s">
        <v>3561</v>
      </c>
      <c r="E2149" s="1" t="s">
        <v>3208</v>
      </c>
      <c r="F2149" s="1" t="s">
        <v>317</v>
      </c>
      <c r="G2149" s="1" t="s">
        <v>716</v>
      </c>
      <c r="H2149" s="1" t="s">
        <v>12796</v>
      </c>
      <c r="I2149" s="1">
        <f>+Territorio[[#This Row],[id]]</f>
        <v>2139</v>
      </c>
    </row>
    <row r="2150" spans="2:9" hidden="1" x14ac:dyDescent="0.3">
      <c r="B2150">
        <v>2140</v>
      </c>
      <c r="C2150" s="1" t="s">
        <v>3562</v>
      </c>
      <c r="D2150" s="1" t="s">
        <v>3563</v>
      </c>
      <c r="E2150" s="1" t="s">
        <v>3208</v>
      </c>
      <c r="F2150" s="1" t="s">
        <v>317</v>
      </c>
      <c r="G2150" s="1" t="s">
        <v>716</v>
      </c>
      <c r="H2150" s="1" t="s">
        <v>12797</v>
      </c>
      <c r="I2150" s="1">
        <f>+Territorio[[#This Row],[id]]</f>
        <v>2140</v>
      </c>
    </row>
    <row r="2151" spans="2:9" hidden="1" x14ac:dyDescent="0.3">
      <c r="B2151">
        <v>2141</v>
      </c>
      <c r="C2151" s="1" t="s">
        <v>3564</v>
      </c>
      <c r="D2151" s="1" t="s">
        <v>3565</v>
      </c>
      <c r="E2151" s="1" t="s">
        <v>3208</v>
      </c>
      <c r="F2151" s="1" t="s">
        <v>317</v>
      </c>
      <c r="G2151" s="1" t="s">
        <v>716</v>
      </c>
      <c r="H2151" s="1" t="s">
        <v>12798</v>
      </c>
      <c r="I2151" s="1">
        <f>+Territorio[[#This Row],[id]]</f>
        <v>2141</v>
      </c>
    </row>
    <row r="2152" spans="2:9" hidden="1" x14ac:dyDescent="0.3">
      <c r="B2152">
        <v>2142</v>
      </c>
      <c r="C2152" s="1" t="s">
        <v>3566</v>
      </c>
      <c r="D2152" s="1" t="s">
        <v>3567</v>
      </c>
      <c r="E2152" s="1" t="s">
        <v>3208</v>
      </c>
      <c r="F2152" s="1" t="s">
        <v>317</v>
      </c>
      <c r="G2152" s="1" t="s">
        <v>716</v>
      </c>
      <c r="H2152" s="1" t="s">
        <v>12799</v>
      </c>
      <c r="I2152" s="1">
        <f>+Territorio[[#This Row],[id]]</f>
        <v>2142</v>
      </c>
    </row>
    <row r="2153" spans="2:9" hidden="1" x14ac:dyDescent="0.3">
      <c r="B2153">
        <v>2143</v>
      </c>
      <c r="C2153" s="1" t="s">
        <v>3246</v>
      </c>
      <c r="D2153" s="1" t="s">
        <v>3568</v>
      </c>
      <c r="E2153" s="1" t="s">
        <v>3208</v>
      </c>
      <c r="F2153" s="1" t="s">
        <v>317</v>
      </c>
      <c r="G2153" s="1" t="s">
        <v>716</v>
      </c>
      <c r="H2153" s="1" t="s">
        <v>12800</v>
      </c>
      <c r="I2153" s="1">
        <f>+Territorio[[#This Row],[id]]</f>
        <v>2143</v>
      </c>
    </row>
    <row r="2154" spans="2:9" hidden="1" x14ac:dyDescent="0.3">
      <c r="B2154">
        <v>2144</v>
      </c>
      <c r="C2154" s="1" t="s">
        <v>3569</v>
      </c>
      <c r="D2154" s="1" t="s">
        <v>3570</v>
      </c>
      <c r="E2154" s="1" t="s">
        <v>3208</v>
      </c>
      <c r="F2154" s="1" t="s">
        <v>317</v>
      </c>
      <c r="G2154" s="1" t="s">
        <v>716</v>
      </c>
      <c r="H2154" s="1" t="s">
        <v>12801</v>
      </c>
      <c r="I2154" s="1">
        <f>+Territorio[[#This Row],[id]]</f>
        <v>2144</v>
      </c>
    </row>
    <row r="2155" spans="2:9" hidden="1" x14ac:dyDescent="0.3">
      <c r="B2155">
        <v>2145</v>
      </c>
      <c r="C2155" s="1" t="s">
        <v>3571</v>
      </c>
      <c r="D2155" s="1" t="s">
        <v>3572</v>
      </c>
      <c r="E2155" s="1" t="s">
        <v>3208</v>
      </c>
      <c r="F2155" s="1" t="s">
        <v>317</v>
      </c>
      <c r="G2155" s="1" t="s">
        <v>716</v>
      </c>
      <c r="H2155" s="1" t="s">
        <v>12802</v>
      </c>
      <c r="I2155" s="1">
        <f>+Territorio[[#This Row],[id]]</f>
        <v>2145</v>
      </c>
    </row>
    <row r="2156" spans="2:9" hidden="1" x14ac:dyDescent="0.3">
      <c r="B2156">
        <v>2146</v>
      </c>
      <c r="C2156" s="1" t="s">
        <v>3573</v>
      </c>
      <c r="D2156" s="1" t="s">
        <v>3574</v>
      </c>
      <c r="E2156" s="1" t="s">
        <v>3208</v>
      </c>
      <c r="F2156" s="1" t="s">
        <v>317</v>
      </c>
      <c r="G2156" s="1" t="s">
        <v>716</v>
      </c>
      <c r="H2156" s="1" t="s">
        <v>12803</v>
      </c>
      <c r="I2156" s="1">
        <f>+Territorio[[#This Row],[id]]</f>
        <v>2146</v>
      </c>
    </row>
    <row r="2157" spans="2:9" hidden="1" x14ac:dyDescent="0.3">
      <c r="B2157">
        <v>2147</v>
      </c>
      <c r="C2157" s="1" t="s">
        <v>3575</v>
      </c>
      <c r="D2157" s="1" t="s">
        <v>3576</v>
      </c>
      <c r="E2157" s="1" t="s">
        <v>3208</v>
      </c>
      <c r="F2157" s="1" t="s">
        <v>317</v>
      </c>
      <c r="G2157" s="1" t="s">
        <v>716</v>
      </c>
      <c r="H2157" s="1" t="s">
        <v>12804</v>
      </c>
      <c r="I2157" s="1">
        <f>+Territorio[[#This Row],[id]]</f>
        <v>2147</v>
      </c>
    </row>
    <row r="2158" spans="2:9" hidden="1" x14ac:dyDescent="0.3">
      <c r="B2158">
        <v>2148</v>
      </c>
      <c r="C2158" s="1" t="s">
        <v>3577</v>
      </c>
      <c r="D2158" s="1" t="s">
        <v>3578</v>
      </c>
      <c r="E2158" s="1" t="s">
        <v>3208</v>
      </c>
      <c r="F2158" s="1" t="s">
        <v>317</v>
      </c>
      <c r="G2158" s="1" t="s">
        <v>716</v>
      </c>
      <c r="H2158" s="1" t="s">
        <v>12805</v>
      </c>
      <c r="I2158" s="1">
        <f>+Territorio[[#This Row],[id]]</f>
        <v>2148</v>
      </c>
    </row>
    <row r="2159" spans="2:9" hidden="1" x14ac:dyDescent="0.3">
      <c r="B2159">
        <v>2149</v>
      </c>
      <c r="C2159" s="1" t="s">
        <v>3579</v>
      </c>
      <c r="D2159" s="1" t="s">
        <v>3580</v>
      </c>
      <c r="E2159" s="1" t="s">
        <v>3208</v>
      </c>
      <c r="F2159" s="1" t="s">
        <v>317</v>
      </c>
      <c r="G2159" s="1" t="s">
        <v>716</v>
      </c>
      <c r="H2159" s="1" t="s">
        <v>12806</v>
      </c>
      <c r="I2159" s="1">
        <f>+Territorio[[#This Row],[id]]</f>
        <v>2149</v>
      </c>
    </row>
    <row r="2160" spans="2:9" hidden="1" x14ac:dyDescent="0.3">
      <c r="B2160">
        <v>2150</v>
      </c>
      <c r="C2160" s="1" t="s">
        <v>3581</v>
      </c>
      <c r="D2160" s="1" t="s">
        <v>3582</v>
      </c>
      <c r="E2160" s="1" t="s">
        <v>3208</v>
      </c>
      <c r="F2160" s="1" t="s">
        <v>317</v>
      </c>
      <c r="G2160" s="1" t="s">
        <v>716</v>
      </c>
      <c r="H2160" s="1" t="s">
        <v>12807</v>
      </c>
      <c r="I2160" s="1">
        <f>+Territorio[[#This Row],[id]]</f>
        <v>2150</v>
      </c>
    </row>
    <row r="2161" spans="2:9" hidden="1" x14ac:dyDescent="0.3">
      <c r="B2161">
        <v>2151</v>
      </c>
      <c r="C2161" s="1" t="s">
        <v>3583</v>
      </c>
      <c r="D2161" s="1" t="s">
        <v>3584</v>
      </c>
      <c r="E2161" s="1" t="s">
        <v>3208</v>
      </c>
      <c r="F2161" s="1" t="s">
        <v>317</v>
      </c>
      <c r="G2161" s="1" t="s">
        <v>716</v>
      </c>
      <c r="H2161" s="1" t="s">
        <v>12808</v>
      </c>
      <c r="I2161" s="1">
        <f>+Territorio[[#This Row],[id]]</f>
        <v>2151</v>
      </c>
    </row>
    <row r="2162" spans="2:9" hidden="1" x14ac:dyDescent="0.3">
      <c r="B2162">
        <v>2152</v>
      </c>
      <c r="C2162" s="1" t="s">
        <v>3585</v>
      </c>
      <c r="D2162" s="1" t="s">
        <v>3586</v>
      </c>
      <c r="E2162" s="1" t="s">
        <v>3208</v>
      </c>
      <c r="F2162" s="1" t="s">
        <v>317</v>
      </c>
      <c r="G2162" s="1" t="s">
        <v>716</v>
      </c>
      <c r="H2162" s="1" t="s">
        <v>12809</v>
      </c>
      <c r="I2162" s="1">
        <f>+Territorio[[#This Row],[id]]</f>
        <v>2152</v>
      </c>
    </row>
    <row r="2163" spans="2:9" hidden="1" x14ac:dyDescent="0.3">
      <c r="B2163">
        <v>2153</v>
      </c>
      <c r="C2163" s="1" t="s">
        <v>3587</v>
      </c>
      <c r="D2163" s="1" t="s">
        <v>3588</v>
      </c>
      <c r="E2163" s="1" t="s">
        <v>3208</v>
      </c>
      <c r="F2163" s="1" t="s">
        <v>317</v>
      </c>
      <c r="G2163" s="1" t="s">
        <v>716</v>
      </c>
      <c r="H2163" s="1" t="s">
        <v>12810</v>
      </c>
      <c r="I2163" s="1">
        <f>+Territorio[[#This Row],[id]]</f>
        <v>2153</v>
      </c>
    </row>
    <row r="2164" spans="2:9" hidden="1" x14ac:dyDescent="0.3">
      <c r="B2164">
        <v>2154</v>
      </c>
      <c r="C2164" s="1" t="s">
        <v>3589</v>
      </c>
      <c r="D2164" s="1" t="s">
        <v>3590</v>
      </c>
      <c r="E2164" s="1" t="s">
        <v>3208</v>
      </c>
      <c r="F2164" s="1" t="s">
        <v>317</v>
      </c>
      <c r="G2164" s="1" t="s">
        <v>716</v>
      </c>
      <c r="H2164" s="1" t="s">
        <v>12811</v>
      </c>
      <c r="I2164" s="1">
        <f>+Territorio[[#This Row],[id]]</f>
        <v>2154</v>
      </c>
    </row>
    <row r="2165" spans="2:9" hidden="1" x14ac:dyDescent="0.3">
      <c r="B2165">
        <v>2155</v>
      </c>
      <c r="C2165" s="1" t="s">
        <v>3591</v>
      </c>
      <c r="D2165" s="1" t="s">
        <v>3592</v>
      </c>
      <c r="E2165" s="1" t="s">
        <v>3208</v>
      </c>
      <c r="F2165" s="1" t="s">
        <v>317</v>
      </c>
      <c r="G2165" s="1" t="s">
        <v>716</v>
      </c>
      <c r="H2165" s="1" t="s">
        <v>12812</v>
      </c>
      <c r="I2165" s="1">
        <f>+Territorio[[#This Row],[id]]</f>
        <v>2155</v>
      </c>
    </row>
    <row r="2166" spans="2:9" hidden="1" x14ac:dyDescent="0.3">
      <c r="B2166">
        <v>2156</v>
      </c>
      <c r="C2166" s="1" t="s">
        <v>2923</v>
      </c>
      <c r="D2166" s="1" t="s">
        <v>3593</v>
      </c>
      <c r="E2166" s="1" t="s">
        <v>3208</v>
      </c>
      <c r="F2166" s="1" t="s">
        <v>317</v>
      </c>
      <c r="G2166" s="1" t="s">
        <v>716</v>
      </c>
      <c r="H2166" s="1" t="s">
        <v>12813</v>
      </c>
      <c r="I2166" s="1">
        <f>+Territorio[[#This Row],[id]]</f>
        <v>2156</v>
      </c>
    </row>
    <row r="2167" spans="2:9" hidden="1" x14ac:dyDescent="0.3">
      <c r="B2167">
        <v>2157</v>
      </c>
      <c r="C2167" s="1" t="s">
        <v>3594</v>
      </c>
      <c r="D2167" s="1" t="s">
        <v>3595</v>
      </c>
      <c r="E2167" s="1" t="s">
        <v>3208</v>
      </c>
      <c r="F2167" s="1" t="s">
        <v>317</v>
      </c>
      <c r="G2167" s="1" t="s">
        <v>716</v>
      </c>
      <c r="H2167" s="1" t="s">
        <v>12814</v>
      </c>
      <c r="I2167" s="1">
        <f>+Territorio[[#This Row],[id]]</f>
        <v>2157</v>
      </c>
    </row>
    <row r="2168" spans="2:9" hidden="1" x14ac:dyDescent="0.3">
      <c r="B2168">
        <v>2158</v>
      </c>
      <c r="C2168" s="1" t="s">
        <v>3596</v>
      </c>
      <c r="D2168" s="1" t="s">
        <v>3597</v>
      </c>
      <c r="E2168" s="1" t="s">
        <v>3208</v>
      </c>
      <c r="F2168" s="1" t="s">
        <v>317</v>
      </c>
      <c r="G2168" s="1" t="s">
        <v>716</v>
      </c>
      <c r="H2168" s="1" t="s">
        <v>12815</v>
      </c>
      <c r="I2168" s="1">
        <f>+Territorio[[#This Row],[id]]</f>
        <v>2158</v>
      </c>
    </row>
    <row r="2169" spans="2:9" hidden="1" x14ac:dyDescent="0.3">
      <c r="B2169">
        <v>2159</v>
      </c>
      <c r="C2169" s="1" t="s">
        <v>3598</v>
      </c>
      <c r="D2169" s="1" t="s">
        <v>3599</v>
      </c>
      <c r="E2169" s="1" t="s">
        <v>3208</v>
      </c>
      <c r="F2169" s="1" t="s">
        <v>317</v>
      </c>
      <c r="G2169" s="1" t="s">
        <v>716</v>
      </c>
      <c r="H2169" s="1" t="s">
        <v>12816</v>
      </c>
      <c r="I2169" s="1">
        <f>+Territorio[[#This Row],[id]]</f>
        <v>2159</v>
      </c>
    </row>
    <row r="2170" spans="2:9" hidden="1" x14ac:dyDescent="0.3">
      <c r="B2170">
        <v>2160</v>
      </c>
      <c r="C2170" s="1" t="s">
        <v>2952</v>
      </c>
      <c r="D2170" s="1" t="s">
        <v>3600</v>
      </c>
      <c r="E2170" s="1" t="s">
        <v>3208</v>
      </c>
      <c r="F2170" s="1" t="s">
        <v>317</v>
      </c>
      <c r="G2170" s="1" t="s">
        <v>716</v>
      </c>
      <c r="H2170" s="1" t="s">
        <v>12817</v>
      </c>
      <c r="I2170" s="1">
        <f>+Territorio[[#This Row],[id]]</f>
        <v>2160</v>
      </c>
    </row>
    <row r="2171" spans="2:9" hidden="1" x14ac:dyDescent="0.3">
      <c r="B2171">
        <v>2161</v>
      </c>
      <c r="C2171" s="1" t="s">
        <v>3601</v>
      </c>
      <c r="D2171" s="1" t="s">
        <v>3602</v>
      </c>
      <c r="E2171" s="1" t="s">
        <v>3208</v>
      </c>
      <c r="F2171" s="1" t="s">
        <v>317</v>
      </c>
      <c r="G2171" s="1" t="s">
        <v>716</v>
      </c>
      <c r="H2171" s="1" t="s">
        <v>12818</v>
      </c>
      <c r="I2171" s="1">
        <f>+Territorio[[#This Row],[id]]</f>
        <v>2161</v>
      </c>
    </row>
    <row r="2172" spans="2:9" hidden="1" x14ac:dyDescent="0.3">
      <c r="B2172">
        <v>2162</v>
      </c>
      <c r="C2172" s="1" t="s">
        <v>3603</v>
      </c>
      <c r="D2172" s="1" t="s">
        <v>3604</v>
      </c>
      <c r="E2172" s="1" t="s">
        <v>3208</v>
      </c>
      <c r="F2172" s="1" t="s">
        <v>317</v>
      </c>
      <c r="G2172" s="1" t="s">
        <v>716</v>
      </c>
      <c r="H2172" s="1" t="s">
        <v>12819</v>
      </c>
      <c r="I2172" s="1">
        <f>+Territorio[[#This Row],[id]]</f>
        <v>2162</v>
      </c>
    </row>
    <row r="2173" spans="2:9" hidden="1" x14ac:dyDescent="0.3">
      <c r="B2173">
        <v>2163</v>
      </c>
      <c r="C2173" s="1" t="s">
        <v>3605</v>
      </c>
      <c r="D2173" s="1" t="s">
        <v>3606</v>
      </c>
      <c r="E2173" s="1" t="s">
        <v>3208</v>
      </c>
      <c r="F2173" s="1" t="s">
        <v>317</v>
      </c>
      <c r="G2173" s="1" t="s">
        <v>716</v>
      </c>
      <c r="H2173" s="1" t="s">
        <v>12820</v>
      </c>
      <c r="I2173" s="1">
        <f>+Territorio[[#This Row],[id]]</f>
        <v>2163</v>
      </c>
    </row>
    <row r="2174" spans="2:9" hidden="1" x14ac:dyDescent="0.3">
      <c r="B2174">
        <v>2164</v>
      </c>
      <c r="C2174" s="1" t="s">
        <v>3607</v>
      </c>
      <c r="D2174" s="1" t="s">
        <v>3608</v>
      </c>
      <c r="E2174" s="1" t="s">
        <v>3208</v>
      </c>
      <c r="F2174" s="1" t="s">
        <v>317</v>
      </c>
      <c r="G2174" s="1" t="s">
        <v>716</v>
      </c>
      <c r="H2174" s="1" t="s">
        <v>12821</v>
      </c>
      <c r="I2174" s="1">
        <f>+Territorio[[#This Row],[id]]</f>
        <v>2164</v>
      </c>
    </row>
    <row r="2175" spans="2:9" hidden="1" x14ac:dyDescent="0.3">
      <c r="B2175">
        <v>2165</v>
      </c>
      <c r="C2175" s="1" t="s">
        <v>3609</v>
      </c>
      <c r="D2175" s="1" t="s">
        <v>3610</v>
      </c>
      <c r="E2175" s="1" t="s">
        <v>3208</v>
      </c>
      <c r="F2175" s="1" t="s">
        <v>317</v>
      </c>
      <c r="G2175" s="1" t="s">
        <v>716</v>
      </c>
      <c r="H2175" s="1" t="s">
        <v>12822</v>
      </c>
      <c r="I2175" s="1">
        <f>+Territorio[[#This Row],[id]]</f>
        <v>2165</v>
      </c>
    </row>
    <row r="2176" spans="2:9" hidden="1" x14ac:dyDescent="0.3">
      <c r="B2176">
        <v>2166</v>
      </c>
      <c r="C2176" s="1" t="s">
        <v>3611</v>
      </c>
      <c r="D2176" s="1" t="s">
        <v>3612</v>
      </c>
      <c r="E2176" s="1" t="s">
        <v>3208</v>
      </c>
      <c r="F2176" s="1" t="s">
        <v>317</v>
      </c>
      <c r="G2176" s="1" t="s">
        <v>716</v>
      </c>
      <c r="H2176" s="1" t="s">
        <v>12823</v>
      </c>
      <c r="I2176" s="1">
        <f>+Territorio[[#This Row],[id]]</f>
        <v>2166</v>
      </c>
    </row>
    <row r="2177" spans="2:9" hidden="1" x14ac:dyDescent="0.3">
      <c r="B2177">
        <v>2167</v>
      </c>
      <c r="C2177" s="1" t="s">
        <v>2924</v>
      </c>
      <c r="D2177" s="1" t="s">
        <v>3613</v>
      </c>
      <c r="E2177" s="1" t="s">
        <v>3208</v>
      </c>
      <c r="F2177" s="1" t="s">
        <v>317</v>
      </c>
      <c r="G2177" s="1" t="s">
        <v>716</v>
      </c>
      <c r="H2177" s="1" t="s">
        <v>12824</v>
      </c>
      <c r="I2177" s="1">
        <f>+Territorio[[#This Row],[id]]</f>
        <v>2167</v>
      </c>
    </row>
    <row r="2178" spans="2:9" hidden="1" x14ac:dyDescent="0.3">
      <c r="B2178">
        <v>2168</v>
      </c>
      <c r="C2178" s="1" t="s">
        <v>3614</v>
      </c>
      <c r="D2178" s="1" t="s">
        <v>3615</v>
      </c>
      <c r="E2178" s="1" t="s">
        <v>3208</v>
      </c>
      <c r="F2178" s="1" t="s">
        <v>317</v>
      </c>
      <c r="G2178" s="1" t="s">
        <v>716</v>
      </c>
      <c r="H2178" s="1" t="s">
        <v>12825</v>
      </c>
      <c r="I2178" s="1">
        <f>+Territorio[[#This Row],[id]]</f>
        <v>2168</v>
      </c>
    </row>
    <row r="2179" spans="2:9" hidden="1" x14ac:dyDescent="0.3">
      <c r="B2179">
        <v>2169</v>
      </c>
      <c r="C2179" s="1" t="s">
        <v>3616</v>
      </c>
      <c r="D2179" s="1" t="s">
        <v>3617</v>
      </c>
      <c r="E2179" s="1" t="s">
        <v>3208</v>
      </c>
      <c r="F2179" s="1" t="s">
        <v>317</v>
      </c>
      <c r="G2179" s="1" t="s">
        <v>716</v>
      </c>
      <c r="H2179" s="1" t="s">
        <v>12826</v>
      </c>
      <c r="I2179" s="1">
        <f>+Territorio[[#This Row],[id]]</f>
        <v>2169</v>
      </c>
    </row>
    <row r="2180" spans="2:9" hidden="1" x14ac:dyDescent="0.3">
      <c r="B2180">
        <v>2170</v>
      </c>
      <c r="C2180" s="1" t="s">
        <v>3618</v>
      </c>
      <c r="D2180" s="1" t="s">
        <v>3619</v>
      </c>
      <c r="E2180" s="1" t="s">
        <v>3208</v>
      </c>
      <c r="F2180" s="1" t="s">
        <v>317</v>
      </c>
      <c r="G2180" s="1" t="s">
        <v>716</v>
      </c>
      <c r="H2180" s="1" t="s">
        <v>12827</v>
      </c>
      <c r="I2180" s="1">
        <f>+Territorio[[#This Row],[id]]</f>
        <v>2170</v>
      </c>
    </row>
    <row r="2181" spans="2:9" hidden="1" x14ac:dyDescent="0.3">
      <c r="B2181">
        <v>2171</v>
      </c>
      <c r="C2181" s="1" t="s">
        <v>3620</v>
      </c>
      <c r="D2181" s="1" t="s">
        <v>3621</v>
      </c>
      <c r="E2181" s="1" t="s">
        <v>3208</v>
      </c>
      <c r="F2181" s="1" t="s">
        <v>317</v>
      </c>
      <c r="G2181" s="1" t="s">
        <v>716</v>
      </c>
      <c r="H2181" s="1" t="s">
        <v>12828</v>
      </c>
      <c r="I2181" s="1">
        <f>+Territorio[[#This Row],[id]]</f>
        <v>2171</v>
      </c>
    </row>
    <row r="2182" spans="2:9" hidden="1" x14ac:dyDescent="0.3">
      <c r="B2182">
        <v>2172</v>
      </c>
      <c r="C2182" s="1" t="s">
        <v>3622</v>
      </c>
      <c r="D2182" s="1" t="s">
        <v>3623</v>
      </c>
      <c r="E2182" s="1" t="s">
        <v>3208</v>
      </c>
      <c r="F2182" s="1" t="s">
        <v>317</v>
      </c>
      <c r="G2182" s="1" t="s">
        <v>716</v>
      </c>
      <c r="H2182" s="1" t="s">
        <v>12829</v>
      </c>
      <c r="I2182" s="1">
        <f>+Territorio[[#This Row],[id]]</f>
        <v>2172</v>
      </c>
    </row>
    <row r="2183" spans="2:9" hidden="1" x14ac:dyDescent="0.3">
      <c r="B2183">
        <v>2173</v>
      </c>
      <c r="C2183" s="1" t="s">
        <v>3624</v>
      </c>
      <c r="D2183" s="1" t="s">
        <v>3625</v>
      </c>
      <c r="E2183" s="1" t="s">
        <v>3208</v>
      </c>
      <c r="F2183" s="1" t="s">
        <v>317</v>
      </c>
      <c r="G2183" s="1" t="s">
        <v>716</v>
      </c>
      <c r="H2183" s="1" t="s">
        <v>12830</v>
      </c>
      <c r="I2183" s="1">
        <f>+Territorio[[#This Row],[id]]</f>
        <v>2173</v>
      </c>
    </row>
    <row r="2184" spans="2:9" hidden="1" x14ac:dyDescent="0.3">
      <c r="B2184">
        <v>2174</v>
      </c>
      <c r="C2184" s="1" t="s">
        <v>3626</v>
      </c>
      <c r="D2184" s="1" t="s">
        <v>3627</v>
      </c>
      <c r="E2184" s="1" t="s">
        <v>3208</v>
      </c>
      <c r="F2184" s="1" t="s">
        <v>317</v>
      </c>
      <c r="G2184" s="1" t="s">
        <v>716</v>
      </c>
      <c r="H2184" s="1" t="s">
        <v>12831</v>
      </c>
      <c r="I2184" s="1">
        <f>+Territorio[[#This Row],[id]]</f>
        <v>2174</v>
      </c>
    </row>
    <row r="2185" spans="2:9" hidden="1" x14ac:dyDescent="0.3">
      <c r="B2185">
        <v>2175</v>
      </c>
      <c r="C2185" s="1" t="s">
        <v>3628</v>
      </c>
      <c r="D2185" s="1" t="s">
        <v>3629</v>
      </c>
      <c r="E2185" s="1" t="s">
        <v>3208</v>
      </c>
      <c r="F2185" s="1" t="s">
        <v>317</v>
      </c>
      <c r="G2185" s="1" t="s">
        <v>716</v>
      </c>
      <c r="H2185" s="1" t="s">
        <v>12832</v>
      </c>
      <c r="I2185" s="1">
        <f>+Territorio[[#This Row],[id]]</f>
        <v>2175</v>
      </c>
    </row>
    <row r="2186" spans="2:9" hidden="1" x14ac:dyDescent="0.3">
      <c r="B2186">
        <v>2176</v>
      </c>
      <c r="C2186" s="1" t="s">
        <v>3630</v>
      </c>
      <c r="D2186" s="1" t="s">
        <v>3631</v>
      </c>
      <c r="E2186" s="1" t="s">
        <v>3208</v>
      </c>
      <c r="F2186" s="1" t="s">
        <v>317</v>
      </c>
      <c r="G2186" s="1" t="s">
        <v>716</v>
      </c>
      <c r="H2186" s="1" t="s">
        <v>12833</v>
      </c>
      <c r="I2186" s="1">
        <f>+Territorio[[#This Row],[id]]</f>
        <v>2176</v>
      </c>
    </row>
    <row r="2187" spans="2:9" hidden="1" x14ac:dyDescent="0.3">
      <c r="B2187">
        <v>2177</v>
      </c>
      <c r="C2187" s="1" t="s">
        <v>3632</v>
      </c>
      <c r="D2187" s="1" t="s">
        <v>3633</v>
      </c>
      <c r="E2187" s="1" t="s">
        <v>3208</v>
      </c>
      <c r="F2187" s="1" t="s">
        <v>317</v>
      </c>
      <c r="G2187" s="1" t="s">
        <v>716</v>
      </c>
      <c r="H2187" s="1" t="s">
        <v>12834</v>
      </c>
      <c r="I2187" s="1">
        <f>+Territorio[[#This Row],[id]]</f>
        <v>2177</v>
      </c>
    </row>
    <row r="2188" spans="2:9" hidden="1" x14ac:dyDescent="0.3">
      <c r="B2188">
        <v>2178</v>
      </c>
      <c r="C2188" s="1" t="s">
        <v>3634</v>
      </c>
      <c r="D2188" s="1" t="s">
        <v>3635</v>
      </c>
      <c r="E2188" s="1" t="s">
        <v>3208</v>
      </c>
      <c r="F2188" s="1" t="s">
        <v>317</v>
      </c>
      <c r="G2188" s="1" t="s">
        <v>716</v>
      </c>
      <c r="H2188" s="1" t="s">
        <v>12835</v>
      </c>
      <c r="I2188" s="1">
        <f>+Territorio[[#This Row],[id]]</f>
        <v>2178</v>
      </c>
    </row>
    <row r="2189" spans="2:9" hidden="1" x14ac:dyDescent="0.3">
      <c r="B2189">
        <v>2179</v>
      </c>
      <c r="C2189" s="1" t="s">
        <v>3636</v>
      </c>
      <c r="D2189" s="1" t="s">
        <v>3637</v>
      </c>
      <c r="E2189" s="1" t="s">
        <v>3208</v>
      </c>
      <c r="F2189" s="1" t="s">
        <v>317</v>
      </c>
      <c r="G2189" s="1" t="s">
        <v>716</v>
      </c>
      <c r="H2189" s="1" t="s">
        <v>12836</v>
      </c>
      <c r="I2189" s="1">
        <f>+Territorio[[#This Row],[id]]</f>
        <v>2179</v>
      </c>
    </row>
    <row r="2190" spans="2:9" hidden="1" x14ac:dyDescent="0.3">
      <c r="B2190">
        <v>2180</v>
      </c>
      <c r="C2190" s="1" t="s">
        <v>3638</v>
      </c>
      <c r="D2190" s="1" t="s">
        <v>3639</v>
      </c>
      <c r="E2190" s="1" t="s">
        <v>3208</v>
      </c>
      <c r="F2190" s="1" t="s">
        <v>317</v>
      </c>
      <c r="G2190" s="1" t="s">
        <v>716</v>
      </c>
      <c r="H2190" s="1" t="s">
        <v>12837</v>
      </c>
      <c r="I2190" s="1">
        <f>+Territorio[[#This Row],[id]]</f>
        <v>2180</v>
      </c>
    </row>
    <row r="2191" spans="2:9" hidden="1" x14ac:dyDescent="0.3">
      <c r="B2191">
        <v>2181</v>
      </c>
      <c r="C2191" s="1" t="s">
        <v>3640</v>
      </c>
      <c r="D2191" s="1" t="s">
        <v>3641</v>
      </c>
      <c r="E2191" s="1" t="s">
        <v>3208</v>
      </c>
      <c r="F2191" s="1" t="s">
        <v>317</v>
      </c>
      <c r="G2191" s="1" t="s">
        <v>716</v>
      </c>
      <c r="H2191" s="1" t="s">
        <v>12838</v>
      </c>
      <c r="I2191" s="1">
        <f>+Territorio[[#This Row],[id]]</f>
        <v>2181</v>
      </c>
    </row>
    <row r="2192" spans="2:9" hidden="1" x14ac:dyDescent="0.3">
      <c r="B2192">
        <v>2182</v>
      </c>
      <c r="C2192" s="1" t="s">
        <v>3642</v>
      </c>
      <c r="D2192" s="1" t="s">
        <v>3643</v>
      </c>
      <c r="E2192" s="1" t="s">
        <v>3208</v>
      </c>
      <c r="F2192" s="1" t="s">
        <v>317</v>
      </c>
      <c r="G2192" s="1" t="s">
        <v>716</v>
      </c>
      <c r="H2192" s="1" t="s">
        <v>12839</v>
      </c>
      <c r="I2192" s="1">
        <f>+Territorio[[#This Row],[id]]</f>
        <v>2182</v>
      </c>
    </row>
    <row r="2193" spans="2:9" hidden="1" x14ac:dyDescent="0.3">
      <c r="B2193">
        <v>2183</v>
      </c>
      <c r="C2193" s="1" t="s">
        <v>3644</v>
      </c>
      <c r="D2193" s="1" t="s">
        <v>3645</v>
      </c>
      <c r="E2193" s="1" t="s">
        <v>3208</v>
      </c>
      <c r="F2193" s="1" t="s">
        <v>317</v>
      </c>
      <c r="G2193" s="1" t="s">
        <v>716</v>
      </c>
      <c r="H2193" s="1" t="s">
        <v>12840</v>
      </c>
      <c r="I2193" s="1">
        <f>+Territorio[[#This Row],[id]]</f>
        <v>2183</v>
      </c>
    </row>
    <row r="2194" spans="2:9" hidden="1" x14ac:dyDescent="0.3">
      <c r="B2194">
        <v>2184</v>
      </c>
      <c r="C2194" s="1" t="s">
        <v>2103</v>
      </c>
      <c r="D2194" s="1" t="s">
        <v>3646</v>
      </c>
      <c r="E2194" s="1" t="s">
        <v>3208</v>
      </c>
      <c r="F2194" s="1" t="s">
        <v>317</v>
      </c>
      <c r="G2194" s="1" t="s">
        <v>716</v>
      </c>
      <c r="H2194" s="1" t="s">
        <v>12841</v>
      </c>
      <c r="I2194" s="1">
        <f>+Territorio[[#This Row],[id]]</f>
        <v>2184</v>
      </c>
    </row>
    <row r="2195" spans="2:9" hidden="1" x14ac:dyDescent="0.3">
      <c r="B2195">
        <v>2185</v>
      </c>
      <c r="C2195" s="1" t="s">
        <v>3647</v>
      </c>
      <c r="D2195" s="1" t="s">
        <v>3648</v>
      </c>
      <c r="E2195" s="1" t="s">
        <v>3208</v>
      </c>
      <c r="F2195" s="1" t="s">
        <v>317</v>
      </c>
      <c r="G2195" s="1" t="s">
        <v>716</v>
      </c>
      <c r="H2195" s="1" t="s">
        <v>12842</v>
      </c>
      <c r="I2195" s="1">
        <f>+Territorio[[#This Row],[id]]</f>
        <v>2185</v>
      </c>
    </row>
    <row r="2196" spans="2:9" hidden="1" x14ac:dyDescent="0.3">
      <c r="B2196">
        <v>2186</v>
      </c>
      <c r="C2196" s="1" t="s">
        <v>2938</v>
      </c>
      <c r="D2196" s="1" t="s">
        <v>3649</v>
      </c>
      <c r="E2196" s="1" t="s">
        <v>3208</v>
      </c>
      <c r="F2196" s="1" t="s">
        <v>317</v>
      </c>
      <c r="G2196" s="1" t="s">
        <v>716</v>
      </c>
      <c r="H2196" s="1" t="s">
        <v>12843</v>
      </c>
      <c r="I2196" s="1">
        <f>+Territorio[[#This Row],[id]]</f>
        <v>2186</v>
      </c>
    </row>
    <row r="2197" spans="2:9" hidden="1" x14ac:dyDescent="0.3">
      <c r="B2197">
        <v>2187</v>
      </c>
      <c r="C2197" s="1" t="s">
        <v>3650</v>
      </c>
      <c r="D2197" s="1" t="s">
        <v>3651</v>
      </c>
      <c r="E2197" s="1" t="s">
        <v>3208</v>
      </c>
      <c r="F2197" s="1" t="s">
        <v>317</v>
      </c>
      <c r="G2197" s="1" t="s">
        <v>716</v>
      </c>
      <c r="H2197" s="1" t="s">
        <v>12844</v>
      </c>
      <c r="I2197" s="1">
        <f>+Territorio[[#This Row],[id]]</f>
        <v>2187</v>
      </c>
    </row>
    <row r="2198" spans="2:9" hidden="1" x14ac:dyDescent="0.3">
      <c r="B2198">
        <v>2188</v>
      </c>
      <c r="C2198" s="1" t="s">
        <v>3652</v>
      </c>
      <c r="D2198" s="1" t="s">
        <v>3653</v>
      </c>
      <c r="E2198" s="1" t="s">
        <v>3208</v>
      </c>
      <c r="F2198" s="1" t="s">
        <v>317</v>
      </c>
      <c r="G2198" s="1" t="s">
        <v>716</v>
      </c>
      <c r="H2198" s="1" t="s">
        <v>12845</v>
      </c>
      <c r="I2198" s="1">
        <f>+Territorio[[#This Row],[id]]</f>
        <v>2188</v>
      </c>
    </row>
    <row r="2199" spans="2:9" hidden="1" x14ac:dyDescent="0.3">
      <c r="B2199">
        <v>2189</v>
      </c>
      <c r="C2199" s="1" t="s">
        <v>3654</v>
      </c>
      <c r="D2199" s="1" t="s">
        <v>3655</v>
      </c>
      <c r="E2199" s="1" t="s">
        <v>3208</v>
      </c>
      <c r="F2199" s="1" t="s">
        <v>317</v>
      </c>
      <c r="G2199" s="1" t="s">
        <v>716</v>
      </c>
      <c r="H2199" s="1" t="s">
        <v>12846</v>
      </c>
      <c r="I2199" s="1">
        <f>+Territorio[[#This Row],[id]]</f>
        <v>2189</v>
      </c>
    </row>
    <row r="2200" spans="2:9" hidden="1" x14ac:dyDescent="0.3">
      <c r="B2200">
        <v>2190</v>
      </c>
      <c r="C2200" s="1" t="s">
        <v>3656</v>
      </c>
      <c r="D2200" s="1" t="s">
        <v>3657</v>
      </c>
      <c r="E2200" s="1" t="s">
        <v>3208</v>
      </c>
      <c r="F2200" s="1" t="s">
        <v>317</v>
      </c>
      <c r="G2200" s="1" t="s">
        <v>716</v>
      </c>
      <c r="H2200" s="1" t="s">
        <v>12847</v>
      </c>
      <c r="I2200" s="1">
        <f>+Territorio[[#This Row],[id]]</f>
        <v>2190</v>
      </c>
    </row>
    <row r="2201" spans="2:9" hidden="1" x14ac:dyDescent="0.3">
      <c r="B2201">
        <v>2191</v>
      </c>
      <c r="C2201" s="1" t="s">
        <v>3658</v>
      </c>
      <c r="D2201" s="1" t="s">
        <v>3659</v>
      </c>
      <c r="E2201" s="1" t="s">
        <v>3208</v>
      </c>
      <c r="F2201" s="1" t="s">
        <v>317</v>
      </c>
      <c r="G2201" s="1" t="s">
        <v>716</v>
      </c>
      <c r="H2201" s="1" t="s">
        <v>12848</v>
      </c>
      <c r="I2201" s="1">
        <f>+Territorio[[#This Row],[id]]</f>
        <v>2191</v>
      </c>
    </row>
    <row r="2202" spans="2:9" hidden="1" x14ac:dyDescent="0.3">
      <c r="B2202">
        <v>2192</v>
      </c>
      <c r="C2202" s="1" t="s">
        <v>3660</v>
      </c>
      <c r="D2202" s="1" t="s">
        <v>3661</v>
      </c>
      <c r="E2202" s="1" t="s">
        <v>3208</v>
      </c>
      <c r="F2202" s="1" t="s">
        <v>317</v>
      </c>
      <c r="G2202" s="1" t="s">
        <v>716</v>
      </c>
      <c r="H2202" s="1" t="s">
        <v>12849</v>
      </c>
      <c r="I2202" s="1">
        <f>+Territorio[[#This Row],[id]]</f>
        <v>2192</v>
      </c>
    </row>
    <row r="2203" spans="2:9" hidden="1" x14ac:dyDescent="0.3">
      <c r="B2203">
        <v>2193</v>
      </c>
      <c r="C2203" s="1" t="s">
        <v>3662</v>
      </c>
      <c r="D2203" s="1" t="s">
        <v>3663</v>
      </c>
      <c r="E2203" s="1" t="s">
        <v>3208</v>
      </c>
      <c r="F2203" s="1" t="s">
        <v>317</v>
      </c>
      <c r="G2203" s="1" t="s">
        <v>716</v>
      </c>
      <c r="H2203" s="1" t="s">
        <v>12850</v>
      </c>
      <c r="I2203" s="1">
        <f>+Territorio[[#This Row],[id]]</f>
        <v>2193</v>
      </c>
    </row>
    <row r="2204" spans="2:9" hidden="1" x14ac:dyDescent="0.3">
      <c r="B2204">
        <v>2194</v>
      </c>
      <c r="C2204" s="1" t="s">
        <v>3664</v>
      </c>
      <c r="D2204" s="1" t="s">
        <v>3665</v>
      </c>
      <c r="E2204" s="1" t="s">
        <v>3208</v>
      </c>
      <c r="F2204" s="1" t="s">
        <v>317</v>
      </c>
      <c r="G2204" s="1" t="s">
        <v>716</v>
      </c>
      <c r="H2204" s="1" t="s">
        <v>12851</v>
      </c>
      <c r="I2204" s="1">
        <f>+Territorio[[#This Row],[id]]</f>
        <v>2194</v>
      </c>
    </row>
    <row r="2205" spans="2:9" hidden="1" x14ac:dyDescent="0.3">
      <c r="B2205">
        <v>2195</v>
      </c>
      <c r="C2205" s="1" t="s">
        <v>3666</v>
      </c>
      <c r="D2205" s="1" t="s">
        <v>3667</v>
      </c>
      <c r="E2205" s="1" t="s">
        <v>3208</v>
      </c>
      <c r="F2205" s="1" t="s">
        <v>317</v>
      </c>
      <c r="G2205" s="1" t="s">
        <v>716</v>
      </c>
      <c r="H2205" s="1" t="s">
        <v>12852</v>
      </c>
      <c r="I2205" s="1">
        <f>+Territorio[[#This Row],[id]]</f>
        <v>2195</v>
      </c>
    </row>
    <row r="2206" spans="2:9" hidden="1" x14ac:dyDescent="0.3">
      <c r="B2206">
        <v>2196</v>
      </c>
      <c r="C2206" s="1" t="s">
        <v>3640</v>
      </c>
      <c r="D2206" s="1" t="s">
        <v>3668</v>
      </c>
      <c r="E2206" s="1" t="s">
        <v>3208</v>
      </c>
      <c r="F2206" s="1" t="s">
        <v>317</v>
      </c>
      <c r="G2206" s="1" t="s">
        <v>716</v>
      </c>
      <c r="H2206" s="1" t="s">
        <v>12853</v>
      </c>
      <c r="I2206" s="1">
        <f>+Territorio[[#This Row],[id]]</f>
        <v>2196</v>
      </c>
    </row>
    <row r="2207" spans="2:9" hidden="1" x14ac:dyDescent="0.3">
      <c r="B2207">
        <v>2197</v>
      </c>
      <c r="C2207" s="1" t="s">
        <v>3669</v>
      </c>
      <c r="D2207" s="1" t="s">
        <v>3670</v>
      </c>
      <c r="E2207" s="1" t="s">
        <v>3208</v>
      </c>
      <c r="F2207" s="1" t="s">
        <v>317</v>
      </c>
      <c r="G2207" s="1" t="s">
        <v>716</v>
      </c>
      <c r="H2207" s="1" t="s">
        <v>12854</v>
      </c>
      <c r="I2207" s="1">
        <f>+Territorio[[#This Row],[id]]</f>
        <v>2197</v>
      </c>
    </row>
    <row r="2208" spans="2:9" hidden="1" x14ac:dyDescent="0.3">
      <c r="B2208">
        <v>2198</v>
      </c>
      <c r="C2208" s="1" t="s">
        <v>3671</v>
      </c>
      <c r="D2208" s="1" t="s">
        <v>3672</v>
      </c>
      <c r="E2208" s="1" t="s">
        <v>3208</v>
      </c>
      <c r="F2208" s="1" t="s">
        <v>317</v>
      </c>
      <c r="G2208" s="1" t="s">
        <v>716</v>
      </c>
      <c r="H2208" s="1" t="s">
        <v>12855</v>
      </c>
      <c r="I2208" s="1">
        <f>+Territorio[[#This Row],[id]]</f>
        <v>2198</v>
      </c>
    </row>
    <row r="2209" spans="2:9" hidden="1" x14ac:dyDescent="0.3">
      <c r="B2209">
        <v>2199</v>
      </c>
      <c r="C2209" s="1" t="s">
        <v>3673</v>
      </c>
      <c r="D2209" s="1" t="s">
        <v>3674</v>
      </c>
      <c r="E2209" s="1" t="s">
        <v>3208</v>
      </c>
      <c r="F2209" s="1" t="s">
        <v>317</v>
      </c>
      <c r="G2209" s="1" t="s">
        <v>716</v>
      </c>
      <c r="H2209" s="1" t="s">
        <v>12856</v>
      </c>
      <c r="I2209" s="1">
        <f>+Territorio[[#This Row],[id]]</f>
        <v>2199</v>
      </c>
    </row>
    <row r="2210" spans="2:9" hidden="1" x14ac:dyDescent="0.3">
      <c r="B2210">
        <v>2200</v>
      </c>
      <c r="C2210" s="1" t="s">
        <v>3675</v>
      </c>
      <c r="D2210" s="1" t="s">
        <v>3676</v>
      </c>
      <c r="E2210" s="1" t="s">
        <v>3208</v>
      </c>
      <c r="F2210" s="1" t="s">
        <v>317</v>
      </c>
      <c r="G2210" s="1" t="s">
        <v>716</v>
      </c>
      <c r="H2210" s="1" t="s">
        <v>12857</v>
      </c>
      <c r="I2210" s="1">
        <f>+Territorio[[#This Row],[id]]</f>
        <v>2200</v>
      </c>
    </row>
    <row r="2211" spans="2:9" hidden="1" x14ac:dyDescent="0.3">
      <c r="B2211">
        <v>2201</v>
      </c>
      <c r="C2211" s="1" t="s">
        <v>3677</v>
      </c>
      <c r="D2211" s="1" t="s">
        <v>3678</v>
      </c>
      <c r="E2211" s="1" t="s">
        <v>3208</v>
      </c>
      <c r="F2211" s="1" t="s">
        <v>317</v>
      </c>
      <c r="G2211" s="1" t="s">
        <v>716</v>
      </c>
      <c r="H2211" s="1" t="s">
        <v>12858</v>
      </c>
      <c r="I2211" s="1">
        <f>+Territorio[[#This Row],[id]]</f>
        <v>2201</v>
      </c>
    </row>
    <row r="2212" spans="2:9" hidden="1" x14ac:dyDescent="0.3">
      <c r="B2212">
        <v>2202</v>
      </c>
      <c r="C2212" s="1" t="s">
        <v>3679</v>
      </c>
      <c r="D2212" s="1" t="s">
        <v>3680</v>
      </c>
      <c r="E2212" s="1" t="s">
        <v>3208</v>
      </c>
      <c r="F2212" s="1" t="s">
        <v>317</v>
      </c>
      <c r="G2212" s="1" t="s">
        <v>716</v>
      </c>
      <c r="H2212" s="1" t="s">
        <v>12859</v>
      </c>
      <c r="I2212" s="1">
        <f>+Territorio[[#This Row],[id]]</f>
        <v>2202</v>
      </c>
    </row>
    <row r="2213" spans="2:9" hidden="1" x14ac:dyDescent="0.3">
      <c r="B2213">
        <v>2203</v>
      </c>
      <c r="C2213" s="1" t="s">
        <v>3681</v>
      </c>
      <c r="D2213" s="1" t="s">
        <v>3682</v>
      </c>
      <c r="E2213" s="1" t="s">
        <v>3208</v>
      </c>
      <c r="F2213" s="1" t="s">
        <v>317</v>
      </c>
      <c r="G2213" s="1" t="s">
        <v>716</v>
      </c>
      <c r="H2213" s="1" t="s">
        <v>12860</v>
      </c>
      <c r="I2213" s="1">
        <f>+Territorio[[#This Row],[id]]</f>
        <v>2203</v>
      </c>
    </row>
    <row r="2214" spans="2:9" hidden="1" x14ac:dyDescent="0.3">
      <c r="B2214">
        <v>2204</v>
      </c>
      <c r="C2214" s="1" t="s">
        <v>3284</v>
      </c>
      <c r="D2214" s="1" t="s">
        <v>3683</v>
      </c>
      <c r="E2214" s="1" t="s">
        <v>3208</v>
      </c>
      <c r="F2214" s="1" t="s">
        <v>317</v>
      </c>
      <c r="G2214" s="1" t="s">
        <v>716</v>
      </c>
      <c r="H2214" s="1" t="s">
        <v>12861</v>
      </c>
      <c r="I2214" s="1">
        <f>+Territorio[[#This Row],[id]]</f>
        <v>2204</v>
      </c>
    </row>
    <row r="2215" spans="2:9" hidden="1" x14ac:dyDescent="0.3">
      <c r="B2215">
        <v>2205</v>
      </c>
      <c r="C2215" s="1" t="s">
        <v>3684</v>
      </c>
      <c r="D2215" s="1" t="s">
        <v>3685</v>
      </c>
      <c r="E2215" s="1" t="s">
        <v>3208</v>
      </c>
      <c r="F2215" s="1" t="s">
        <v>317</v>
      </c>
      <c r="G2215" s="1" t="s">
        <v>716</v>
      </c>
      <c r="H2215" s="1" t="s">
        <v>12862</v>
      </c>
      <c r="I2215" s="1">
        <f>+Territorio[[#This Row],[id]]</f>
        <v>2205</v>
      </c>
    </row>
    <row r="2216" spans="2:9" hidden="1" x14ac:dyDescent="0.3">
      <c r="B2216">
        <v>2206</v>
      </c>
      <c r="C2216" s="1" t="s">
        <v>3686</v>
      </c>
      <c r="D2216" s="1" t="s">
        <v>3687</v>
      </c>
      <c r="E2216" s="1" t="s">
        <v>3208</v>
      </c>
      <c r="F2216" s="1" t="s">
        <v>317</v>
      </c>
      <c r="G2216" s="1" t="s">
        <v>716</v>
      </c>
      <c r="H2216" s="1" t="s">
        <v>12863</v>
      </c>
      <c r="I2216" s="1">
        <f>+Territorio[[#This Row],[id]]</f>
        <v>2206</v>
      </c>
    </row>
    <row r="2217" spans="2:9" hidden="1" x14ac:dyDescent="0.3">
      <c r="B2217">
        <v>2207</v>
      </c>
      <c r="C2217" s="1" t="s">
        <v>3688</v>
      </c>
      <c r="D2217" s="1" t="s">
        <v>3689</v>
      </c>
      <c r="E2217" s="1" t="s">
        <v>3208</v>
      </c>
      <c r="F2217" s="1" t="s">
        <v>317</v>
      </c>
      <c r="G2217" s="1" t="s">
        <v>716</v>
      </c>
      <c r="H2217" s="1" t="s">
        <v>12864</v>
      </c>
      <c r="I2217" s="1">
        <f>+Territorio[[#This Row],[id]]</f>
        <v>2207</v>
      </c>
    </row>
    <row r="2218" spans="2:9" hidden="1" x14ac:dyDescent="0.3">
      <c r="B2218">
        <v>2208</v>
      </c>
      <c r="C2218" s="1" t="s">
        <v>3690</v>
      </c>
      <c r="D2218" s="1" t="s">
        <v>3691</v>
      </c>
      <c r="E2218" s="1" t="s">
        <v>3208</v>
      </c>
      <c r="F2218" s="1" t="s">
        <v>317</v>
      </c>
      <c r="G2218" s="1" t="s">
        <v>716</v>
      </c>
      <c r="H2218" s="1" t="s">
        <v>12865</v>
      </c>
      <c r="I2218" s="1">
        <f>+Territorio[[#This Row],[id]]</f>
        <v>2208</v>
      </c>
    </row>
    <row r="2219" spans="2:9" hidden="1" x14ac:dyDescent="0.3">
      <c r="B2219">
        <v>2209</v>
      </c>
      <c r="C2219" s="1" t="s">
        <v>3692</v>
      </c>
      <c r="D2219" s="1" t="s">
        <v>3693</v>
      </c>
      <c r="E2219" s="1" t="s">
        <v>3208</v>
      </c>
      <c r="F2219" s="1" t="s">
        <v>317</v>
      </c>
      <c r="G2219" s="1" t="s">
        <v>716</v>
      </c>
      <c r="H2219" s="1" t="s">
        <v>12866</v>
      </c>
      <c r="I2219" s="1">
        <f>+Territorio[[#This Row],[id]]</f>
        <v>2209</v>
      </c>
    </row>
    <row r="2220" spans="2:9" hidden="1" x14ac:dyDescent="0.3">
      <c r="B2220">
        <v>2210</v>
      </c>
      <c r="C2220" s="1" t="s">
        <v>3261</v>
      </c>
      <c r="D2220" s="1" t="s">
        <v>3694</v>
      </c>
      <c r="E2220" s="1" t="s">
        <v>3208</v>
      </c>
      <c r="F2220" s="1" t="s">
        <v>317</v>
      </c>
      <c r="G2220" s="1" t="s">
        <v>716</v>
      </c>
      <c r="H2220" s="1" t="s">
        <v>12867</v>
      </c>
      <c r="I2220" s="1">
        <f>+Territorio[[#This Row],[id]]</f>
        <v>2210</v>
      </c>
    </row>
    <row r="2221" spans="2:9" hidden="1" x14ac:dyDescent="0.3">
      <c r="B2221">
        <v>2211</v>
      </c>
      <c r="C2221" s="1" t="s">
        <v>3695</v>
      </c>
      <c r="D2221" s="1" t="s">
        <v>3696</v>
      </c>
      <c r="E2221" s="1" t="s">
        <v>3208</v>
      </c>
      <c r="F2221" s="1" t="s">
        <v>317</v>
      </c>
      <c r="G2221" s="1" t="s">
        <v>716</v>
      </c>
      <c r="H2221" s="1" t="s">
        <v>12868</v>
      </c>
      <c r="I2221" s="1">
        <f>+Territorio[[#This Row],[id]]</f>
        <v>2211</v>
      </c>
    </row>
    <row r="2222" spans="2:9" hidden="1" x14ac:dyDescent="0.3">
      <c r="B2222">
        <v>2212</v>
      </c>
      <c r="C2222" s="1" t="s">
        <v>3697</v>
      </c>
      <c r="D2222" s="1" t="s">
        <v>3698</v>
      </c>
      <c r="E2222" s="1" t="s">
        <v>3208</v>
      </c>
      <c r="F2222" s="1" t="s">
        <v>317</v>
      </c>
      <c r="G2222" s="1" t="s">
        <v>716</v>
      </c>
      <c r="H2222" s="1" t="s">
        <v>12869</v>
      </c>
      <c r="I2222" s="1">
        <f>+Territorio[[#This Row],[id]]</f>
        <v>2212</v>
      </c>
    </row>
    <row r="2223" spans="2:9" hidden="1" x14ac:dyDescent="0.3">
      <c r="B2223">
        <v>2213</v>
      </c>
      <c r="C2223" s="1" t="s">
        <v>3699</v>
      </c>
      <c r="D2223" s="1" t="s">
        <v>3700</v>
      </c>
      <c r="E2223" s="1" t="s">
        <v>3208</v>
      </c>
      <c r="F2223" s="1" t="s">
        <v>317</v>
      </c>
      <c r="G2223" s="1" t="s">
        <v>716</v>
      </c>
      <c r="H2223" s="1" t="s">
        <v>12870</v>
      </c>
      <c r="I2223" s="1">
        <f>+Territorio[[#This Row],[id]]</f>
        <v>2213</v>
      </c>
    </row>
    <row r="2224" spans="2:9" hidden="1" x14ac:dyDescent="0.3">
      <c r="B2224">
        <v>2214</v>
      </c>
      <c r="C2224" s="1" t="s">
        <v>3701</v>
      </c>
      <c r="D2224" s="1" t="s">
        <v>3702</v>
      </c>
      <c r="E2224" s="1" t="s">
        <v>3208</v>
      </c>
      <c r="F2224" s="1" t="s">
        <v>317</v>
      </c>
      <c r="G2224" s="1" t="s">
        <v>716</v>
      </c>
      <c r="H2224" s="1" t="s">
        <v>12871</v>
      </c>
      <c r="I2224" s="1">
        <f>+Territorio[[#This Row],[id]]</f>
        <v>2214</v>
      </c>
    </row>
    <row r="2225" spans="2:9" hidden="1" x14ac:dyDescent="0.3">
      <c r="B2225">
        <v>2215</v>
      </c>
      <c r="C2225" s="1" t="s">
        <v>3703</v>
      </c>
      <c r="D2225" s="1" t="s">
        <v>3704</v>
      </c>
      <c r="E2225" s="1" t="s">
        <v>3208</v>
      </c>
      <c r="F2225" s="1" t="s">
        <v>317</v>
      </c>
      <c r="G2225" s="1" t="s">
        <v>716</v>
      </c>
      <c r="H2225" s="1" t="s">
        <v>12872</v>
      </c>
      <c r="I2225" s="1">
        <f>+Territorio[[#This Row],[id]]</f>
        <v>2215</v>
      </c>
    </row>
    <row r="2226" spans="2:9" hidden="1" x14ac:dyDescent="0.3">
      <c r="B2226">
        <v>2216</v>
      </c>
      <c r="C2226" s="1" t="s">
        <v>3705</v>
      </c>
      <c r="D2226" s="1" t="s">
        <v>3706</v>
      </c>
      <c r="E2226" s="1" t="s">
        <v>3208</v>
      </c>
      <c r="F2226" s="1" t="s">
        <v>317</v>
      </c>
      <c r="G2226" s="1" t="s">
        <v>716</v>
      </c>
      <c r="H2226" s="1" t="s">
        <v>12873</v>
      </c>
      <c r="I2226" s="1">
        <f>+Territorio[[#This Row],[id]]</f>
        <v>2216</v>
      </c>
    </row>
    <row r="2227" spans="2:9" hidden="1" x14ac:dyDescent="0.3">
      <c r="B2227">
        <v>2217</v>
      </c>
      <c r="C2227" s="1" t="s">
        <v>880</v>
      </c>
      <c r="D2227" s="1" t="s">
        <v>3707</v>
      </c>
      <c r="E2227" s="1" t="s">
        <v>3208</v>
      </c>
      <c r="F2227" s="1" t="s">
        <v>317</v>
      </c>
      <c r="G2227" s="1" t="s">
        <v>716</v>
      </c>
      <c r="H2227" s="1" t="s">
        <v>12874</v>
      </c>
      <c r="I2227" s="1">
        <f>+Territorio[[#This Row],[id]]</f>
        <v>2217</v>
      </c>
    </row>
    <row r="2228" spans="2:9" hidden="1" x14ac:dyDescent="0.3">
      <c r="B2228">
        <v>2218</v>
      </c>
      <c r="C2228" s="1" t="s">
        <v>3708</v>
      </c>
      <c r="D2228" s="1" t="s">
        <v>3709</v>
      </c>
      <c r="E2228" s="1" t="s">
        <v>3208</v>
      </c>
      <c r="F2228" s="1" t="s">
        <v>317</v>
      </c>
      <c r="G2228" s="1" t="s">
        <v>716</v>
      </c>
      <c r="H2228" s="1" t="s">
        <v>12875</v>
      </c>
      <c r="I2228" s="1">
        <f>+Territorio[[#This Row],[id]]</f>
        <v>2218</v>
      </c>
    </row>
    <row r="2229" spans="2:9" hidden="1" x14ac:dyDescent="0.3">
      <c r="B2229">
        <v>2219</v>
      </c>
      <c r="C2229" s="1" t="s">
        <v>3710</v>
      </c>
      <c r="D2229" s="1" t="s">
        <v>3711</v>
      </c>
      <c r="E2229" s="1" t="s">
        <v>3208</v>
      </c>
      <c r="F2229" s="1" t="s">
        <v>317</v>
      </c>
      <c r="G2229" s="1" t="s">
        <v>716</v>
      </c>
      <c r="H2229" s="1" t="s">
        <v>12876</v>
      </c>
      <c r="I2229" s="1">
        <f>+Territorio[[#This Row],[id]]</f>
        <v>2219</v>
      </c>
    </row>
    <row r="2230" spans="2:9" hidden="1" x14ac:dyDescent="0.3">
      <c r="B2230">
        <v>2220</v>
      </c>
      <c r="C2230" s="1" t="s">
        <v>3712</v>
      </c>
      <c r="D2230" s="1" t="s">
        <v>3713</v>
      </c>
      <c r="E2230" s="1" t="s">
        <v>3208</v>
      </c>
      <c r="F2230" s="1" t="s">
        <v>317</v>
      </c>
      <c r="G2230" s="1" t="s">
        <v>716</v>
      </c>
      <c r="H2230" s="1" t="s">
        <v>12877</v>
      </c>
      <c r="I2230" s="1">
        <f>+Territorio[[#This Row],[id]]</f>
        <v>2220</v>
      </c>
    </row>
    <row r="2231" spans="2:9" hidden="1" x14ac:dyDescent="0.3">
      <c r="B2231">
        <v>2221</v>
      </c>
      <c r="C2231" s="1" t="s">
        <v>3714</v>
      </c>
      <c r="D2231" s="1" t="s">
        <v>3715</v>
      </c>
      <c r="E2231" s="1" t="s">
        <v>3208</v>
      </c>
      <c r="F2231" s="1" t="s">
        <v>317</v>
      </c>
      <c r="G2231" s="1" t="s">
        <v>716</v>
      </c>
      <c r="H2231" s="1" t="s">
        <v>12878</v>
      </c>
      <c r="I2231" s="1">
        <f>+Territorio[[#This Row],[id]]</f>
        <v>2221</v>
      </c>
    </row>
    <row r="2232" spans="2:9" hidden="1" x14ac:dyDescent="0.3">
      <c r="B2232">
        <v>2222</v>
      </c>
      <c r="C2232" s="1" t="s">
        <v>3716</v>
      </c>
      <c r="D2232" s="1" t="s">
        <v>3717</v>
      </c>
      <c r="E2232" s="1" t="s">
        <v>3208</v>
      </c>
      <c r="F2232" s="1" t="s">
        <v>317</v>
      </c>
      <c r="G2232" s="1" t="s">
        <v>716</v>
      </c>
      <c r="H2232" s="1" t="s">
        <v>12879</v>
      </c>
      <c r="I2232" s="1">
        <f>+Territorio[[#This Row],[id]]</f>
        <v>2222</v>
      </c>
    </row>
    <row r="2233" spans="2:9" hidden="1" x14ac:dyDescent="0.3">
      <c r="B2233">
        <v>2223</v>
      </c>
      <c r="C2233" s="1" t="s">
        <v>3718</v>
      </c>
      <c r="D2233" s="1" t="s">
        <v>3719</v>
      </c>
      <c r="E2233" s="1" t="s">
        <v>3208</v>
      </c>
      <c r="F2233" s="1" t="s">
        <v>317</v>
      </c>
      <c r="G2233" s="1" t="s">
        <v>716</v>
      </c>
      <c r="H2233" s="1" t="s">
        <v>12880</v>
      </c>
      <c r="I2233" s="1">
        <f>+Territorio[[#This Row],[id]]</f>
        <v>2223</v>
      </c>
    </row>
    <row r="2234" spans="2:9" hidden="1" x14ac:dyDescent="0.3">
      <c r="B2234">
        <v>2224</v>
      </c>
      <c r="C2234" s="1" t="s">
        <v>3720</v>
      </c>
      <c r="D2234" s="1" t="s">
        <v>3721</v>
      </c>
      <c r="E2234" s="1" t="s">
        <v>3208</v>
      </c>
      <c r="F2234" s="1" t="s">
        <v>317</v>
      </c>
      <c r="G2234" s="1" t="s">
        <v>716</v>
      </c>
      <c r="H2234" s="1" t="s">
        <v>12881</v>
      </c>
      <c r="I2234" s="1">
        <f>+Territorio[[#This Row],[id]]</f>
        <v>2224</v>
      </c>
    </row>
    <row r="2235" spans="2:9" hidden="1" x14ac:dyDescent="0.3">
      <c r="B2235">
        <v>2225</v>
      </c>
      <c r="C2235" s="1" t="s">
        <v>3722</v>
      </c>
      <c r="D2235" s="1" t="s">
        <v>3723</v>
      </c>
      <c r="E2235" s="1" t="s">
        <v>3208</v>
      </c>
      <c r="F2235" s="1" t="s">
        <v>317</v>
      </c>
      <c r="G2235" s="1" t="s">
        <v>716</v>
      </c>
      <c r="H2235" s="1" t="s">
        <v>12882</v>
      </c>
      <c r="I2235" s="1">
        <f>+Territorio[[#This Row],[id]]</f>
        <v>2225</v>
      </c>
    </row>
    <row r="2236" spans="2:9" hidden="1" x14ac:dyDescent="0.3">
      <c r="B2236">
        <v>2226</v>
      </c>
      <c r="C2236" s="1" t="s">
        <v>3724</v>
      </c>
      <c r="D2236" s="1" t="s">
        <v>3725</v>
      </c>
      <c r="E2236" s="1" t="s">
        <v>3208</v>
      </c>
      <c r="F2236" s="1" t="s">
        <v>317</v>
      </c>
      <c r="G2236" s="1" t="s">
        <v>716</v>
      </c>
      <c r="H2236" s="1" t="s">
        <v>12883</v>
      </c>
      <c r="I2236" s="1">
        <f>+Territorio[[#This Row],[id]]</f>
        <v>2226</v>
      </c>
    </row>
    <row r="2237" spans="2:9" hidden="1" x14ac:dyDescent="0.3">
      <c r="B2237">
        <v>2227</v>
      </c>
      <c r="C2237" s="1" t="s">
        <v>3726</v>
      </c>
      <c r="D2237" s="1" t="s">
        <v>3727</v>
      </c>
      <c r="E2237" s="1" t="s">
        <v>3208</v>
      </c>
      <c r="F2237" s="1" t="s">
        <v>317</v>
      </c>
      <c r="G2237" s="1" t="s">
        <v>716</v>
      </c>
      <c r="H2237" s="1" t="s">
        <v>12884</v>
      </c>
      <c r="I2237" s="1">
        <f>+Territorio[[#This Row],[id]]</f>
        <v>2227</v>
      </c>
    </row>
    <row r="2238" spans="2:9" hidden="1" x14ac:dyDescent="0.3">
      <c r="B2238">
        <v>2228</v>
      </c>
      <c r="C2238" s="1" t="s">
        <v>3728</v>
      </c>
      <c r="D2238" s="1" t="s">
        <v>3729</v>
      </c>
      <c r="E2238" s="1" t="s">
        <v>3208</v>
      </c>
      <c r="F2238" s="1" t="s">
        <v>317</v>
      </c>
      <c r="G2238" s="1" t="s">
        <v>716</v>
      </c>
      <c r="H2238" s="1" t="s">
        <v>12885</v>
      </c>
      <c r="I2238" s="1">
        <f>+Territorio[[#This Row],[id]]</f>
        <v>2228</v>
      </c>
    </row>
    <row r="2239" spans="2:9" hidden="1" x14ac:dyDescent="0.3">
      <c r="B2239">
        <v>2229</v>
      </c>
      <c r="C2239" s="1" t="s">
        <v>3730</v>
      </c>
      <c r="D2239" s="1" t="s">
        <v>3731</v>
      </c>
      <c r="E2239" s="1" t="s">
        <v>3208</v>
      </c>
      <c r="F2239" s="1" t="s">
        <v>317</v>
      </c>
      <c r="G2239" s="1" t="s">
        <v>716</v>
      </c>
      <c r="H2239" s="1" t="s">
        <v>12886</v>
      </c>
      <c r="I2239" s="1">
        <f>+Territorio[[#This Row],[id]]</f>
        <v>2229</v>
      </c>
    </row>
    <row r="2240" spans="2:9" hidden="1" x14ac:dyDescent="0.3">
      <c r="B2240">
        <v>2230</v>
      </c>
      <c r="C2240" s="1" t="s">
        <v>3732</v>
      </c>
      <c r="D2240" s="1" t="s">
        <v>3733</v>
      </c>
      <c r="E2240" s="1" t="s">
        <v>3208</v>
      </c>
      <c r="F2240" s="1" t="s">
        <v>317</v>
      </c>
      <c r="G2240" s="1" t="s">
        <v>716</v>
      </c>
      <c r="H2240" s="1" t="s">
        <v>12887</v>
      </c>
      <c r="I2240" s="1">
        <f>+Territorio[[#This Row],[id]]</f>
        <v>2230</v>
      </c>
    </row>
    <row r="2241" spans="2:9" hidden="1" x14ac:dyDescent="0.3">
      <c r="B2241">
        <v>2231</v>
      </c>
      <c r="C2241" s="1" t="s">
        <v>3734</v>
      </c>
      <c r="D2241" s="1" t="s">
        <v>3735</v>
      </c>
      <c r="E2241" s="1" t="s">
        <v>3208</v>
      </c>
      <c r="F2241" s="1" t="s">
        <v>317</v>
      </c>
      <c r="G2241" s="1" t="s">
        <v>716</v>
      </c>
      <c r="H2241" s="1" t="s">
        <v>12888</v>
      </c>
      <c r="I2241" s="1">
        <f>+Territorio[[#This Row],[id]]</f>
        <v>2231</v>
      </c>
    </row>
    <row r="2242" spans="2:9" hidden="1" x14ac:dyDescent="0.3">
      <c r="B2242">
        <v>2232</v>
      </c>
      <c r="C2242" s="1" t="s">
        <v>3736</v>
      </c>
      <c r="D2242" s="1" t="s">
        <v>3737</v>
      </c>
      <c r="E2242" s="1" t="s">
        <v>3208</v>
      </c>
      <c r="F2242" s="1" t="s">
        <v>317</v>
      </c>
      <c r="G2242" s="1" t="s">
        <v>716</v>
      </c>
      <c r="H2242" s="1" t="s">
        <v>12889</v>
      </c>
      <c r="I2242" s="1">
        <f>+Territorio[[#This Row],[id]]</f>
        <v>2232</v>
      </c>
    </row>
    <row r="2243" spans="2:9" hidden="1" x14ac:dyDescent="0.3">
      <c r="B2243">
        <v>2233</v>
      </c>
      <c r="C2243" s="1" t="s">
        <v>3738</v>
      </c>
      <c r="D2243" s="1" t="s">
        <v>3739</v>
      </c>
      <c r="E2243" s="1" t="s">
        <v>3208</v>
      </c>
      <c r="F2243" s="1" t="s">
        <v>317</v>
      </c>
      <c r="G2243" s="1" t="s">
        <v>716</v>
      </c>
      <c r="H2243" s="1" t="s">
        <v>12890</v>
      </c>
      <c r="I2243" s="1">
        <f>+Territorio[[#This Row],[id]]</f>
        <v>2233</v>
      </c>
    </row>
    <row r="2244" spans="2:9" hidden="1" x14ac:dyDescent="0.3">
      <c r="B2244">
        <v>2234</v>
      </c>
      <c r="C2244" s="1" t="s">
        <v>3740</v>
      </c>
      <c r="D2244" s="1" t="s">
        <v>3741</v>
      </c>
      <c r="E2244" s="1" t="s">
        <v>3208</v>
      </c>
      <c r="F2244" s="1" t="s">
        <v>317</v>
      </c>
      <c r="G2244" s="1" t="s">
        <v>716</v>
      </c>
      <c r="H2244" s="1" t="s">
        <v>12891</v>
      </c>
      <c r="I2244" s="1">
        <f>+Territorio[[#This Row],[id]]</f>
        <v>2234</v>
      </c>
    </row>
    <row r="2245" spans="2:9" hidden="1" x14ac:dyDescent="0.3">
      <c r="B2245">
        <v>2235</v>
      </c>
      <c r="C2245" s="1" t="s">
        <v>3742</v>
      </c>
      <c r="D2245" s="1" t="s">
        <v>3743</v>
      </c>
      <c r="E2245" s="1" t="s">
        <v>3208</v>
      </c>
      <c r="F2245" s="1" t="s">
        <v>317</v>
      </c>
      <c r="G2245" s="1" t="s">
        <v>716</v>
      </c>
      <c r="H2245" s="1" t="s">
        <v>12892</v>
      </c>
      <c r="I2245" s="1">
        <f>+Territorio[[#This Row],[id]]</f>
        <v>2235</v>
      </c>
    </row>
    <row r="2246" spans="2:9" hidden="1" x14ac:dyDescent="0.3">
      <c r="B2246">
        <v>2236</v>
      </c>
      <c r="C2246" s="1" t="s">
        <v>3744</v>
      </c>
      <c r="D2246" s="1" t="s">
        <v>3745</v>
      </c>
      <c r="E2246" s="1" t="s">
        <v>3208</v>
      </c>
      <c r="F2246" s="1" t="s">
        <v>317</v>
      </c>
      <c r="G2246" s="1" t="s">
        <v>716</v>
      </c>
      <c r="H2246" s="1" t="s">
        <v>12893</v>
      </c>
      <c r="I2246" s="1">
        <f>+Territorio[[#This Row],[id]]</f>
        <v>2236</v>
      </c>
    </row>
    <row r="2247" spans="2:9" hidden="1" x14ac:dyDescent="0.3">
      <c r="B2247">
        <v>2237</v>
      </c>
      <c r="C2247" s="1" t="s">
        <v>3746</v>
      </c>
      <c r="D2247" s="1" t="s">
        <v>3747</v>
      </c>
      <c r="E2247" s="1" t="s">
        <v>3208</v>
      </c>
      <c r="F2247" s="1" t="s">
        <v>317</v>
      </c>
      <c r="G2247" s="1" t="s">
        <v>716</v>
      </c>
      <c r="H2247" s="1" t="s">
        <v>12894</v>
      </c>
      <c r="I2247" s="1">
        <f>+Territorio[[#This Row],[id]]</f>
        <v>2237</v>
      </c>
    </row>
    <row r="2248" spans="2:9" hidden="1" x14ac:dyDescent="0.3">
      <c r="B2248">
        <v>2238</v>
      </c>
      <c r="C2248" s="1" t="s">
        <v>3748</v>
      </c>
      <c r="D2248" s="1" t="s">
        <v>3749</v>
      </c>
      <c r="E2248" s="1" t="s">
        <v>3208</v>
      </c>
      <c r="F2248" s="1" t="s">
        <v>317</v>
      </c>
      <c r="G2248" s="1" t="s">
        <v>716</v>
      </c>
      <c r="H2248" s="1" t="s">
        <v>12895</v>
      </c>
      <c r="I2248" s="1">
        <f>+Territorio[[#This Row],[id]]</f>
        <v>2238</v>
      </c>
    </row>
    <row r="2249" spans="2:9" hidden="1" x14ac:dyDescent="0.3">
      <c r="B2249">
        <v>2239</v>
      </c>
      <c r="C2249" s="1" t="s">
        <v>3750</v>
      </c>
      <c r="D2249" s="1" t="s">
        <v>3751</v>
      </c>
      <c r="E2249" s="1" t="s">
        <v>3208</v>
      </c>
      <c r="F2249" s="1" t="s">
        <v>317</v>
      </c>
      <c r="G2249" s="1" t="s">
        <v>716</v>
      </c>
      <c r="H2249" s="1" t="s">
        <v>12896</v>
      </c>
      <c r="I2249" s="1">
        <f>+Territorio[[#This Row],[id]]</f>
        <v>2239</v>
      </c>
    </row>
    <row r="2250" spans="2:9" hidden="1" x14ac:dyDescent="0.3">
      <c r="B2250">
        <v>2240</v>
      </c>
      <c r="C2250" s="1" t="s">
        <v>3752</v>
      </c>
      <c r="D2250" s="1" t="s">
        <v>3753</v>
      </c>
      <c r="E2250" s="1" t="s">
        <v>3208</v>
      </c>
      <c r="F2250" s="1" t="s">
        <v>317</v>
      </c>
      <c r="G2250" s="1" t="s">
        <v>716</v>
      </c>
      <c r="H2250" s="1" t="s">
        <v>12897</v>
      </c>
      <c r="I2250" s="1">
        <f>+Territorio[[#This Row],[id]]</f>
        <v>2240</v>
      </c>
    </row>
    <row r="2251" spans="2:9" hidden="1" x14ac:dyDescent="0.3">
      <c r="B2251">
        <v>2241</v>
      </c>
      <c r="C2251" s="1" t="s">
        <v>3754</v>
      </c>
      <c r="D2251" s="1" t="s">
        <v>3755</v>
      </c>
      <c r="E2251" s="1" t="s">
        <v>3208</v>
      </c>
      <c r="F2251" s="1" t="s">
        <v>317</v>
      </c>
      <c r="G2251" s="1" t="s">
        <v>716</v>
      </c>
      <c r="H2251" s="1" t="s">
        <v>12898</v>
      </c>
      <c r="I2251" s="1">
        <f>+Territorio[[#This Row],[id]]</f>
        <v>2241</v>
      </c>
    </row>
    <row r="2252" spans="2:9" hidden="1" x14ac:dyDescent="0.3">
      <c r="B2252">
        <v>2242</v>
      </c>
      <c r="C2252" s="1" t="s">
        <v>3756</v>
      </c>
      <c r="D2252" s="1" t="s">
        <v>3757</v>
      </c>
      <c r="E2252" s="1" t="s">
        <v>3208</v>
      </c>
      <c r="F2252" s="1" t="s">
        <v>317</v>
      </c>
      <c r="G2252" s="1" t="s">
        <v>716</v>
      </c>
      <c r="H2252" s="1" t="s">
        <v>12899</v>
      </c>
      <c r="I2252" s="1">
        <f>+Territorio[[#This Row],[id]]</f>
        <v>2242</v>
      </c>
    </row>
    <row r="2253" spans="2:9" hidden="1" x14ac:dyDescent="0.3">
      <c r="B2253">
        <v>2243</v>
      </c>
      <c r="C2253" s="1" t="s">
        <v>3758</v>
      </c>
      <c r="D2253" s="1" t="s">
        <v>3759</v>
      </c>
      <c r="E2253" s="1" t="s">
        <v>3208</v>
      </c>
      <c r="F2253" s="1" t="s">
        <v>317</v>
      </c>
      <c r="G2253" s="1" t="s">
        <v>716</v>
      </c>
      <c r="H2253" s="1" t="s">
        <v>12900</v>
      </c>
      <c r="I2253" s="1">
        <f>+Territorio[[#This Row],[id]]</f>
        <v>2243</v>
      </c>
    </row>
    <row r="2254" spans="2:9" hidden="1" x14ac:dyDescent="0.3">
      <c r="B2254">
        <v>2244</v>
      </c>
      <c r="C2254" s="1" t="s">
        <v>3760</v>
      </c>
      <c r="D2254" s="1" t="s">
        <v>3761</v>
      </c>
      <c r="E2254" s="1" t="s">
        <v>3208</v>
      </c>
      <c r="F2254" s="1" t="s">
        <v>317</v>
      </c>
      <c r="G2254" s="1" t="s">
        <v>716</v>
      </c>
      <c r="H2254" s="1" t="s">
        <v>12901</v>
      </c>
      <c r="I2254" s="1">
        <f>+Territorio[[#This Row],[id]]</f>
        <v>2244</v>
      </c>
    </row>
    <row r="2255" spans="2:9" hidden="1" x14ac:dyDescent="0.3">
      <c r="B2255">
        <v>2245</v>
      </c>
      <c r="C2255" s="1" t="s">
        <v>3762</v>
      </c>
      <c r="D2255" s="1" t="s">
        <v>3763</v>
      </c>
      <c r="E2255" s="1" t="s">
        <v>3208</v>
      </c>
      <c r="F2255" s="1" t="s">
        <v>317</v>
      </c>
      <c r="G2255" s="1" t="s">
        <v>716</v>
      </c>
      <c r="H2255" s="1" t="s">
        <v>12902</v>
      </c>
      <c r="I2255" s="1">
        <f>+Territorio[[#This Row],[id]]</f>
        <v>2245</v>
      </c>
    </row>
    <row r="2256" spans="2:9" hidden="1" x14ac:dyDescent="0.3">
      <c r="B2256">
        <v>2246</v>
      </c>
      <c r="C2256" s="1" t="s">
        <v>3712</v>
      </c>
      <c r="D2256" s="1" t="s">
        <v>3764</v>
      </c>
      <c r="E2256" s="1" t="s">
        <v>3208</v>
      </c>
      <c r="F2256" s="1" t="s">
        <v>317</v>
      </c>
      <c r="G2256" s="1" t="s">
        <v>716</v>
      </c>
      <c r="H2256" s="1" t="s">
        <v>12903</v>
      </c>
      <c r="I2256" s="1">
        <f>+Territorio[[#This Row],[id]]</f>
        <v>2246</v>
      </c>
    </row>
    <row r="2257" spans="2:9" hidden="1" x14ac:dyDescent="0.3">
      <c r="B2257">
        <v>2247</v>
      </c>
      <c r="C2257" s="1" t="s">
        <v>3765</v>
      </c>
      <c r="D2257" s="1" t="s">
        <v>3766</v>
      </c>
      <c r="E2257" s="1" t="s">
        <v>3208</v>
      </c>
      <c r="F2257" s="1" t="s">
        <v>317</v>
      </c>
      <c r="G2257" s="1" t="s">
        <v>716</v>
      </c>
      <c r="H2257" s="1" t="s">
        <v>12904</v>
      </c>
      <c r="I2257" s="1">
        <f>+Territorio[[#This Row],[id]]</f>
        <v>2247</v>
      </c>
    </row>
    <row r="2258" spans="2:9" hidden="1" x14ac:dyDescent="0.3">
      <c r="B2258">
        <v>2248</v>
      </c>
      <c r="C2258" s="1" t="s">
        <v>3767</v>
      </c>
      <c r="D2258" s="1" t="s">
        <v>3768</v>
      </c>
      <c r="E2258" s="1" t="s">
        <v>3208</v>
      </c>
      <c r="F2258" s="1" t="s">
        <v>317</v>
      </c>
      <c r="G2258" s="1" t="s">
        <v>716</v>
      </c>
      <c r="H2258" s="1" t="s">
        <v>12905</v>
      </c>
      <c r="I2258" s="1">
        <f>+Territorio[[#This Row],[id]]</f>
        <v>2248</v>
      </c>
    </row>
    <row r="2259" spans="2:9" hidden="1" x14ac:dyDescent="0.3">
      <c r="B2259">
        <v>2249</v>
      </c>
      <c r="C2259" s="1" t="s">
        <v>1589</v>
      </c>
      <c r="D2259" s="1" t="s">
        <v>3769</v>
      </c>
      <c r="E2259" s="1" t="s">
        <v>3208</v>
      </c>
      <c r="F2259" s="1" t="s">
        <v>317</v>
      </c>
      <c r="G2259" s="1" t="s">
        <v>716</v>
      </c>
      <c r="H2259" s="1" t="s">
        <v>12906</v>
      </c>
      <c r="I2259" s="1">
        <f>+Territorio[[#This Row],[id]]</f>
        <v>2249</v>
      </c>
    </row>
    <row r="2260" spans="2:9" hidden="1" x14ac:dyDescent="0.3">
      <c r="B2260">
        <v>2250</v>
      </c>
      <c r="C2260" s="1" t="s">
        <v>3770</v>
      </c>
      <c r="D2260" s="1" t="s">
        <v>3771</v>
      </c>
      <c r="E2260" s="1" t="s">
        <v>3208</v>
      </c>
      <c r="F2260" s="1" t="s">
        <v>317</v>
      </c>
      <c r="G2260" s="1" t="s">
        <v>716</v>
      </c>
      <c r="H2260" s="1" t="s">
        <v>12907</v>
      </c>
      <c r="I2260" s="1">
        <f>+Territorio[[#This Row],[id]]</f>
        <v>2250</v>
      </c>
    </row>
    <row r="2261" spans="2:9" hidden="1" x14ac:dyDescent="0.3">
      <c r="B2261">
        <v>2251</v>
      </c>
      <c r="C2261" s="1" t="s">
        <v>3772</v>
      </c>
      <c r="D2261" s="1" t="s">
        <v>3773</v>
      </c>
      <c r="E2261" s="1" t="s">
        <v>3208</v>
      </c>
      <c r="F2261" s="1" t="s">
        <v>317</v>
      </c>
      <c r="G2261" s="1" t="s">
        <v>716</v>
      </c>
      <c r="H2261" s="1" t="s">
        <v>12908</v>
      </c>
      <c r="I2261" s="1">
        <f>+Territorio[[#This Row],[id]]</f>
        <v>2251</v>
      </c>
    </row>
    <row r="2262" spans="2:9" hidden="1" x14ac:dyDescent="0.3">
      <c r="B2262">
        <v>2252</v>
      </c>
      <c r="C2262" s="1" t="s">
        <v>3774</v>
      </c>
      <c r="D2262" s="1" t="s">
        <v>3775</v>
      </c>
      <c r="E2262" s="1" t="s">
        <v>3208</v>
      </c>
      <c r="F2262" s="1" t="s">
        <v>317</v>
      </c>
      <c r="G2262" s="1" t="s">
        <v>716</v>
      </c>
      <c r="H2262" s="1" t="s">
        <v>12909</v>
      </c>
      <c r="I2262" s="1">
        <f>+Territorio[[#This Row],[id]]</f>
        <v>2252</v>
      </c>
    </row>
    <row r="2263" spans="2:9" hidden="1" x14ac:dyDescent="0.3">
      <c r="B2263">
        <v>2253</v>
      </c>
      <c r="C2263" s="1" t="s">
        <v>3776</v>
      </c>
      <c r="D2263" s="1" t="s">
        <v>3777</v>
      </c>
      <c r="E2263" s="1" t="s">
        <v>3208</v>
      </c>
      <c r="F2263" s="1" t="s">
        <v>317</v>
      </c>
      <c r="G2263" s="1" t="s">
        <v>716</v>
      </c>
      <c r="H2263" s="1" t="s">
        <v>12910</v>
      </c>
      <c r="I2263" s="1">
        <f>+Territorio[[#This Row],[id]]</f>
        <v>2253</v>
      </c>
    </row>
    <row r="2264" spans="2:9" hidden="1" x14ac:dyDescent="0.3">
      <c r="B2264">
        <v>2254</v>
      </c>
      <c r="C2264" s="1" t="s">
        <v>3397</v>
      </c>
      <c r="D2264" s="1" t="s">
        <v>3778</v>
      </c>
      <c r="E2264" s="1" t="s">
        <v>3208</v>
      </c>
      <c r="F2264" s="1" t="s">
        <v>317</v>
      </c>
      <c r="G2264" s="1" t="s">
        <v>716</v>
      </c>
      <c r="H2264" s="1" t="s">
        <v>12911</v>
      </c>
      <c r="I2264" s="1">
        <f>+Territorio[[#This Row],[id]]</f>
        <v>2254</v>
      </c>
    </row>
    <row r="2265" spans="2:9" hidden="1" x14ac:dyDescent="0.3">
      <c r="B2265">
        <v>2255</v>
      </c>
      <c r="C2265" s="1" t="s">
        <v>3779</v>
      </c>
      <c r="D2265" s="1" t="s">
        <v>3780</v>
      </c>
      <c r="E2265" s="1" t="s">
        <v>3208</v>
      </c>
      <c r="F2265" s="1" t="s">
        <v>317</v>
      </c>
      <c r="G2265" s="1" t="s">
        <v>716</v>
      </c>
      <c r="H2265" s="1" t="s">
        <v>12912</v>
      </c>
      <c r="I2265" s="1">
        <f>+Territorio[[#This Row],[id]]</f>
        <v>2255</v>
      </c>
    </row>
    <row r="2266" spans="2:9" hidden="1" x14ac:dyDescent="0.3">
      <c r="B2266">
        <v>2256</v>
      </c>
      <c r="C2266" s="1" t="s">
        <v>2314</v>
      </c>
      <c r="D2266" s="1" t="s">
        <v>3781</v>
      </c>
      <c r="E2266" s="1" t="s">
        <v>3208</v>
      </c>
      <c r="F2266" s="1" t="s">
        <v>317</v>
      </c>
      <c r="G2266" s="1" t="s">
        <v>716</v>
      </c>
      <c r="H2266" s="1" t="s">
        <v>12913</v>
      </c>
      <c r="I2266" s="1">
        <f>+Territorio[[#This Row],[id]]</f>
        <v>2256</v>
      </c>
    </row>
    <row r="2267" spans="2:9" hidden="1" x14ac:dyDescent="0.3">
      <c r="B2267">
        <v>2257</v>
      </c>
      <c r="C2267" s="1" t="s">
        <v>1395</v>
      </c>
      <c r="D2267" s="1" t="s">
        <v>3782</v>
      </c>
      <c r="E2267" s="1" t="s">
        <v>3208</v>
      </c>
      <c r="F2267" s="1" t="s">
        <v>317</v>
      </c>
      <c r="G2267" s="1" t="s">
        <v>716</v>
      </c>
      <c r="H2267" s="1" t="s">
        <v>12914</v>
      </c>
      <c r="I2267" s="1">
        <f>+Territorio[[#This Row],[id]]</f>
        <v>2257</v>
      </c>
    </row>
    <row r="2268" spans="2:9" hidden="1" x14ac:dyDescent="0.3">
      <c r="B2268">
        <v>2258</v>
      </c>
      <c r="C2268" s="1" t="s">
        <v>695</v>
      </c>
      <c r="D2268" s="1" t="s">
        <v>3783</v>
      </c>
      <c r="E2268" s="1" t="s">
        <v>3208</v>
      </c>
      <c r="F2268" s="1" t="s">
        <v>317</v>
      </c>
      <c r="G2268" s="1" t="s">
        <v>716</v>
      </c>
      <c r="H2268" s="1" t="s">
        <v>12915</v>
      </c>
      <c r="I2268" s="1">
        <f>+Territorio[[#This Row],[id]]</f>
        <v>2258</v>
      </c>
    </row>
    <row r="2269" spans="2:9" hidden="1" x14ac:dyDescent="0.3">
      <c r="B2269">
        <v>2259</v>
      </c>
      <c r="C2269" s="1" t="s">
        <v>846</v>
      </c>
      <c r="D2269" s="1" t="s">
        <v>3784</v>
      </c>
      <c r="E2269" s="1" t="s">
        <v>3208</v>
      </c>
      <c r="F2269" s="1" t="s">
        <v>317</v>
      </c>
      <c r="G2269" s="1" t="s">
        <v>716</v>
      </c>
      <c r="H2269" s="1" t="s">
        <v>12916</v>
      </c>
      <c r="I2269" s="1">
        <f>+Territorio[[#This Row],[id]]</f>
        <v>2259</v>
      </c>
    </row>
    <row r="2270" spans="2:9" hidden="1" x14ac:dyDescent="0.3">
      <c r="B2270">
        <v>2260</v>
      </c>
      <c r="C2270" s="1" t="s">
        <v>3785</v>
      </c>
      <c r="D2270" s="1" t="s">
        <v>3786</v>
      </c>
      <c r="E2270" s="1" t="s">
        <v>3208</v>
      </c>
      <c r="F2270" s="1" t="s">
        <v>317</v>
      </c>
      <c r="G2270" s="1" t="s">
        <v>716</v>
      </c>
      <c r="H2270" s="1" t="s">
        <v>12917</v>
      </c>
      <c r="I2270" s="1">
        <f>+Territorio[[#This Row],[id]]</f>
        <v>2260</v>
      </c>
    </row>
    <row r="2271" spans="2:9" hidden="1" x14ac:dyDescent="0.3">
      <c r="B2271">
        <v>2261</v>
      </c>
      <c r="C2271" s="1" t="s">
        <v>3787</v>
      </c>
      <c r="D2271" s="1" t="s">
        <v>3788</v>
      </c>
      <c r="E2271" s="1" t="s">
        <v>3208</v>
      </c>
      <c r="F2271" s="1" t="s">
        <v>317</v>
      </c>
      <c r="G2271" s="1" t="s">
        <v>716</v>
      </c>
      <c r="H2271" s="1" t="s">
        <v>12918</v>
      </c>
      <c r="I2271" s="1">
        <f>+Territorio[[#This Row],[id]]</f>
        <v>2261</v>
      </c>
    </row>
    <row r="2272" spans="2:9" hidden="1" x14ac:dyDescent="0.3">
      <c r="B2272">
        <v>2262</v>
      </c>
      <c r="C2272" s="1" t="s">
        <v>3789</v>
      </c>
      <c r="D2272" s="1" t="s">
        <v>3790</v>
      </c>
      <c r="E2272" s="1" t="s">
        <v>3208</v>
      </c>
      <c r="F2272" s="1" t="s">
        <v>317</v>
      </c>
      <c r="G2272" s="1" t="s">
        <v>716</v>
      </c>
      <c r="H2272" s="1" t="s">
        <v>12919</v>
      </c>
      <c r="I2272" s="1">
        <f>+Territorio[[#This Row],[id]]</f>
        <v>2262</v>
      </c>
    </row>
    <row r="2273" spans="2:9" hidden="1" x14ac:dyDescent="0.3">
      <c r="B2273">
        <v>2263</v>
      </c>
      <c r="C2273" s="1" t="s">
        <v>3791</v>
      </c>
      <c r="D2273" s="1" t="s">
        <v>3792</v>
      </c>
      <c r="E2273" s="1" t="s">
        <v>3208</v>
      </c>
      <c r="F2273" s="1" t="s">
        <v>317</v>
      </c>
      <c r="G2273" s="1" t="s">
        <v>716</v>
      </c>
      <c r="H2273" s="1" t="s">
        <v>12920</v>
      </c>
      <c r="I2273" s="1">
        <f>+Territorio[[#This Row],[id]]</f>
        <v>2263</v>
      </c>
    </row>
    <row r="2274" spans="2:9" hidden="1" x14ac:dyDescent="0.3">
      <c r="B2274">
        <v>2264</v>
      </c>
      <c r="C2274" s="1" t="s">
        <v>3375</v>
      </c>
      <c r="D2274" s="1" t="s">
        <v>3793</v>
      </c>
      <c r="E2274" s="1" t="s">
        <v>3208</v>
      </c>
      <c r="F2274" s="1" t="s">
        <v>317</v>
      </c>
      <c r="G2274" s="1" t="s">
        <v>716</v>
      </c>
      <c r="H2274" s="1" t="s">
        <v>12921</v>
      </c>
      <c r="I2274" s="1">
        <f>+Territorio[[#This Row],[id]]</f>
        <v>2264</v>
      </c>
    </row>
    <row r="2275" spans="2:9" hidden="1" x14ac:dyDescent="0.3">
      <c r="B2275">
        <v>2265</v>
      </c>
      <c r="C2275" s="1" t="s">
        <v>3794</v>
      </c>
      <c r="D2275" s="1" t="s">
        <v>3795</v>
      </c>
      <c r="E2275" s="1" t="s">
        <v>3208</v>
      </c>
      <c r="F2275" s="1" t="s">
        <v>317</v>
      </c>
      <c r="G2275" s="1" t="s">
        <v>716</v>
      </c>
      <c r="H2275" s="1" t="s">
        <v>12922</v>
      </c>
      <c r="I2275" s="1">
        <f>+Territorio[[#This Row],[id]]</f>
        <v>2265</v>
      </c>
    </row>
    <row r="2276" spans="2:9" hidden="1" x14ac:dyDescent="0.3">
      <c r="B2276">
        <v>2266</v>
      </c>
      <c r="C2276" s="1" t="s">
        <v>3796</v>
      </c>
      <c r="D2276" s="1" t="s">
        <v>3797</v>
      </c>
      <c r="E2276" s="1" t="s">
        <v>3208</v>
      </c>
      <c r="F2276" s="1" t="s">
        <v>317</v>
      </c>
      <c r="G2276" s="1" t="s">
        <v>716</v>
      </c>
      <c r="H2276" s="1" t="s">
        <v>12923</v>
      </c>
      <c r="I2276" s="1">
        <f>+Territorio[[#This Row],[id]]</f>
        <v>2266</v>
      </c>
    </row>
    <row r="2277" spans="2:9" hidden="1" x14ac:dyDescent="0.3">
      <c r="B2277">
        <v>2267</v>
      </c>
      <c r="C2277" s="1" t="s">
        <v>2297</v>
      </c>
      <c r="D2277" s="1" t="s">
        <v>3798</v>
      </c>
      <c r="E2277" s="1" t="s">
        <v>3208</v>
      </c>
      <c r="F2277" s="1" t="s">
        <v>317</v>
      </c>
      <c r="G2277" s="1" t="s">
        <v>716</v>
      </c>
      <c r="H2277" s="1" t="s">
        <v>12924</v>
      </c>
      <c r="I2277" s="1">
        <f>+Territorio[[#This Row],[id]]</f>
        <v>2267</v>
      </c>
    </row>
    <row r="2278" spans="2:9" hidden="1" x14ac:dyDescent="0.3">
      <c r="B2278">
        <v>2268</v>
      </c>
      <c r="C2278" s="1" t="s">
        <v>3799</v>
      </c>
      <c r="D2278" s="1" t="s">
        <v>3800</v>
      </c>
      <c r="E2278" s="1" t="s">
        <v>3208</v>
      </c>
      <c r="F2278" s="1" t="s">
        <v>317</v>
      </c>
      <c r="G2278" s="1" t="s">
        <v>716</v>
      </c>
      <c r="H2278" s="1" t="s">
        <v>12925</v>
      </c>
      <c r="I2278" s="1">
        <f>+Territorio[[#This Row],[id]]</f>
        <v>2268</v>
      </c>
    </row>
    <row r="2279" spans="2:9" hidden="1" x14ac:dyDescent="0.3">
      <c r="B2279">
        <v>2269</v>
      </c>
      <c r="C2279" s="1" t="s">
        <v>3519</v>
      </c>
      <c r="D2279" s="1" t="s">
        <v>3801</v>
      </c>
      <c r="E2279" s="1" t="s">
        <v>3208</v>
      </c>
      <c r="F2279" s="1" t="s">
        <v>317</v>
      </c>
      <c r="G2279" s="1" t="s">
        <v>716</v>
      </c>
      <c r="H2279" s="1" t="s">
        <v>12926</v>
      </c>
      <c r="I2279" s="1">
        <f>+Territorio[[#This Row],[id]]</f>
        <v>2269</v>
      </c>
    </row>
    <row r="2280" spans="2:9" hidden="1" x14ac:dyDescent="0.3">
      <c r="B2280">
        <v>2270</v>
      </c>
      <c r="C2280" s="1" t="s">
        <v>3802</v>
      </c>
      <c r="D2280" s="1" t="s">
        <v>3803</v>
      </c>
      <c r="E2280" s="1" t="s">
        <v>3208</v>
      </c>
      <c r="F2280" s="1" t="s">
        <v>317</v>
      </c>
      <c r="G2280" s="1" t="s">
        <v>716</v>
      </c>
      <c r="H2280" s="1" t="s">
        <v>12927</v>
      </c>
      <c r="I2280" s="1">
        <f>+Territorio[[#This Row],[id]]</f>
        <v>2270</v>
      </c>
    </row>
    <row r="2281" spans="2:9" hidden="1" x14ac:dyDescent="0.3">
      <c r="B2281">
        <v>2271</v>
      </c>
      <c r="C2281" s="1" t="s">
        <v>3804</v>
      </c>
      <c r="D2281" s="1" t="s">
        <v>3805</v>
      </c>
      <c r="E2281" s="1" t="s">
        <v>3208</v>
      </c>
      <c r="F2281" s="1" t="s">
        <v>317</v>
      </c>
      <c r="G2281" s="1" t="s">
        <v>716</v>
      </c>
      <c r="H2281" s="1" t="s">
        <v>12928</v>
      </c>
      <c r="I2281" s="1">
        <f>+Territorio[[#This Row],[id]]</f>
        <v>2271</v>
      </c>
    </row>
    <row r="2282" spans="2:9" hidden="1" x14ac:dyDescent="0.3">
      <c r="B2282">
        <v>2272</v>
      </c>
      <c r="C2282" s="1" t="s">
        <v>3716</v>
      </c>
      <c r="D2282" s="1" t="s">
        <v>3806</v>
      </c>
      <c r="E2282" s="1" t="s">
        <v>3208</v>
      </c>
      <c r="F2282" s="1" t="s">
        <v>317</v>
      </c>
      <c r="G2282" s="1" t="s">
        <v>716</v>
      </c>
      <c r="H2282" s="1" t="s">
        <v>12929</v>
      </c>
      <c r="I2282" s="1">
        <f>+Territorio[[#This Row],[id]]</f>
        <v>2272</v>
      </c>
    </row>
    <row r="2283" spans="2:9" hidden="1" x14ac:dyDescent="0.3">
      <c r="B2283">
        <v>2273</v>
      </c>
      <c r="C2283" s="1" t="s">
        <v>701</v>
      </c>
      <c r="D2283" s="1" t="s">
        <v>3807</v>
      </c>
      <c r="E2283" s="1" t="s">
        <v>3208</v>
      </c>
      <c r="F2283" s="1" t="s">
        <v>317</v>
      </c>
      <c r="G2283" s="1" t="s">
        <v>716</v>
      </c>
      <c r="H2283" s="1" t="s">
        <v>12930</v>
      </c>
      <c r="I2283" s="1">
        <f>+Territorio[[#This Row],[id]]</f>
        <v>2273</v>
      </c>
    </row>
    <row r="2284" spans="2:9" hidden="1" x14ac:dyDescent="0.3">
      <c r="B2284">
        <v>2274</v>
      </c>
      <c r="C2284" s="1" t="s">
        <v>3808</v>
      </c>
      <c r="D2284" s="1" t="s">
        <v>3809</v>
      </c>
      <c r="E2284" s="1" t="s">
        <v>3208</v>
      </c>
      <c r="F2284" s="1" t="s">
        <v>317</v>
      </c>
      <c r="G2284" s="1" t="s">
        <v>716</v>
      </c>
      <c r="H2284" s="1" t="s">
        <v>12931</v>
      </c>
      <c r="I2284" s="1">
        <f>+Territorio[[#This Row],[id]]</f>
        <v>2274</v>
      </c>
    </row>
    <row r="2285" spans="2:9" hidden="1" x14ac:dyDescent="0.3">
      <c r="B2285">
        <v>2275</v>
      </c>
      <c r="C2285" s="1" t="s">
        <v>3810</v>
      </c>
      <c r="D2285" s="1" t="s">
        <v>3811</v>
      </c>
      <c r="E2285" s="1" t="s">
        <v>3208</v>
      </c>
      <c r="F2285" s="1" t="s">
        <v>317</v>
      </c>
      <c r="G2285" s="1" t="s">
        <v>716</v>
      </c>
      <c r="H2285" s="1" t="s">
        <v>12932</v>
      </c>
      <c r="I2285" s="1">
        <f>+Territorio[[#This Row],[id]]</f>
        <v>2275</v>
      </c>
    </row>
    <row r="2286" spans="2:9" hidden="1" x14ac:dyDescent="0.3">
      <c r="B2286">
        <v>2276</v>
      </c>
      <c r="C2286" s="1" t="s">
        <v>3812</v>
      </c>
      <c r="D2286" s="1" t="s">
        <v>3813</v>
      </c>
      <c r="E2286" s="1" t="s">
        <v>3208</v>
      </c>
      <c r="F2286" s="1" t="s">
        <v>317</v>
      </c>
      <c r="G2286" s="1" t="s">
        <v>716</v>
      </c>
      <c r="H2286" s="1" t="s">
        <v>12933</v>
      </c>
      <c r="I2286" s="1">
        <f>+Territorio[[#This Row],[id]]</f>
        <v>2276</v>
      </c>
    </row>
    <row r="2287" spans="2:9" hidden="1" x14ac:dyDescent="0.3">
      <c r="B2287">
        <v>2277</v>
      </c>
      <c r="C2287" s="1" t="s">
        <v>3814</v>
      </c>
      <c r="D2287" s="1" t="s">
        <v>3815</v>
      </c>
      <c r="E2287" s="1" t="s">
        <v>3208</v>
      </c>
      <c r="F2287" s="1" t="s">
        <v>317</v>
      </c>
      <c r="G2287" s="1" t="s">
        <v>716</v>
      </c>
      <c r="H2287" s="1" t="s">
        <v>12934</v>
      </c>
      <c r="I2287" s="1">
        <f>+Territorio[[#This Row],[id]]</f>
        <v>2277</v>
      </c>
    </row>
    <row r="2288" spans="2:9" hidden="1" x14ac:dyDescent="0.3">
      <c r="B2288">
        <v>2278</v>
      </c>
      <c r="C2288" s="1" t="s">
        <v>3816</v>
      </c>
      <c r="D2288" s="1" t="s">
        <v>3817</v>
      </c>
      <c r="E2288" s="1" t="s">
        <v>3208</v>
      </c>
      <c r="F2288" s="1" t="s">
        <v>317</v>
      </c>
      <c r="G2288" s="1" t="s">
        <v>716</v>
      </c>
      <c r="H2288" s="1" t="s">
        <v>12935</v>
      </c>
      <c r="I2288" s="1">
        <f>+Territorio[[#This Row],[id]]</f>
        <v>2278</v>
      </c>
    </row>
    <row r="2289" spans="2:9" hidden="1" x14ac:dyDescent="0.3">
      <c r="B2289">
        <v>2279</v>
      </c>
      <c r="C2289" s="1" t="s">
        <v>3818</v>
      </c>
      <c r="D2289" s="1" t="s">
        <v>3819</v>
      </c>
      <c r="E2289" s="1" t="s">
        <v>3208</v>
      </c>
      <c r="F2289" s="1" t="s">
        <v>317</v>
      </c>
      <c r="G2289" s="1" t="s">
        <v>716</v>
      </c>
      <c r="H2289" s="1" t="s">
        <v>12936</v>
      </c>
      <c r="I2289" s="1">
        <f>+Territorio[[#This Row],[id]]</f>
        <v>2279</v>
      </c>
    </row>
    <row r="2290" spans="2:9" hidden="1" x14ac:dyDescent="0.3">
      <c r="B2290">
        <v>2280</v>
      </c>
      <c r="C2290" s="1" t="s">
        <v>3820</v>
      </c>
      <c r="D2290" s="1" t="s">
        <v>3821</v>
      </c>
      <c r="E2290" s="1" t="s">
        <v>3208</v>
      </c>
      <c r="F2290" s="1" t="s">
        <v>317</v>
      </c>
      <c r="G2290" s="1" t="s">
        <v>716</v>
      </c>
      <c r="H2290" s="1" t="s">
        <v>12937</v>
      </c>
      <c r="I2290" s="1">
        <f>+Territorio[[#This Row],[id]]</f>
        <v>2280</v>
      </c>
    </row>
    <row r="2291" spans="2:9" hidden="1" x14ac:dyDescent="0.3">
      <c r="B2291">
        <v>2281</v>
      </c>
      <c r="C2291" s="1" t="s">
        <v>709</v>
      </c>
      <c r="D2291" s="1" t="s">
        <v>3822</v>
      </c>
      <c r="E2291" s="1" t="s">
        <v>3208</v>
      </c>
      <c r="F2291" s="1" t="s">
        <v>317</v>
      </c>
      <c r="G2291" s="1" t="s">
        <v>716</v>
      </c>
      <c r="H2291" s="1" t="s">
        <v>12938</v>
      </c>
      <c r="I2291" s="1">
        <f>+Territorio[[#This Row],[id]]</f>
        <v>2281</v>
      </c>
    </row>
    <row r="2292" spans="2:9" hidden="1" x14ac:dyDescent="0.3">
      <c r="B2292">
        <v>2282</v>
      </c>
      <c r="C2292" s="1" t="s">
        <v>3823</v>
      </c>
      <c r="D2292" s="1" t="s">
        <v>3824</v>
      </c>
      <c r="E2292" s="1" t="s">
        <v>3208</v>
      </c>
      <c r="F2292" s="1" t="s">
        <v>317</v>
      </c>
      <c r="G2292" s="1" t="s">
        <v>716</v>
      </c>
      <c r="H2292" s="1" t="s">
        <v>12939</v>
      </c>
      <c r="I2292" s="1">
        <f>+Territorio[[#This Row],[id]]</f>
        <v>2282</v>
      </c>
    </row>
    <row r="2293" spans="2:9" hidden="1" x14ac:dyDescent="0.3">
      <c r="B2293">
        <v>2283</v>
      </c>
      <c r="C2293" s="1" t="s">
        <v>3666</v>
      </c>
      <c r="D2293" s="1" t="s">
        <v>3825</v>
      </c>
      <c r="E2293" s="1" t="s">
        <v>3208</v>
      </c>
      <c r="F2293" s="1" t="s">
        <v>317</v>
      </c>
      <c r="G2293" s="1" t="s">
        <v>716</v>
      </c>
      <c r="H2293" s="1" t="s">
        <v>12940</v>
      </c>
      <c r="I2293" s="1">
        <f>+Territorio[[#This Row],[id]]</f>
        <v>2283</v>
      </c>
    </row>
    <row r="2294" spans="2:9" hidden="1" x14ac:dyDescent="0.3">
      <c r="B2294">
        <v>2284</v>
      </c>
      <c r="C2294" s="1" t="s">
        <v>3826</v>
      </c>
      <c r="D2294" s="1" t="s">
        <v>3827</v>
      </c>
      <c r="E2294" s="1" t="s">
        <v>3208</v>
      </c>
      <c r="F2294" s="1" t="s">
        <v>317</v>
      </c>
      <c r="G2294" s="1" t="s">
        <v>716</v>
      </c>
      <c r="H2294" s="1" t="s">
        <v>12941</v>
      </c>
      <c r="I2294" s="1">
        <f>+Territorio[[#This Row],[id]]</f>
        <v>2284</v>
      </c>
    </row>
    <row r="2295" spans="2:9" hidden="1" x14ac:dyDescent="0.3">
      <c r="B2295">
        <v>2285</v>
      </c>
      <c r="C2295" s="1" t="s">
        <v>2944</v>
      </c>
      <c r="D2295" s="1" t="s">
        <v>3828</v>
      </c>
      <c r="E2295" s="1" t="s">
        <v>3208</v>
      </c>
      <c r="F2295" s="1" t="s">
        <v>317</v>
      </c>
      <c r="G2295" s="1" t="s">
        <v>716</v>
      </c>
      <c r="H2295" s="1" t="s">
        <v>12942</v>
      </c>
      <c r="I2295" s="1">
        <f>+Territorio[[#This Row],[id]]</f>
        <v>2285</v>
      </c>
    </row>
    <row r="2296" spans="2:9" hidden="1" x14ac:dyDescent="0.3">
      <c r="B2296">
        <v>2286</v>
      </c>
      <c r="C2296" s="1" t="s">
        <v>2945</v>
      </c>
      <c r="D2296" s="1" t="s">
        <v>3829</v>
      </c>
      <c r="E2296" s="1" t="s">
        <v>3208</v>
      </c>
      <c r="F2296" s="1" t="s">
        <v>317</v>
      </c>
      <c r="G2296" s="1" t="s">
        <v>716</v>
      </c>
      <c r="H2296" s="1" t="s">
        <v>12943</v>
      </c>
      <c r="I2296" s="1">
        <f>+Territorio[[#This Row],[id]]</f>
        <v>2286</v>
      </c>
    </row>
    <row r="2297" spans="2:9" hidden="1" x14ac:dyDescent="0.3">
      <c r="B2297">
        <v>2287</v>
      </c>
      <c r="C2297" s="1" t="s">
        <v>3830</v>
      </c>
      <c r="D2297" s="1" t="s">
        <v>3831</v>
      </c>
      <c r="E2297" s="1" t="s">
        <v>3208</v>
      </c>
      <c r="F2297" s="1" t="s">
        <v>317</v>
      </c>
      <c r="G2297" s="1" t="s">
        <v>716</v>
      </c>
      <c r="H2297" s="1" t="s">
        <v>12944</v>
      </c>
      <c r="I2297" s="1">
        <f>+Territorio[[#This Row],[id]]</f>
        <v>2287</v>
      </c>
    </row>
    <row r="2298" spans="2:9" hidden="1" x14ac:dyDescent="0.3">
      <c r="B2298">
        <v>2288</v>
      </c>
      <c r="C2298" s="1" t="s">
        <v>3832</v>
      </c>
      <c r="D2298" s="1" t="s">
        <v>3833</v>
      </c>
      <c r="E2298" s="1" t="s">
        <v>3208</v>
      </c>
      <c r="F2298" s="1" t="s">
        <v>317</v>
      </c>
      <c r="G2298" s="1" t="s">
        <v>716</v>
      </c>
      <c r="H2298" s="1" t="s">
        <v>12945</v>
      </c>
      <c r="I2298" s="1">
        <f>+Territorio[[#This Row],[id]]</f>
        <v>2288</v>
      </c>
    </row>
    <row r="2299" spans="2:9" hidden="1" x14ac:dyDescent="0.3">
      <c r="B2299">
        <v>2289</v>
      </c>
      <c r="C2299" s="1" t="s">
        <v>3834</v>
      </c>
      <c r="D2299" s="1" t="s">
        <v>3835</v>
      </c>
      <c r="E2299" s="1" t="s">
        <v>3208</v>
      </c>
      <c r="F2299" s="1" t="s">
        <v>317</v>
      </c>
      <c r="G2299" s="1" t="s">
        <v>716</v>
      </c>
      <c r="H2299" s="1" t="s">
        <v>12946</v>
      </c>
      <c r="I2299" s="1">
        <f>+Territorio[[#This Row],[id]]</f>
        <v>2289</v>
      </c>
    </row>
    <row r="2300" spans="2:9" hidden="1" x14ac:dyDescent="0.3">
      <c r="B2300">
        <v>2290</v>
      </c>
      <c r="C2300" s="1" t="s">
        <v>3836</v>
      </c>
      <c r="D2300" s="1" t="s">
        <v>3837</v>
      </c>
      <c r="E2300" s="1" t="s">
        <v>3208</v>
      </c>
      <c r="F2300" s="1" t="s">
        <v>317</v>
      </c>
      <c r="G2300" s="1" t="s">
        <v>716</v>
      </c>
      <c r="H2300" s="1" t="s">
        <v>12947</v>
      </c>
      <c r="I2300" s="1">
        <f>+Territorio[[#This Row],[id]]</f>
        <v>2290</v>
      </c>
    </row>
    <row r="2301" spans="2:9" hidden="1" x14ac:dyDescent="0.3">
      <c r="B2301">
        <v>2291</v>
      </c>
      <c r="C2301" s="1" t="s">
        <v>3838</v>
      </c>
      <c r="D2301" s="1" t="s">
        <v>3839</v>
      </c>
      <c r="E2301" s="1" t="s">
        <v>3208</v>
      </c>
      <c r="F2301" s="1" t="s">
        <v>317</v>
      </c>
      <c r="G2301" s="1" t="s">
        <v>716</v>
      </c>
      <c r="H2301" s="1" t="s">
        <v>12948</v>
      </c>
      <c r="I2301" s="1">
        <f>+Territorio[[#This Row],[id]]</f>
        <v>2291</v>
      </c>
    </row>
    <row r="2302" spans="2:9" hidden="1" x14ac:dyDescent="0.3">
      <c r="B2302">
        <v>2292</v>
      </c>
      <c r="C2302" s="1" t="s">
        <v>3840</v>
      </c>
      <c r="D2302" s="1" t="s">
        <v>3841</v>
      </c>
      <c r="E2302" s="1" t="s">
        <v>3208</v>
      </c>
      <c r="F2302" s="1" t="s">
        <v>317</v>
      </c>
      <c r="G2302" s="1" t="s">
        <v>716</v>
      </c>
      <c r="H2302" s="1" t="s">
        <v>12949</v>
      </c>
      <c r="I2302" s="1">
        <f>+Territorio[[#This Row],[id]]</f>
        <v>2292</v>
      </c>
    </row>
    <row r="2303" spans="2:9" hidden="1" x14ac:dyDescent="0.3">
      <c r="B2303">
        <v>2293</v>
      </c>
      <c r="C2303" s="1" t="s">
        <v>3842</v>
      </c>
      <c r="D2303" s="1" t="s">
        <v>3843</v>
      </c>
      <c r="E2303" s="1" t="s">
        <v>3208</v>
      </c>
      <c r="F2303" s="1" t="s">
        <v>317</v>
      </c>
      <c r="G2303" s="1" t="s">
        <v>716</v>
      </c>
      <c r="H2303" s="1" t="s">
        <v>12950</v>
      </c>
      <c r="I2303" s="1">
        <f>+Territorio[[#This Row],[id]]</f>
        <v>2293</v>
      </c>
    </row>
    <row r="2304" spans="2:9" hidden="1" x14ac:dyDescent="0.3">
      <c r="B2304">
        <v>2294</v>
      </c>
      <c r="C2304" s="1" t="s">
        <v>3844</v>
      </c>
      <c r="D2304" s="1" t="s">
        <v>3845</v>
      </c>
      <c r="E2304" s="1" t="s">
        <v>3208</v>
      </c>
      <c r="F2304" s="1" t="s">
        <v>317</v>
      </c>
      <c r="G2304" s="1" t="s">
        <v>716</v>
      </c>
      <c r="H2304" s="1" t="s">
        <v>12951</v>
      </c>
      <c r="I2304" s="1">
        <f>+Territorio[[#This Row],[id]]</f>
        <v>2294</v>
      </c>
    </row>
    <row r="2305" spans="2:9" hidden="1" x14ac:dyDescent="0.3">
      <c r="B2305">
        <v>2295</v>
      </c>
      <c r="C2305" s="1" t="s">
        <v>3846</v>
      </c>
      <c r="D2305" s="1" t="s">
        <v>3847</v>
      </c>
      <c r="E2305" s="1" t="s">
        <v>3208</v>
      </c>
      <c r="F2305" s="1" t="s">
        <v>317</v>
      </c>
      <c r="G2305" s="1" t="s">
        <v>716</v>
      </c>
      <c r="H2305" s="1" t="s">
        <v>12952</v>
      </c>
      <c r="I2305" s="1">
        <f>+Territorio[[#This Row],[id]]</f>
        <v>2295</v>
      </c>
    </row>
    <row r="2306" spans="2:9" hidden="1" x14ac:dyDescent="0.3">
      <c r="B2306">
        <v>2296</v>
      </c>
      <c r="C2306" s="1" t="s">
        <v>3848</v>
      </c>
      <c r="D2306" s="1" t="s">
        <v>3849</v>
      </c>
      <c r="E2306" s="1" t="s">
        <v>3208</v>
      </c>
      <c r="F2306" s="1" t="s">
        <v>317</v>
      </c>
      <c r="G2306" s="1" t="s">
        <v>716</v>
      </c>
      <c r="H2306" s="1" t="s">
        <v>12953</v>
      </c>
      <c r="I2306" s="1">
        <f>+Territorio[[#This Row],[id]]</f>
        <v>2296</v>
      </c>
    </row>
    <row r="2307" spans="2:9" hidden="1" x14ac:dyDescent="0.3">
      <c r="B2307">
        <v>2297</v>
      </c>
      <c r="C2307" s="1" t="s">
        <v>3124</v>
      </c>
      <c r="D2307" s="1" t="s">
        <v>3850</v>
      </c>
      <c r="E2307" s="1" t="s">
        <v>3208</v>
      </c>
      <c r="F2307" s="1" t="s">
        <v>317</v>
      </c>
      <c r="G2307" s="1" t="s">
        <v>716</v>
      </c>
      <c r="H2307" s="1" t="s">
        <v>12954</v>
      </c>
      <c r="I2307" s="1">
        <f>+Territorio[[#This Row],[id]]</f>
        <v>2297</v>
      </c>
    </row>
    <row r="2308" spans="2:9" hidden="1" x14ac:dyDescent="0.3">
      <c r="B2308">
        <v>2298</v>
      </c>
      <c r="C2308" s="1" t="s">
        <v>3851</v>
      </c>
      <c r="D2308" s="1" t="s">
        <v>3852</v>
      </c>
      <c r="E2308" s="1" t="s">
        <v>3208</v>
      </c>
      <c r="F2308" s="1" t="s">
        <v>317</v>
      </c>
      <c r="G2308" s="1" t="s">
        <v>716</v>
      </c>
      <c r="H2308" s="1" t="s">
        <v>12955</v>
      </c>
      <c r="I2308" s="1">
        <f>+Territorio[[#This Row],[id]]</f>
        <v>2298</v>
      </c>
    </row>
    <row r="2309" spans="2:9" hidden="1" x14ac:dyDescent="0.3">
      <c r="B2309">
        <v>2299</v>
      </c>
      <c r="C2309" s="1" t="s">
        <v>3853</v>
      </c>
      <c r="D2309" s="1" t="s">
        <v>3854</v>
      </c>
      <c r="E2309" s="1" t="s">
        <v>3208</v>
      </c>
      <c r="F2309" s="1" t="s">
        <v>317</v>
      </c>
      <c r="G2309" s="1" t="s">
        <v>716</v>
      </c>
      <c r="H2309" s="1" t="s">
        <v>12956</v>
      </c>
      <c r="I2309" s="1">
        <f>+Territorio[[#This Row],[id]]</f>
        <v>2299</v>
      </c>
    </row>
    <row r="2310" spans="2:9" hidden="1" x14ac:dyDescent="0.3">
      <c r="B2310">
        <v>2300</v>
      </c>
      <c r="C2310" s="1" t="s">
        <v>3855</v>
      </c>
      <c r="D2310" s="1" t="s">
        <v>3856</v>
      </c>
      <c r="E2310" s="1" t="s">
        <v>3208</v>
      </c>
      <c r="F2310" s="1" t="s">
        <v>317</v>
      </c>
      <c r="G2310" s="1" t="s">
        <v>716</v>
      </c>
      <c r="H2310" s="1" t="s">
        <v>12957</v>
      </c>
      <c r="I2310" s="1">
        <f>+Territorio[[#This Row],[id]]</f>
        <v>2300</v>
      </c>
    </row>
    <row r="2311" spans="2:9" hidden="1" x14ac:dyDescent="0.3">
      <c r="B2311">
        <v>2301</v>
      </c>
      <c r="C2311" s="1" t="s">
        <v>1503</v>
      </c>
      <c r="D2311" s="1" t="s">
        <v>3857</v>
      </c>
      <c r="E2311" s="1" t="s">
        <v>3208</v>
      </c>
      <c r="F2311" s="1" t="s">
        <v>317</v>
      </c>
      <c r="G2311" s="1" t="s">
        <v>716</v>
      </c>
      <c r="H2311" s="1" t="s">
        <v>12958</v>
      </c>
      <c r="I2311" s="1">
        <f>+Territorio[[#This Row],[id]]</f>
        <v>2301</v>
      </c>
    </row>
    <row r="2312" spans="2:9" hidden="1" x14ac:dyDescent="0.3">
      <c r="B2312">
        <v>2302</v>
      </c>
      <c r="C2312" s="1" t="s">
        <v>3858</v>
      </c>
      <c r="D2312" s="1" t="s">
        <v>3859</v>
      </c>
      <c r="E2312" s="1" t="s">
        <v>3208</v>
      </c>
      <c r="F2312" s="1" t="s">
        <v>317</v>
      </c>
      <c r="G2312" s="1" t="s">
        <v>716</v>
      </c>
      <c r="H2312" s="1" t="s">
        <v>12959</v>
      </c>
      <c r="I2312" s="1">
        <f>+Territorio[[#This Row],[id]]</f>
        <v>2302</v>
      </c>
    </row>
    <row r="2313" spans="2:9" hidden="1" x14ac:dyDescent="0.3">
      <c r="B2313">
        <v>2303</v>
      </c>
      <c r="C2313" s="1" t="s">
        <v>3860</v>
      </c>
      <c r="D2313" s="1" t="s">
        <v>3861</v>
      </c>
      <c r="E2313" s="1" t="s">
        <v>3208</v>
      </c>
      <c r="F2313" s="1" t="s">
        <v>317</v>
      </c>
      <c r="G2313" s="1" t="s">
        <v>716</v>
      </c>
      <c r="H2313" s="1" t="s">
        <v>12960</v>
      </c>
      <c r="I2313" s="1">
        <f>+Territorio[[#This Row],[id]]</f>
        <v>2303</v>
      </c>
    </row>
    <row r="2314" spans="2:9" hidden="1" x14ac:dyDescent="0.3">
      <c r="B2314">
        <v>2304</v>
      </c>
      <c r="C2314" s="1" t="s">
        <v>3862</v>
      </c>
      <c r="D2314" s="1" t="s">
        <v>3863</v>
      </c>
      <c r="E2314" s="1" t="s">
        <v>3208</v>
      </c>
      <c r="F2314" s="1" t="s">
        <v>317</v>
      </c>
      <c r="G2314" s="1" t="s">
        <v>716</v>
      </c>
      <c r="H2314" s="1" t="s">
        <v>12961</v>
      </c>
      <c r="I2314" s="1">
        <f>+Territorio[[#This Row],[id]]</f>
        <v>2304</v>
      </c>
    </row>
    <row r="2315" spans="2:9" hidden="1" x14ac:dyDescent="0.3">
      <c r="B2315">
        <v>2305</v>
      </c>
      <c r="C2315" s="1" t="s">
        <v>1490</v>
      </c>
      <c r="D2315" s="1" t="s">
        <v>3864</v>
      </c>
      <c r="E2315" s="1" t="s">
        <v>3208</v>
      </c>
      <c r="F2315" s="1" t="s">
        <v>317</v>
      </c>
      <c r="G2315" s="1" t="s">
        <v>716</v>
      </c>
      <c r="H2315" s="1" t="s">
        <v>12962</v>
      </c>
      <c r="I2315" s="1">
        <f>+Territorio[[#This Row],[id]]</f>
        <v>2305</v>
      </c>
    </row>
    <row r="2316" spans="2:9" hidden="1" x14ac:dyDescent="0.3">
      <c r="B2316">
        <v>2306</v>
      </c>
      <c r="C2316" s="1" t="s">
        <v>3865</v>
      </c>
      <c r="D2316" s="1" t="s">
        <v>3866</v>
      </c>
      <c r="E2316" s="1" t="s">
        <v>3208</v>
      </c>
      <c r="F2316" s="1" t="s">
        <v>317</v>
      </c>
      <c r="G2316" s="1" t="s">
        <v>716</v>
      </c>
      <c r="H2316" s="1" t="s">
        <v>12963</v>
      </c>
      <c r="I2316" s="1">
        <f>+Territorio[[#This Row],[id]]</f>
        <v>2306</v>
      </c>
    </row>
    <row r="2317" spans="2:9" hidden="1" x14ac:dyDescent="0.3">
      <c r="B2317">
        <v>2307</v>
      </c>
      <c r="C2317" s="1" t="s">
        <v>3867</v>
      </c>
      <c r="D2317" s="1" t="s">
        <v>3868</v>
      </c>
      <c r="E2317" s="1" t="s">
        <v>3208</v>
      </c>
      <c r="F2317" s="1" t="s">
        <v>317</v>
      </c>
      <c r="G2317" s="1" t="s">
        <v>716</v>
      </c>
      <c r="H2317" s="1" t="s">
        <v>12964</v>
      </c>
      <c r="I2317" s="1">
        <f>+Territorio[[#This Row],[id]]</f>
        <v>2307</v>
      </c>
    </row>
    <row r="2318" spans="2:9" hidden="1" x14ac:dyDescent="0.3">
      <c r="B2318">
        <v>2308</v>
      </c>
      <c r="C2318" s="1" t="s">
        <v>3869</v>
      </c>
      <c r="D2318" s="1" t="s">
        <v>3870</v>
      </c>
      <c r="E2318" s="1" t="s">
        <v>3208</v>
      </c>
      <c r="F2318" s="1" t="s">
        <v>317</v>
      </c>
      <c r="G2318" s="1" t="s">
        <v>716</v>
      </c>
      <c r="H2318" s="1" t="s">
        <v>12965</v>
      </c>
      <c r="I2318" s="1">
        <f>+Territorio[[#This Row],[id]]</f>
        <v>2308</v>
      </c>
    </row>
    <row r="2319" spans="2:9" hidden="1" x14ac:dyDescent="0.3">
      <c r="B2319">
        <v>2309</v>
      </c>
      <c r="C2319" s="1" t="s">
        <v>3871</v>
      </c>
      <c r="D2319" s="1" t="s">
        <v>3872</v>
      </c>
      <c r="E2319" s="1" t="s">
        <v>3208</v>
      </c>
      <c r="F2319" s="1" t="s">
        <v>317</v>
      </c>
      <c r="G2319" s="1" t="s">
        <v>716</v>
      </c>
      <c r="H2319" s="1" t="s">
        <v>12966</v>
      </c>
      <c r="I2319" s="1">
        <f>+Territorio[[#This Row],[id]]</f>
        <v>2309</v>
      </c>
    </row>
    <row r="2320" spans="2:9" hidden="1" x14ac:dyDescent="0.3">
      <c r="B2320">
        <v>2310</v>
      </c>
      <c r="C2320" s="1" t="s">
        <v>3873</v>
      </c>
      <c r="D2320" s="1" t="s">
        <v>3874</v>
      </c>
      <c r="E2320" s="1" t="s">
        <v>3208</v>
      </c>
      <c r="F2320" s="1" t="s">
        <v>317</v>
      </c>
      <c r="G2320" s="1" t="s">
        <v>716</v>
      </c>
      <c r="H2320" s="1" t="s">
        <v>12967</v>
      </c>
      <c r="I2320" s="1">
        <f>+Territorio[[#This Row],[id]]</f>
        <v>2310</v>
      </c>
    </row>
    <row r="2321" spans="2:9" hidden="1" x14ac:dyDescent="0.3">
      <c r="B2321">
        <v>2311</v>
      </c>
      <c r="C2321" s="1" t="s">
        <v>3875</v>
      </c>
      <c r="D2321" s="1" t="s">
        <v>3876</v>
      </c>
      <c r="E2321" s="1" t="s">
        <v>3208</v>
      </c>
      <c r="F2321" s="1" t="s">
        <v>317</v>
      </c>
      <c r="G2321" s="1" t="s">
        <v>716</v>
      </c>
      <c r="H2321" s="1" t="s">
        <v>12968</v>
      </c>
      <c r="I2321" s="1">
        <f>+Territorio[[#This Row],[id]]</f>
        <v>2311</v>
      </c>
    </row>
    <row r="2322" spans="2:9" hidden="1" x14ac:dyDescent="0.3">
      <c r="B2322">
        <v>2312</v>
      </c>
      <c r="C2322" s="1" t="s">
        <v>3877</v>
      </c>
      <c r="D2322" s="1" t="s">
        <v>3878</v>
      </c>
      <c r="E2322" s="1" t="s">
        <v>3208</v>
      </c>
      <c r="F2322" s="1" t="s">
        <v>317</v>
      </c>
      <c r="G2322" s="1" t="s">
        <v>716</v>
      </c>
      <c r="H2322" s="1" t="s">
        <v>12969</v>
      </c>
      <c r="I2322" s="1">
        <f>+Territorio[[#This Row],[id]]</f>
        <v>2312</v>
      </c>
    </row>
    <row r="2323" spans="2:9" hidden="1" x14ac:dyDescent="0.3">
      <c r="B2323">
        <v>2313</v>
      </c>
      <c r="C2323" s="1" t="s">
        <v>3879</v>
      </c>
      <c r="D2323" s="1" t="s">
        <v>3880</v>
      </c>
      <c r="E2323" s="1" t="s">
        <v>3208</v>
      </c>
      <c r="F2323" s="1" t="s">
        <v>317</v>
      </c>
      <c r="G2323" s="1" t="s">
        <v>716</v>
      </c>
      <c r="H2323" s="1" t="s">
        <v>12970</v>
      </c>
      <c r="I2323" s="1">
        <f>+Territorio[[#This Row],[id]]</f>
        <v>2313</v>
      </c>
    </row>
    <row r="2324" spans="2:9" hidden="1" x14ac:dyDescent="0.3">
      <c r="B2324">
        <v>2314</v>
      </c>
      <c r="C2324" s="1" t="s">
        <v>3881</v>
      </c>
      <c r="D2324" s="1" t="s">
        <v>3882</v>
      </c>
      <c r="E2324" s="1" t="s">
        <v>3208</v>
      </c>
      <c r="F2324" s="1" t="s">
        <v>317</v>
      </c>
      <c r="G2324" s="1" t="s">
        <v>716</v>
      </c>
      <c r="H2324" s="1" t="s">
        <v>12971</v>
      </c>
      <c r="I2324" s="1">
        <f>+Territorio[[#This Row],[id]]</f>
        <v>2314</v>
      </c>
    </row>
    <row r="2325" spans="2:9" hidden="1" x14ac:dyDescent="0.3">
      <c r="B2325">
        <v>2315</v>
      </c>
      <c r="C2325" s="1" t="s">
        <v>3883</v>
      </c>
      <c r="D2325" s="1" t="s">
        <v>3884</v>
      </c>
      <c r="E2325" s="1" t="s">
        <v>3208</v>
      </c>
      <c r="F2325" s="1" t="s">
        <v>317</v>
      </c>
      <c r="G2325" s="1" t="s">
        <v>716</v>
      </c>
      <c r="H2325" s="1" t="s">
        <v>12972</v>
      </c>
      <c r="I2325" s="1">
        <f>+Territorio[[#This Row],[id]]</f>
        <v>2315</v>
      </c>
    </row>
    <row r="2326" spans="2:9" hidden="1" x14ac:dyDescent="0.3">
      <c r="B2326">
        <v>2316</v>
      </c>
      <c r="C2326" s="1" t="s">
        <v>3885</v>
      </c>
      <c r="D2326" s="1" t="s">
        <v>3886</v>
      </c>
      <c r="E2326" s="1" t="s">
        <v>3208</v>
      </c>
      <c r="F2326" s="1" t="s">
        <v>317</v>
      </c>
      <c r="G2326" s="1" t="s">
        <v>716</v>
      </c>
      <c r="H2326" s="1" t="s">
        <v>12973</v>
      </c>
      <c r="I2326" s="1">
        <f>+Territorio[[#This Row],[id]]</f>
        <v>2316</v>
      </c>
    </row>
    <row r="2327" spans="2:9" hidden="1" x14ac:dyDescent="0.3">
      <c r="B2327">
        <v>2317</v>
      </c>
      <c r="C2327" s="1" t="s">
        <v>3887</v>
      </c>
      <c r="D2327" s="1" t="s">
        <v>3888</v>
      </c>
      <c r="E2327" s="1" t="s">
        <v>3208</v>
      </c>
      <c r="F2327" s="1" t="s">
        <v>317</v>
      </c>
      <c r="G2327" s="1" t="s">
        <v>716</v>
      </c>
      <c r="H2327" s="1" t="s">
        <v>12974</v>
      </c>
      <c r="I2327" s="1">
        <f>+Territorio[[#This Row],[id]]</f>
        <v>2317</v>
      </c>
    </row>
    <row r="2328" spans="2:9" hidden="1" x14ac:dyDescent="0.3">
      <c r="B2328">
        <v>2318</v>
      </c>
      <c r="C2328" s="1" t="s">
        <v>3147</v>
      </c>
      <c r="D2328" s="1" t="s">
        <v>3889</v>
      </c>
      <c r="E2328" s="1" t="s">
        <v>3208</v>
      </c>
      <c r="F2328" s="1" t="s">
        <v>317</v>
      </c>
      <c r="G2328" s="1" t="s">
        <v>716</v>
      </c>
      <c r="H2328" s="1" t="s">
        <v>12975</v>
      </c>
      <c r="I2328" s="1">
        <f>+Territorio[[#This Row],[id]]</f>
        <v>2318</v>
      </c>
    </row>
    <row r="2329" spans="2:9" hidden="1" x14ac:dyDescent="0.3">
      <c r="B2329">
        <v>2319</v>
      </c>
      <c r="C2329" s="1" t="s">
        <v>3890</v>
      </c>
      <c r="D2329" s="1" t="s">
        <v>3891</v>
      </c>
      <c r="E2329" s="1" t="s">
        <v>3208</v>
      </c>
      <c r="F2329" s="1" t="s">
        <v>317</v>
      </c>
      <c r="G2329" s="1" t="s">
        <v>716</v>
      </c>
      <c r="H2329" s="1" t="s">
        <v>12976</v>
      </c>
      <c r="I2329" s="1">
        <f>+Territorio[[#This Row],[id]]</f>
        <v>2319</v>
      </c>
    </row>
    <row r="2330" spans="2:9" hidden="1" x14ac:dyDescent="0.3">
      <c r="B2330">
        <v>2320</v>
      </c>
      <c r="C2330" s="1" t="s">
        <v>3892</v>
      </c>
      <c r="D2330" s="1" t="s">
        <v>3893</v>
      </c>
      <c r="E2330" s="1" t="s">
        <v>3208</v>
      </c>
      <c r="F2330" s="1" t="s">
        <v>317</v>
      </c>
      <c r="G2330" s="1" t="s">
        <v>716</v>
      </c>
      <c r="H2330" s="1" t="s">
        <v>12977</v>
      </c>
      <c r="I2330" s="1">
        <f>+Territorio[[#This Row],[id]]</f>
        <v>2320</v>
      </c>
    </row>
    <row r="2331" spans="2:9" hidden="1" x14ac:dyDescent="0.3">
      <c r="B2331">
        <v>2321</v>
      </c>
      <c r="C2331" s="1" t="s">
        <v>3894</v>
      </c>
      <c r="D2331" s="1" t="s">
        <v>3895</v>
      </c>
      <c r="E2331" s="1" t="s">
        <v>3208</v>
      </c>
      <c r="F2331" s="1" t="s">
        <v>317</v>
      </c>
      <c r="G2331" s="1" t="s">
        <v>716</v>
      </c>
      <c r="H2331" s="1" t="s">
        <v>12978</v>
      </c>
      <c r="I2331" s="1">
        <f>+Territorio[[#This Row],[id]]</f>
        <v>2321</v>
      </c>
    </row>
    <row r="2332" spans="2:9" hidden="1" x14ac:dyDescent="0.3">
      <c r="B2332">
        <v>2322</v>
      </c>
      <c r="C2332" s="1" t="s">
        <v>3896</v>
      </c>
      <c r="D2332" s="1" t="s">
        <v>3897</v>
      </c>
      <c r="E2332" s="1" t="s">
        <v>3208</v>
      </c>
      <c r="F2332" s="1" t="s">
        <v>317</v>
      </c>
      <c r="G2332" s="1" t="s">
        <v>716</v>
      </c>
      <c r="H2332" s="1" t="s">
        <v>12979</v>
      </c>
      <c r="I2332" s="1">
        <f>+Territorio[[#This Row],[id]]</f>
        <v>2322</v>
      </c>
    </row>
    <row r="2333" spans="2:9" hidden="1" x14ac:dyDescent="0.3">
      <c r="B2333">
        <v>2323</v>
      </c>
      <c r="C2333" s="1" t="s">
        <v>3898</v>
      </c>
      <c r="D2333" s="1" t="s">
        <v>3899</v>
      </c>
      <c r="E2333" s="1" t="s">
        <v>3208</v>
      </c>
      <c r="F2333" s="1" t="s">
        <v>317</v>
      </c>
      <c r="G2333" s="1" t="s">
        <v>716</v>
      </c>
      <c r="H2333" s="1" t="s">
        <v>12980</v>
      </c>
      <c r="I2333" s="1">
        <f>+Territorio[[#This Row],[id]]</f>
        <v>2323</v>
      </c>
    </row>
    <row r="2334" spans="2:9" hidden="1" x14ac:dyDescent="0.3">
      <c r="B2334">
        <v>2324</v>
      </c>
      <c r="C2334" s="1" t="s">
        <v>3900</v>
      </c>
      <c r="D2334" s="1" t="s">
        <v>3901</v>
      </c>
      <c r="E2334" s="1" t="s">
        <v>3208</v>
      </c>
      <c r="F2334" s="1" t="s">
        <v>317</v>
      </c>
      <c r="G2334" s="1" t="s">
        <v>716</v>
      </c>
      <c r="H2334" s="1" t="s">
        <v>12981</v>
      </c>
      <c r="I2334" s="1">
        <f>+Territorio[[#This Row],[id]]</f>
        <v>2324</v>
      </c>
    </row>
    <row r="2335" spans="2:9" hidden="1" x14ac:dyDescent="0.3">
      <c r="B2335">
        <v>2325</v>
      </c>
      <c r="C2335" s="1" t="s">
        <v>3902</v>
      </c>
      <c r="D2335" s="1" t="s">
        <v>3903</v>
      </c>
      <c r="E2335" s="1" t="s">
        <v>3208</v>
      </c>
      <c r="F2335" s="1" t="s">
        <v>317</v>
      </c>
      <c r="G2335" s="1" t="s">
        <v>716</v>
      </c>
      <c r="H2335" s="1" t="s">
        <v>12982</v>
      </c>
      <c r="I2335" s="1">
        <f>+Territorio[[#This Row],[id]]</f>
        <v>2325</v>
      </c>
    </row>
    <row r="2336" spans="2:9" hidden="1" x14ac:dyDescent="0.3">
      <c r="B2336">
        <v>2326</v>
      </c>
      <c r="C2336" s="1" t="s">
        <v>3904</v>
      </c>
      <c r="D2336" s="1" t="s">
        <v>3905</v>
      </c>
      <c r="E2336" s="1" t="s">
        <v>3208</v>
      </c>
      <c r="F2336" s="1" t="s">
        <v>317</v>
      </c>
      <c r="G2336" s="1" t="s">
        <v>716</v>
      </c>
      <c r="H2336" s="1" t="s">
        <v>12983</v>
      </c>
      <c r="I2336" s="1">
        <f>+Territorio[[#This Row],[id]]</f>
        <v>2326</v>
      </c>
    </row>
    <row r="2337" spans="2:9" hidden="1" x14ac:dyDescent="0.3">
      <c r="B2337">
        <v>2327</v>
      </c>
      <c r="C2337" s="1" t="s">
        <v>3906</v>
      </c>
      <c r="D2337" s="1" t="s">
        <v>3907</v>
      </c>
      <c r="E2337" s="1" t="s">
        <v>3208</v>
      </c>
      <c r="F2337" s="1" t="s">
        <v>317</v>
      </c>
      <c r="G2337" s="1" t="s">
        <v>716</v>
      </c>
      <c r="H2337" s="1" t="s">
        <v>12984</v>
      </c>
      <c r="I2337" s="1">
        <f>+Territorio[[#This Row],[id]]</f>
        <v>2327</v>
      </c>
    </row>
    <row r="2338" spans="2:9" hidden="1" x14ac:dyDescent="0.3">
      <c r="B2338">
        <v>2328</v>
      </c>
      <c r="C2338" s="1" t="s">
        <v>848</v>
      </c>
      <c r="D2338" s="1" t="s">
        <v>3908</v>
      </c>
      <c r="E2338" s="1" t="s">
        <v>3208</v>
      </c>
      <c r="F2338" s="1" t="s">
        <v>317</v>
      </c>
      <c r="G2338" s="1" t="s">
        <v>716</v>
      </c>
      <c r="H2338" s="1" t="s">
        <v>12985</v>
      </c>
      <c r="I2338" s="1">
        <f>+Territorio[[#This Row],[id]]</f>
        <v>2328</v>
      </c>
    </row>
    <row r="2339" spans="2:9" hidden="1" x14ac:dyDescent="0.3">
      <c r="B2339">
        <v>2329</v>
      </c>
      <c r="C2339" s="1" t="s">
        <v>3909</v>
      </c>
      <c r="D2339" s="1" t="s">
        <v>3910</v>
      </c>
      <c r="E2339" s="1" t="s">
        <v>3208</v>
      </c>
      <c r="F2339" s="1" t="s">
        <v>317</v>
      </c>
      <c r="G2339" s="1" t="s">
        <v>716</v>
      </c>
      <c r="H2339" s="1" t="s">
        <v>12986</v>
      </c>
      <c r="I2339" s="1">
        <f>+Territorio[[#This Row],[id]]</f>
        <v>2329</v>
      </c>
    </row>
    <row r="2340" spans="2:9" hidden="1" x14ac:dyDescent="0.3">
      <c r="B2340">
        <v>2330</v>
      </c>
      <c r="C2340" s="1" t="s">
        <v>701</v>
      </c>
      <c r="D2340" s="1" t="s">
        <v>3911</v>
      </c>
      <c r="E2340" s="1" t="s">
        <v>3208</v>
      </c>
      <c r="F2340" s="1" t="s">
        <v>317</v>
      </c>
      <c r="G2340" s="1" t="s">
        <v>716</v>
      </c>
      <c r="H2340" s="1" t="s">
        <v>12987</v>
      </c>
      <c r="I2340" s="1">
        <f>+Territorio[[#This Row],[id]]</f>
        <v>2330</v>
      </c>
    </row>
    <row r="2341" spans="2:9" hidden="1" x14ac:dyDescent="0.3">
      <c r="B2341">
        <v>2331</v>
      </c>
      <c r="C2341" s="1" t="s">
        <v>3912</v>
      </c>
      <c r="D2341" s="1" t="s">
        <v>3913</v>
      </c>
      <c r="E2341" s="1" t="s">
        <v>3208</v>
      </c>
      <c r="F2341" s="1" t="s">
        <v>317</v>
      </c>
      <c r="G2341" s="1" t="s">
        <v>716</v>
      </c>
      <c r="H2341" s="1" t="s">
        <v>12988</v>
      </c>
      <c r="I2341" s="1">
        <f>+Territorio[[#This Row],[id]]</f>
        <v>2331</v>
      </c>
    </row>
    <row r="2342" spans="2:9" hidden="1" x14ac:dyDescent="0.3">
      <c r="B2342">
        <v>2332</v>
      </c>
      <c r="C2342" s="1" t="s">
        <v>3914</v>
      </c>
      <c r="D2342" s="1" t="s">
        <v>3915</v>
      </c>
      <c r="E2342" s="1" t="s">
        <v>3208</v>
      </c>
      <c r="F2342" s="1" t="s">
        <v>317</v>
      </c>
      <c r="G2342" s="1" t="s">
        <v>716</v>
      </c>
      <c r="H2342" s="1" t="s">
        <v>12989</v>
      </c>
      <c r="I2342" s="1">
        <f>+Territorio[[#This Row],[id]]</f>
        <v>2332</v>
      </c>
    </row>
    <row r="2343" spans="2:9" hidden="1" x14ac:dyDescent="0.3">
      <c r="B2343">
        <v>2333</v>
      </c>
      <c r="C2343" s="1" t="s">
        <v>3916</v>
      </c>
      <c r="D2343" s="1" t="s">
        <v>3917</v>
      </c>
      <c r="E2343" s="1" t="s">
        <v>3208</v>
      </c>
      <c r="F2343" s="1" t="s">
        <v>317</v>
      </c>
      <c r="G2343" s="1" t="s">
        <v>716</v>
      </c>
      <c r="H2343" s="1" t="s">
        <v>12990</v>
      </c>
      <c r="I2343" s="1">
        <f>+Territorio[[#This Row],[id]]</f>
        <v>2333</v>
      </c>
    </row>
    <row r="2344" spans="2:9" hidden="1" x14ac:dyDescent="0.3">
      <c r="B2344">
        <v>2334</v>
      </c>
      <c r="C2344" s="1" t="s">
        <v>3564</v>
      </c>
      <c r="D2344" s="1" t="s">
        <v>3918</v>
      </c>
      <c r="E2344" s="1" t="s">
        <v>3208</v>
      </c>
      <c r="F2344" s="1" t="s">
        <v>317</v>
      </c>
      <c r="G2344" s="1" t="s">
        <v>716</v>
      </c>
      <c r="H2344" s="1" t="s">
        <v>12991</v>
      </c>
      <c r="I2344" s="1">
        <f>+Territorio[[#This Row],[id]]</f>
        <v>2334</v>
      </c>
    </row>
    <row r="2345" spans="2:9" hidden="1" x14ac:dyDescent="0.3">
      <c r="B2345">
        <v>2335</v>
      </c>
      <c r="C2345" s="1" t="s">
        <v>2109</v>
      </c>
      <c r="D2345" s="1" t="s">
        <v>3919</v>
      </c>
      <c r="E2345" s="1" t="s">
        <v>3208</v>
      </c>
      <c r="F2345" s="1" t="s">
        <v>317</v>
      </c>
      <c r="G2345" s="1" t="s">
        <v>716</v>
      </c>
      <c r="H2345" s="1" t="s">
        <v>12992</v>
      </c>
      <c r="I2345" s="1">
        <f>+Territorio[[#This Row],[id]]</f>
        <v>2335</v>
      </c>
    </row>
    <row r="2346" spans="2:9" hidden="1" x14ac:dyDescent="0.3">
      <c r="B2346">
        <v>2336</v>
      </c>
      <c r="C2346" s="1" t="s">
        <v>2284</v>
      </c>
      <c r="D2346" s="1" t="s">
        <v>3920</v>
      </c>
      <c r="E2346" s="1" t="s">
        <v>3208</v>
      </c>
      <c r="F2346" s="1" t="s">
        <v>317</v>
      </c>
      <c r="G2346" s="1" t="s">
        <v>716</v>
      </c>
      <c r="H2346" s="1" t="s">
        <v>12993</v>
      </c>
      <c r="I2346" s="1">
        <f>+Territorio[[#This Row],[id]]</f>
        <v>2336</v>
      </c>
    </row>
    <row r="2347" spans="2:9" hidden="1" x14ac:dyDescent="0.3">
      <c r="B2347">
        <v>2337</v>
      </c>
      <c r="C2347" s="1" t="s">
        <v>3921</v>
      </c>
      <c r="D2347" s="1" t="s">
        <v>3922</v>
      </c>
      <c r="E2347" s="1" t="s">
        <v>3208</v>
      </c>
      <c r="F2347" s="1" t="s">
        <v>317</v>
      </c>
      <c r="G2347" s="1" t="s">
        <v>716</v>
      </c>
      <c r="H2347" s="1" t="s">
        <v>12994</v>
      </c>
      <c r="I2347" s="1">
        <f>+Territorio[[#This Row],[id]]</f>
        <v>2337</v>
      </c>
    </row>
    <row r="2348" spans="2:9" hidden="1" x14ac:dyDescent="0.3">
      <c r="B2348">
        <v>2338</v>
      </c>
      <c r="C2348" s="1" t="s">
        <v>3923</v>
      </c>
      <c r="D2348" s="1" t="s">
        <v>3924</v>
      </c>
      <c r="E2348" s="1" t="s">
        <v>3208</v>
      </c>
      <c r="F2348" s="1" t="s">
        <v>317</v>
      </c>
      <c r="G2348" s="1" t="s">
        <v>716</v>
      </c>
      <c r="H2348" s="1" t="s">
        <v>12995</v>
      </c>
      <c r="I2348" s="1">
        <f>+Territorio[[#This Row],[id]]</f>
        <v>2338</v>
      </c>
    </row>
    <row r="2349" spans="2:9" hidden="1" x14ac:dyDescent="0.3">
      <c r="B2349">
        <v>2339</v>
      </c>
      <c r="C2349" s="1" t="s">
        <v>3269</v>
      </c>
      <c r="D2349" s="1" t="s">
        <v>3925</v>
      </c>
      <c r="E2349" s="1" t="s">
        <v>3208</v>
      </c>
      <c r="F2349" s="1" t="s">
        <v>317</v>
      </c>
      <c r="G2349" s="1" t="s">
        <v>716</v>
      </c>
      <c r="H2349" s="1" t="s">
        <v>12996</v>
      </c>
      <c r="I2349" s="1">
        <f>+Territorio[[#This Row],[id]]</f>
        <v>2339</v>
      </c>
    </row>
    <row r="2350" spans="2:9" hidden="1" x14ac:dyDescent="0.3">
      <c r="B2350">
        <v>2340</v>
      </c>
      <c r="C2350" s="1" t="s">
        <v>3447</v>
      </c>
      <c r="D2350" s="1" t="s">
        <v>3926</v>
      </c>
      <c r="E2350" s="1" t="s">
        <v>3208</v>
      </c>
      <c r="F2350" s="1" t="s">
        <v>317</v>
      </c>
      <c r="G2350" s="1" t="s">
        <v>716</v>
      </c>
      <c r="H2350" s="1" t="s">
        <v>12997</v>
      </c>
      <c r="I2350" s="1">
        <f>+Territorio[[#This Row],[id]]</f>
        <v>2340</v>
      </c>
    </row>
    <row r="2351" spans="2:9" hidden="1" x14ac:dyDescent="0.3">
      <c r="B2351">
        <v>2341</v>
      </c>
      <c r="C2351" s="1" t="s">
        <v>3927</v>
      </c>
      <c r="D2351" s="1" t="s">
        <v>3928</v>
      </c>
      <c r="E2351" s="1" t="s">
        <v>3208</v>
      </c>
      <c r="F2351" s="1" t="s">
        <v>317</v>
      </c>
      <c r="G2351" s="1" t="s">
        <v>716</v>
      </c>
      <c r="H2351" s="1" t="s">
        <v>12998</v>
      </c>
      <c r="I2351" s="1">
        <f>+Territorio[[#This Row],[id]]</f>
        <v>2341</v>
      </c>
    </row>
    <row r="2352" spans="2:9" hidden="1" x14ac:dyDescent="0.3">
      <c r="B2352">
        <v>2342</v>
      </c>
      <c r="C2352" s="1" t="s">
        <v>3929</v>
      </c>
      <c r="D2352" s="1" t="s">
        <v>3930</v>
      </c>
      <c r="E2352" s="1" t="s">
        <v>3208</v>
      </c>
      <c r="F2352" s="1" t="s">
        <v>317</v>
      </c>
      <c r="G2352" s="1" t="s">
        <v>716</v>
      </c>
      <c r="H2352" s="1" t="s">
        <v>12999</v>
      </c>
      <c r="I2352" s="1">
        <f>+Territorio[[#This Row],[id]]</f>
        <v>2342</v>
      </c>
    </row>
    <row r="2353" spans="2:9" hidden="1" x14ac:dyDescent="0.3">
      <c r="B2353">
        <v>2343</v>
      </c>
      <c r="C2353" s="1" t="s">
        <v>3931</v>
      </c>
      <c r="D2353" s="1" t="s">
        <v>3932</v>
      </c>
      <c r="E2353" s="1" t="s">
        <v>3208</v>
      </c>
      <c r="F2353" s="1" t="s">
        <v>317</v>
      </c>
      <c r="G2353" s="1" t="s">
        <v>716</v>
      </c>
      <c r="H2353" s="1" t="s">
        <v>13000</v>
      </c>
      <c r="I2353" s="1">
        <f>+Territorio[[#This Row],[id]]</f>
        <v>2343</v>
      </c>
    </row>
    <row r="2354" spans="2:9" hidden="1" x14ac:dyDescent="0.3">
      <c r="B2354">
        <v>2344</v>
      </c>
      <c r="C2354" s="1" t="s">
        <v>3933</v>
      </c>
      <c r="D2354" s="1" t="s">
        <v>3934</v>
      </c>
      <c r="E2354" s="1" t="s">
        <v>3208</v>
      </c>
      <c r="F2354" s="1" t="s">
        <v>317</v>
      </c>
      <c r="G2354" s="1" t="s">
        <v>716</v>
      </c>
      <c r="H2354" s="1" t="s">
        <v>13001</v>
      </c>
      <c r="I2354" s="1">
        <f>+Territorio[[#This Row],[id]]</f>
        <v>2344</v>
      </c>
    </row>
    <row r="2355" spans="2:9" hidden="1" x14ac:dyDescent="0.3">
      <c r="B2355">
        <v>2345</v>
      </c>
      <c r="C2355" s="1" t="s">
        <v>3935</v>
      </c>
      <c r="D2355" s="1" t="s">
        <v>3936</v>
      </c>
      <c r="E2355" s="1" t="s">
        <v>3208</v>
      </c>
      <c r="F2355" s="1" t="s">
        <v>317</v>
      </c>
      <c r="G2355" s="1" t="s">
        <v>716</v>
      </c>
      <c r="H2355" s="1" t="s">
        <v>13002</v>
      </c>
      <c r="I2355" s="1">
        <f>+Territorio[[#This Row],[id]]</f>
        <v>2345</v>
      </c>
    </row>
    <row r="2356" spans="2:9" hidden="1" x14ac:dyDescent="0.3">
      <c r="B2356">
        <v>2346</v>
      </c>
      <c r="C2356" s="1" t="s">
        <v>3937</v>
      </c>
      <c r="D2356" s="1" t="s">
        <v>3938</v>
      </c>
      <c r="E2356" s="1" t="s">
        <v>3208</v>
      </c>
      <c r="F2356" s="1" t="s">
        <v>317</v>
      </c>
      <c r="G2356" s="1" t="s">
        <v>716</v>
      </c>
      <c r="H2356" s="1" t="s">
        <v>13003</v>
      </c>
      <c r="I2356" s="1">
        <f>+Territorio[[#This Row],[id]]</f>
        <v>2346</v>
      </c>
    </row>
    <row r="2357" spans="2:9" hidden="1" x14ac:dyDescent="0.3">
      <c r="B2357">
        <v>2347</v>
      </c>
      <c r="C2357" s="1" t="s">
        <v>3939</v>
      </c>
      <c r="D2357" s="1" t="s">
        <v>3940</v>
      </c>
      <c r="E2357" s="1" t="s">
        <v>3208</v>
      </c>
      <c r="F2357" s="1" t="s">
        <v>317</v>
      </c>
      <c r="G2357" s="1" t="s">
        <v>716</v>
      </c>
      <c r="H2357" s="1" t="s">
        <v>13004</v>
      </c>
      <c r="I2357" s="1">
        <f>+Territorio[[#This Row],[id]]</f>
        <v>2347</v>
      </c>
    </row>
    <row r="2358" spans="2:9" hidden="1" x14ac:dyDescent="0.3">
      <c r="B2358">
        <v>2348</v>
      </c>
      <c r="C2358" s="1" t="s">
        <v>3941</v>
      </c>
      <c r="D2358" s="1" t="s">
        <v>3942</v>
      </c>
      <c r="E2358" s="1" t="s">
        <v>3208</v>
      </c>
      <c r="F2358" s="1" t="s">
        <v>317</v>
      </c>
      <c r="G2358" s="1" t="s">
        <v>716</v>
      </c>
      <c r="H2358" s="1" t="s">
        <v>13005</v>
      </c>
      <c r="I2358" s="1">
        <f>+Territorio[[#This Row],[id]]</f>
        <v>2348</v>
      </c>
    </row>
    <row r="2359" spans="2:9" hidden="1" x14ac:dyDescent="0.3">
      <c r="B2359">
        <v>2349</v>
      </c>
      <c r="C2359" s="1" t="s">
        <v>3943</v>
      </c>
      <c r="D2359" s="1" t="s">
        <v>3944</v>
      </c>
      <c r="E2359" s="1" t="s">
        <v>3208</v>
      </c>
      <c r="F2359" s="1" t="s">
        <v>317</v>
      </c>
      <c r="G2359" s="1" t="s">
        <v>716</v>
      </c>
      <c r="H2359" s="1" t="s">
        <v>13006</v>
      </c>
      <c r="I2359" s="1">
        <f>+Territorio[[#This Row],[id]]</f>
        <v>2349</v>
      </c>
    </row>
    <row r="2360" spans="2:9" hidden="1" x14ac:dyDescent="0.3">
      <c r="B2360">
        <v>2350</v>
      </c>
      <c r="C2360" s="1" t="s">
        <v>3945</v>
      </c>
      <c r="D2360" s="1" t="s">
        <v>3946</v>
      </c>
      <c r="E2360" s="1" t="s">
        <v>3208</v>
      </c>
      <c r="F2360" s="1" t="s">
        <v>317</v>
      </c>
      <c r="G2360" s="1" t="s">
        <v>716</v>
      </c>
      <c r="H2360" s="1" t="s">
        <v>13007</v>
      </c>
      <c r="I2360" s="1">
        <f>+Territorio[[#This Row],[id]]</f>
        <v>2350</v>
      </c>
    </row>
    <row r="2361" spans="2:9" hidden="1" x14ac:dyDescent="0.3">
      <c r="B2361">
        <v>2351</v>
      </c>
      <c r="C2361" s="1" t="s">
        <v>3947</v>
      </c>
      <c r="D2361" s="1" t="s">
        <v>3948</v>
      </c>
      <c r="E2361" s="1" t="s">
        <v>3208</v>
      </c>
      <c r="F2361" s="1" t="s">
        <v>317</v>
      </c>
      <c r="G2361" s="1" t="s">
        <v>716</v>
      </c>
      <c r="H2361" s="1" t="s">
        <v>13008</v>
      </c>
      <c r="I2361" s="1">
        <f>+Territorio[[#This Row],[id]]</f>
        <v>2351</v>
      </c>
    </row>
    <row r="2362" spans="2:9" hidden="1" x14ac:dyDescent="0.3">
      <c r="B2362">
        <v>2352</v>
      </c>
      <c r="C2362" s="1" t="s">
        <v>3949</v>
      </c>
      <c r="D2362" s="1" t="s">
        <v>3950</v>
      </c>
      <c r="E2362" s="1" t="s">
        <v>3208</v>
      </c>
      <c r="F2362" s="1" t="s">
        <v>317</v>
      </c>
      <c r="G2362" s="1" t="s">
        <v>716</v>
      </c>
      <c r="H2362" s="1" t="s">
        <v>13009</v>
      </c>
      <c r="I2362" s="1">
        <f>+Territorio[[#This Row],[id]]</f>
        <v>2352</v>
      </c>
    </row>
    <row r="2363" spans="2:9" hidden="1" x14ac:dyDescent="0.3">
      <c r="B2363">
        <v>2353</v>
      </c>
      <c r="C2363" s="1" t="s">
        <v>3951</v>
      </c>
      <c r="D2363" s="1" t="s">
        <v>3952</v>
      </c>
      <c r="E2363" s="1" t="s">
        <v>3208</v>
      </c>
      <c r="F2363" s="1" t="s">
        <v>317</v>
      </c>
      <c r="G2363" s="1" t="s">
        <v>716</v>
      </c>
      <c r="H2363" s="1" t="s">
        <v>13010</v>
      </c>
      <c r="I2363" s="1">
        <f>+Territorio[[#This Row],[id]]</f>
        <v>2353</v>
      </c>
    </row>
    <row r="2364" spans="2:9" hidden="1" x14ac:dyDescent="0.3">
      <c r="B2364">
        <v>2354</v>
      </c>
      <c r="C2364" s="1" t="s">
        <v>3953</v>
      </c>
      <c r="D2364" s="1" t="s">
        <v>3954</v>
      </c>
      <c r="E2364" s="1" t="s">
        <v>3208</v>
      </c>
      <c r="F2364" s="1" t="s">
        <v>317</v>
      </c>
      <c r="G2364" s="1" t="s">
        <v>716</v>
      </c>
      <c r="H2364" s="1" t="s">
        <v>13011</v>
      </c>
      <c r="I2364" s="1">
        <f>+Territorio[[#This Row],[id]]</f>
        <v>2354</v>
      </c>
    </row>
    <row r="2365" spans="2:9" hidden="1" x14ac:dyDescent="0.3">
      <c r="B2365">
        <v>2355</v>
      </c>
      <c r="C2365" s="1" t="s">
        <v>3955</v>
      </c>
      <c r="D2365" s="1" t="s">
        <v>3956</v>
      </c>
      <c r="E2365" s="1" t="s">
        <v>3208</v>
      </c>
      <c r="F2365" s="1" t="s">
        <v>317</v>
      </c>
      <c r="G2365" s="1" t="s">
        <v>716</v>
      </c>
      <c r="H2365" s="1" t="s">
        <v>13012</v>
      </c>
      <c r="I2365" s="1">
        <f>+Territorio[[#This Row],[id]]</f>
        <v>2355</v>
      </c>
    </row>
    <row r="2366" spans="2:9" hidden="1" x14ac:dyDescent="0.3">
      <c r="B2366">
        <v>2356</v>
      </c>
      <c r="C2366" s="1" t="s">
        <v>3957</v>
      </c>
      <c r="D2366" s="1" t="s">
        <v>3958</v>
      </c>
      <c r="E2366" s="1" t="s">
        <v>3208</v>
      </c>
      <c r="F2366" s="1" t="s">
        <v>317</v>
      </c>
      <c r="G2366" s="1" t="s">
        <v>716</v>
      </c>
      <c r="H2366" s="1" t="s">
        <v>13013</v>
      </c>
      <c r="I2366" s="1">
        <f>+Territorio[[#This Row],[id]]</f>
        <v>2356</v>
      </c>
    </row>
    <row r="2367" spans="2:9" hidden="1" x14ac:dyDescent="0.3">
      <c r="B2367">
        <v>2357</v>
      </c>
      <c r="C2367" s="1" t="s">
        <v>3959</v>
      </c>
      <c r="D2367" s="1" t="s">
        <v>3960</v>
      </c>
      <c r="E2367" s="1" t="s">
        <v>3208</v>
      </c>
      <c r="F2367" s="1" t="s">
        <v>317</v>
      </c>
      <c r="G2367" s="1" t="s">
        <v>716</v>
      </c>
      <c r="H2367" s="1" t="s">
        <v>13014</v>
      </c>
      <c r="I2367" s="1">
        <f>+Territorio[[#This Row],[id]]</f>
        <v>2357</v>
      </c>
    </row>
    <row r="2368" spans="2:9" hidden="1" x14ac:dyDescent="0.3">
      <c r="B2368">
        <v>2358</v>
      </c>
      <c r="C2368" s="1" t="s">
        <v>3961</v>
      </c>
      <c r="D2368" s="1" t="s">
        <v>3962</v>
      </c>
      <c r="E2368" s="1" t="s">
        <v>3208</v>
      </c>
      <c r="F2368" s="1" t="s">
        <v>317</v>
      </c>
      <c r="G2368" s="1" t="s">
        <v>716</v>
      </c>
      <c r="H2368" s="1" t="s">
        <v>13015</v>
      </c>
      <c r="I2368" s="1">
        <f>+Territorio[[#This Row],[id]]</f>
        <v>2358</v>
      </c>
    </row>
    <row r="2369" spans="2:9" hidden="1" x14ac:dyDescent="0.3">
      <c r="B2369">
        <v>2359</v>
      </c>
      <c r="C2369" s="1" t="s">
        <v>3963</v>
      </c>
      <c r="D2369" s="1" t="s">
        <v>3964</v>
      </c>
      <c r="E2369" s="1" t="s">
        <v>3208</v>
      </c>
      <c r="F2369" s="1" t="s">
        <v>317</v>
      </c>
      <c r="G2369" s="1" t="s">
        <v>716</v>
      </c>
      <c r="H2369" s="1" t="s">
        <v>13016</v>
      </c>
      <c r="I2369" s="1">
        <f>+Territorio[[#This Row],[id]]</f>
        <v>2359</v>
      </c>
    </row>
    <row r="2370" spans="2:9" hidden="1" x14ac:dyDescent="0.3">
      <c r="B2370">
        <v>2360</v>
      </c>
      <c r="C2370" s="1" t="s">
        <v>3965</v>
      </c>
      <c r="D2370" s="1" t="s">
        <v>3966</v>
      </c>
      <c r="E2370" s="1" t="s">
        <v>3208</v>
      </c>
      <c r="F2370" s="1" t="s">
        <v>317</v>
      </c>
      <c r="G2370" s="1" t="s">
        <v>716</v>
      </c>
      <c r="H2370" s="1" t="s">
        <v>13017</v>
      </c>
      <c r="I2370" s="1">
        <f>+Territorio[[#This Row],[id]]</f>
        <v>2360</v>
      </c>
    </row>
    <row r="2371" spans="2:9" hidden="1" x14ac:dyDescent="0.3">
      <c r="B2371">
        <v>2361</v>
      </c>
      <c r="C2371" s="1" t="s">
        <v>3967</v>
      </c>
      <c r="D2371" s="1" t="s">
        <v>3968</v>
      </c>
      <c r="E2371" s="1" t="s">
        <v>3208</v>
      </c>
      <c r="F2371" s="1" t="s">
        <v>317</v>
      </c>
      <c r="G2371" s="1" t="s">
        <v>716</v>
      </c>
      <c r="H2371" s="1" t="s">
        <v>13018</v>
      </c>
      <c r="I2371" s="1">
        <f>+Territorio[[#This Row],[id]]</f>
        <v>2361</v>
      </c>
    </row>
    <row r="2372" spans="2:9" hidden="1" x14ac:dyDescent="0.3">
      <c r="B2372">
        <v>2362</v>
      </c>
      <c r="C2372" s="1" t="s">
        <v>3969</v>
      </c>
      <c r="D2372" s="1" t="s">
        <v>3970</v>
      </c>
      <c r="E2372" s="1" t="s">
        <v>3208</v>
      </c>
      <c r="F2372" s="1" t="s">
        <v>317</v>
      </c>
      <c r="G2372" s="1" t="s">
        <v>716</v>
      </c>
      <c r="H2372" s="1" t="s">
        <v>13019</v>
      </c>
      <c r="I2372" s="1">
        <f>+Territorio[[#This Row],[id]]</f>
        <v>2362</v>
      </c>
    </row>
    <row r="2373" spans="2:9" hidden="1" x14ac:dyDescent="0.3">
      <c r="B2373">
        <v>2363</v>
      </c>
      <c r="C2373" s="1" t="s">
        <v>3971</v>
      </c>
      <c r="D2373" s="1" t="s">
        <v>3972</v>
      </c>
      <c r="E2373" s="1" t="s">
        <v>3208</v>
      </c>
      <c r="F2373" s="1" t="s">
        <v>317</v>
      </c>
      <c r="G2373" s="1" t="s">
        <v>716</v>
      </c>
      <c r="H2373" s="1" t="s">
        <v>13020</v>
      </c>
      <c r="I2373" s="1">
        <f>+Territorio[[#This Row],[id]]</f>
        <v>2363</v>
      </c>
    </row>
    <row r="2374" spans="2:9" hidden="1" x14ac:dyDescent="0.3">
      <c r="B2374">
        <v>2364</v>
      </c>
      <c r="C2374" s="1" t="s">
        <v>3973</v>
      </c>
      <c r="D2374" s="1" t="s">
        <v>3974</v>
      </c>
      <c r="E2374" s="1" t="s">
        <v>3208</v>
      </c>
      <c r="F2374" s="1" t="s">
        <v>317</v>
      </c>
      <c r="G2374" s="1" t="s">
        <v>716</v>
      </c>
      <c r="H2374" s="1" t="s">
        <v>13021</v>
      </c>
      <c r="I2374" s="1">
        <f>+Territorio[[#This Row],[id]]</f>
        <v>2364</v>
      </c>
    </row>
    <row r="2375" spans="2:9" hidden="1" x14ac:dyDescent="0.3">
      <c r="B2375">
        <v>2365</v>
      </c>
      <c r="C2375" s="1" t="s">
        <v>3975</v>
      </c>
      <c r="D2375" s="1" t="s">
        <v>3976</v>
      </c>
      <c r="E2375" s="1" t="s">
        <v>3208</v>
      </c>
      <c r="F2375" s="1" t="s">
        <v>317</v>
      </c>
      <c r="G2375" s="1" t="s">
        <v>716</v>
      </c>
      <c r="H2375" s="1" t="s">
        <v>13022</v>
      </c>
      <c r="I2375" s="1">
        <f>+Territorio[[#This Row],[id]]</f>
        <v>2365</v>
      </c>
    </row>
    <row r="2376" spans="2:9" hidden="1" x14ac:dyDescent="0.3">
      <c r="B2376">
        <v>2366</v>
      </c>
      <c r="C2376" s="1" t="s">
        <v>3977</v>
      </c>
      <c r="D2376" s="1" t="s">
        <v>3978</v>
      </c>
      <c r="E2376" s="1" t="s">
        <v>3208</v>
      </c>
      <c r="F2376" s="1" t="s">
        <v>317</v>
      </c>
      <c r="G2376" s="1" t="s">
        <v>716</v>
      </c>
      <c r="H2376" s="1" t="s">
        <v>13023</v>
      </c>
      <c r="I2376" s="1">
        <f>+Territorio[[#This Row],[id]]</f>
        <v>2366</v>
      </c>
    </row>
    <row r="2377" spans="2:9" hidden="1" x14ac:dyDescent="0.3">
      <c r="B2377">
        <v>2367</v>
      </c>
      <c r="C2377" s="1" t="s">
        <v>3979</v>
      </c>
      <c r="D2377" s="1" t="s">
        <v>3980</v>
      </c>
      <c r="E2377" s="1" t="s">
        <v>3208</v>
      </c>
      <c r="F2377" s="1" t="s">
        <v>317</v>
      </c>
      <c r="G2377" s="1" t="s">
        <v>716</v>
      </c>
      <c r="H2377" s="1" t="s">
        <v>13024</v>
      </c>
      <c r="I2377" s="1">
        <f>+Territorio[[#This Row],[id]]</f>
        <v>2367</v>
      </c>
    </row>
    <row r="2378" spans="2:9" hidden="1" x14ac:dyDescent="0.3">
      <c r="B2378">
        <v>2368</v>
      </c>
      <c r="C2378" s="1" t="s">
        <v>3981</v>
      </c>
      <c r="D2378" s="1" t="s">
        <v>3982</v>
      </c>
      <c r="E2378" s="1" t="s">
        <v>3208</v>
      </c>
      <c r="F2378" s="1" t="s">
        <v>317</v>
      </c>
      <c r="G2378" s="1" t="s">
        <v>716</v>
      </c>
      <c r="H2378" s="1" t="s">
        <v>13025</v>
      </c>
      <c r="I2378" s="1">
        <f>+Territorio[[#This Row],[id]]</f>
        <v>2368</v>
      </c>
    </row>
    <row r="2379" spans="2:9" hidden="1" x14ac:dyDescent="0.3">
      <c r="B2379">
        <v>2369</v>
      </c>
      <c r="C2379" s="1" t="s">
        <v>836</v>
      </c>
      <c r="D2379" s="1" t="s">
        <v>3983</v>
      </c>
      <c r="E2379" s="1" t="s">
        <v>3208</v>
      </c>
      <c r="F2379" s="1" t="s">
        <v>317</v>
      </c>
      <c r="G2379" s="1" t="s">
        <v>716</v>
      </c>
      <c r="H2379" s="1" t="s">
        <v>13026</v>
      </c>
      <c r="I2379" s="1">
        <f>+Territorio[[#This Row],[id]]</f>
        <v>2369</v>
      </c>
    </row>
    <row r="2380" spans="2:9" hidden="1" x14ac:dyDescent="0.3">
      <c r="B2380">
        <v>2370</v>
      </c>
      <c r="C2380" s="1" t="s">
        <v>3984</v>
      </c>
      <c r="D2380" s="1" t="s">
        <v>3985</v>
      </c>
      <c r="E2380" s="1" t="s">
        <v>3208</v>
      </c>
      <c r="F2380" s="1" t="s">
        <v>317</v>
      </c>
      <c r="G2380" s="1" t="s">
        <v>716</v>
      </c>
      <c r="H2380" s="1" t="s">
        <v>13027</v>
      </c>
      <c r="I2380" s="1">
        <f>+Territorio[[#This Row],[id]]</f>
        <v>2370</v>
      </c>
    </row>
    <row r="2381" spans="2:9" hidden="1" x14ac:dyDescent="0.3">
      <c r="B2381">
        <v>2371</v>
      </c>
      <c r="C2381" s="1" t="s">
        <v>3986</v>
      </c>
      <c r="D2381" s="1" t="s">
        <v>3987</v>
      </c>
      <c r="E2381" s="1" t="s">
        <v>3208</v>
      </c>
      <c r="F2381" s="1" t="s">
        <v>317</v>
      </c>
      <c r="G2381" s="1" t="s">
        <v>716</v>
      </c>
      <c r="H2381" s="1" t="s">
        <v>13028</v>
      </c>
      <c r="I2381" s="1">
        <f>+Territorio[[#This Row],[id]]</f>
        <v>2371</v>
      </c>
    </row>
    <row r="2382" spans="2:9" hidden="1" x14ac:dyDescent="0.3">
      <c r="B2382">
        <v>2372</v>
      </c>
      <c r="C2382" s="1" t="s">
        <v>3988</v>
      </c>
      <c r="D2382" s="1" t="s">
        <v>3989</v>
      </c>
      <c r="E2382" s="1" t="s">
        <v>3208</v>
      </c>
      <c r="F2382" s="1" t="s">
        <v>317</v>
      </c>
      <c r="G2382" s="1" t="s">
        <v>716</v>
      </c>
      <c r="H2382" s="1" t="s">
        <v>13029</v>
      </c>
      <c r="I2382" s="1">
        <f>+Territorio[[#This Row],[id]]</f>
        <v>2372</v>
      </c>
    </row>
    <row r="2383" spans="2:9" hidden="1" x14ac:dyDescent="0.3">
      <c r="B2383">
        <v>2373</v>
      </c>
      <c r="C2383" s="1" t="s">
        <v>3990</v>
      </c>
      <c r="D2383" s="1" t="s">
        <v>3991</v>
      </c>
      <c r="E2383" s="1" t="s">
        <v>3208</v>
      </c>
      <c r="F2383" s="1" t="s">
        <v>317</v>
      </c>
      <c r="G2383" s="1" t="s">
        <v>716</v>
      </c>
      <c r="H2383" s="1" t="s">
        <v>13030</v>
      </c>
      <c r="I2383" s="1">
        <f>+Territorio[[#This Row],[id]]</f>
        <v>2373</v>
      </c>
    </row>
    <row r="2384" spans="2:9" hidden="1" x14ac:dyDescent="0.3">
      <c r="B2384">
        <v>2374</v>
      </c>
      <c r="C2384" s="1" t="s">
        <v>3282</v>
      </c>
      <c r="D2384" s="1" t="s">
        <v>3992</v>
      </c>
      <c r="E2384" s="1" t="s">
        <v>3208</v>
      </c>
      <c r="F2384" s="1" t="s">
        <v>317</v>
      </c>
      <c r="G2384" s="1" t="s">
        <v>716</v>
      </c>
      <c r="H2384" s="1" t="s">
        <v>13031</v>
      </c>
      <c r="I2384" s="1">
        <f>+Territorio[[#This Row],[id]]</f>
        <v>2374</v>
      </c>
    </row>
    <row r="2385" spans="2:9" hidden="1" x14ac:dyDescent="0.3">
      <c r="B2385">
        <v>2375</v>
      </c>
      <c r="C2385" s="1" t="s">
        <v>1587</v>
      </c>
      <c r="D2385" s="1" t="s">
        <v>3993</v>
      </c>
      <c r="E2385" s="1" t="s">
        <v>3208</v>
      </c>
      <c r="F2385" s="1" t="s">
        <v>317</v>
      </c>
      <c r="G2385" s="1" t="s">
        <v>716</v>
      </c>
      <c r="H2385" s="1" t="s">
        <v>13032</v>
      </c>
      <c r="I2385" s="1">
        <f>+Territorio[[#This Row],[id]]</f>
        <v>2375</v>
      </c>
    </row>
    <row r="2386" spans="2:9" hidden="1" x14ac:dyDescent="0.3">
      <c r="B2386">
        <v>2376</v>
      </c>
      <c r="C2386" s="1" t="s">
        <v>3994</v>
      </c>
      <c r="D2386" s="1" t="s">
        <v>3995</v>
      </c>
      <c r="E2386" s="1" t="s">
        <v>3208</v>
      </c>
      <c r="F2386" s="1" t="s">
        <v>317</v>
      </c>
      <c r="G2386" s="1" t="s">
        <v>716</v>
      </c>
      <c r="H2386" s="1" t="s">
        <v>13033</v>
      </c>
      <c r="I2386" s="1">
        <f>+Territorio[[#This Row],[id]]</f>
        <v>2376</v>
      </c>
    </row>
    <row r="2387" spans="2:9" hidden="1" x14ac:dyDescent="0.3">
      <c r="B2387">
        <v>2377</v>
      </c>
      <c r="C2387" s="1" t="s">
        <v>3996</v>
      </c>
      <c r="D2387" s="1" t="s">
        <v>3997</v>
      </c>
      <c r="E2387" s="1" t="s">
        <v>3208</v>
      </c>
      <c r="F2387" s="1" t="s">
        <v>317</v>
      </c>
      <c r="G2387" s="1" t="s">
        <v>716</v>
      </c>
      <c r="H2387" s="1" t="s">
        <v>13034</v>
      </c>
      <c r="I2387" s="1">
        <f>+Territorio[[#This Row],[id]]</f>
        <v>2377</v>
      </c>
    </row>
    <row r="2388" spans="2:9" hidden="1" x14ac:dyDescent="0.3">
      <c r="B2388">
        <v>2378</v>
      </c>
      <c r="C2388" s="1" t="s">
        <v>3998</v>
      </c>
      <c r="D2388" s="1" t="s">
        <v>3999</v>
      </c>
      <c r="E2388" s="1" t="s">
        <v>3208</v>
      </c>
      <c r="F2388" s="1" t="s">
        <v>317</v>
      </c>
      <c r="G2388" s="1" t="s">
        <v>716</v>
      </c>
      <c r="H2388" s="1" t="s">
        <v>13035</v>
      </c>
      <c r="I2388" s="1">
        <f>+Territorio[[#This Row],[id]]</f>
        <v>2378</v>
      </c>
    </row>
    <row r="2389" spans="2:9" hidden="1" x14ac:dyDescent="0.3">
      <c r="B2389">
        <v>2379</v>
      </c>
      <c r="C2389" s="1" t="s">
        <v>4000</v>
      </c>
      <c r="D2389" s="1" t="s">
        <v>4001</v>
      </c>
      <c r="E2389" s="1" t="s">
        <v>3208</v>
      </c>
      <c r="F2389" s="1" t="s">
        <v>317</v>
      </c>
      <c r="G2389" s="1" t="s">
        <v>716</v>
      </c>
      <c r="H2389" s="1" t="s">
        <v>13036</v>
      </c>
      <c r="I2389" s="1">
        <f>+Territorio[[#This Row],[id]]</f>
        <v>2379</v>
      </c>
    </row>
    <row r="2390" spans="2:9" hidden="1" x14ac:dyDescent="0.3">
      <c r="B2390">
        <v>2380</v>
      </c>
      <c r="C2390" s="1" t="s">
        <v>4002</v>
      </c>
      <c r="D2390" s="1" t="s">
        <v>4003</v>
      </c>
      <c r="E2390" s="1" t="s">
        <v>3208</v>
      </c>
      <c r="F2390" s="1" t="s">
        <v>317</v>
      </c>
      <c r="G2390" s="1" t="s">
        <v>716</v>
      </c>
      <c r="H2390" s="1" t="s">
        <v>13037</v>
      </c>
      <c r="I2390" s="1">
        <f>+Territorio[[#This Row],[id]]</f>
        <v>2380</v>
      </c>
    </row>
    <row r="2391" spans="2:9" hidden="1" x14ac:dyDescent="0.3">
      <c r="B2391">
        <v>2381</v>
      </c>
      <c r="C2391" s="1" t="s">
        <v>1395</v>
      </c>
      <c r="D2391" s="1" t="s">
        <v>4004</v>
      </c>
      <c r="E2391" s="1" t="s">
        <v>3208</v>
      </c>
      <c r="F2391" s="1" t="s">
        <v>317</v>
      </c>
      <c r="G2391" s="1" t="s">
        <v>716</v>
      </c>
      <c r="H2391" s="1" t="s">
        <v>13038</v>
      </c>
      <c r="I2391" s="1">
        <f>+Territorio[[#This Row],[id]]</f>
        <v>2381</v>
      </c>
    </row>
    <row r="2392" spans="2:9" hidden="1" x14ac:dyDescent="0.3">
      <c r="B2392">
        <v>2382</v>
      </c>
      <c r="C2392" s="1" t="s">
        <v>4005</v>
      </c>
      <c r="D2392" s="1" t="s">
        <v>4006</v>
      </c>
      <c r="E2392" s="1" t="s">
        <v>3208</v>
      </c>
      <c r="F2392" s="1" t="s">
        <v>317</v>
      </c>
      <c r="G2392" s="1" t="s">
        <v>716</v>
      </c>
      <c r="H2392" s="1" t="s">
        <v>13039</v>
      </c>
      <c r="I2392" s="1">
        <f>+Territorio[[#This Row],[id]]</f>
        <v>2382</v>
      </c>
    </row>
    <row r="2393" spans="2:9" hidden="1" x14ac:dyDescent="0.3">
      <c r="B2393">
        <v>2383</v>
      </c>
      <c r="C2393" s="1" t="s">
        <v>4007</v>
      </c>
      <c r="D2393" s="1" t="s">
        <v>4008</v>
      </c>
      <c r="E2393" s="1" t="s">
        <v>3208</v>
      </c>
      <c r="F2393" s="1" t="s">
        <v>317</v>
      </c>
      <c r="G2393" s="1" t="s">
        <v>716</v>
      </c>
      <c r="H2393" s="1" t="s">
        <v>13040</v>
      </c>
      <c r="I2393" s="1">
        <f>+Territorio[[#This Row],[id]]</f>
        <v>2383</v>
      </c>
    </row>
    <row r="2394" spans="2:9" hidden="1" x14ac:dyDescent="0.3">
      <c r="B2394">
        <v>2384</v>
      </c>
      <c r="C2394" s="1" t="s">
        <v>4009</v>
      </c>
      <c r="D2394" s="1" t="s">
        <v>4010</v>
      </c>
      <c r="E2394" s="1" t="s">
        <v>3208</v>
      </c>
      <c r="F2394" s="1" t="s">
        <v>317</v>
      </c>
      <c r="G2394" s="1" t="s">
        <v>716</v>
      </c>
      <c r="H2394" s="1" t="s">
        <v>13041</v>
      </c>
      <c r="I2394" s="1">
        <f>+Territorio[[#This Row],[id]]</f>
        <v>2384</v>
      </c>
    </row>
    <row r="2395" spans="2:9" hidden="1" x14ac:dyDescent="0.3">
      <c r="B2395">
        <v>2385</v>
      </c>
      <c r="C2395" s="1" t="s">
        <v>4011</v>
      </c>
      <c r="D2395" s="1" t="s">
        <v>4012</v>
      </c>
      <c r="E2395" s="1" t="s">
        <v>3208</v>
      </c>
      <c r="F2395" s="1" t="s">
        <v>317</v>
      </c>
      <c r="G2395" s="1" t="s">
        <v>716</v>
      </c>
      <c r="H2395" s="1" t="s">
        <v>13042</v>
      </c>
      <c r="I2395" s="1">
        <f>+Territorio[[#This Row],[id]]</f>
        <v>2385</v>
      </c>
    </row>
    <row r="2396" spans="2:9" hidden="1" x14ac:dyDescent="0.3">
      <c r="B2396">
        <v>2386</v>
      </c>
      <c r="C2396" s="1" t="s">
        <v>1395</v>
      </c>
      <c r="D2396" s="1" t="s">
        <v>4013</v>
      </c>
      <c r="E2396" s="1" t="s">
        <v>3208</v>
      </c>
      <c r="F2396" s="1" t="s">
        <v>317</v>
      </c>
      <c r="G2396" s="1" t="s">
        <v>716</v>
      </c>
      <c r="H2396" s="1" t="s">
        <v>13043</v>
      </c>
      <c r="I2396" s="1">
        <f>+Territorio[[#This Row],[id]]</f>
        <v>2386</v>
      </c>
    </row>
    <row r="2397" spans="2:9" hidden="1" x14ac:dyDescent="0.3">
      <c r="B2397">
        <v>2387</v>
      </c>
      <c r="C2397" s="1" t="s">
        <v>4014</v>
      </c>
      <c r="D2397" s="1" t="s">
        <v>4015</v>
      </c>
      <c r="E2397" s="1" t="s">
        <v>3208</v>
      </c>
      <c r="F2397" s="1" t="s">
        <v>317</v>
      </c>
      <c r="G2397" s="1" t="s">
        <v>716</v>
      </c>
      <c r="H2397" s="1" t="s">
        <v>13044</v>
      </c>
      <c r="I2397" s="1">
        <f>+Territorio[[#This Row],[id]]</f>
        <v>2387</v>
      </c>
    </row>
    <row r="2398" spans="2:9" hidden="1" x14ac:dyDescent="0.3">
      <c r="B2398">
        <v>2388</v>
      </c>
      <c r="C2398" s="1" t="s">
        <v>4016</v>
      </c>
      <c r="D2398" s="1" t="s">
        <v>4017</v>
      </c>
      <c r="E2398" s="1" t="s">
        <v>3208</v>
      </c>
      <c r="F2398" s="1" t="s">
        <v>317</v>
      </c>
      <c r="G2398" s="1" t="s">
        <v>716</v>
      </c>
      <c r="H2398" s="1" t="s">
        <v>13045</v>
      </c>
      <c r="I2398" s="1">
        <f>+Territorio[[#This Row],[id]]</f>
        <v>2388</v>
      </c>
    </row>
    <row r="2399" spans="2:9" hidden="1" x14ac:dyDescent="0.3">
      <c r="B2399">
        <v>2389</v>
      </c>
      <c r="C2399" s="1" t="s">
        <v>2297</v>
      </c>
      <c r="D2399" s="1" t="s">
        <v>4018</v>
      </c>
      <c r="E2399" s="1" t="s">
        <v>3208</v>
      </c>
      <c r="F2399" s="1" t="s">
        <v>317</v>
      </c>
      <c r="G2399" s="1" t="s">
        <v>716</v>
      </c>
      <c r="H2399" s="1" t="s">
        <v>13046</v>
      </c>
      <c r="I2399" s="1">
        <f>+Territorio[[#This Row],[id]]</f>
        <v>2389</v>
      </c>
    </row>
    <row r="2400" spans="2:9" hidden="1" x14ac:dyDescent="0.3">
      <c r="B2400">
        <v>2390</v>
      </c>
      <c r="C2400" s="1" t="s">
        <v>4019</v>
      </c>
      <c r="D2400" s="1" t="s">
        <v>4020</v>
      </c>
      <c r="E2400" s="1" t="s">
        <v>3208</v>
      </c>
      <c r="F2400" s="1" t="s">
        <v>317</v>
      </c>
      <c r="G2400" s="1" t="s">
        <v>716</v>
      </c>
      <c r="H2400" s="1" t="s">
        <v>13047</v>
      </c>
      <c r="I2400" s="1">
        <f>+Territorio[[#This Row],[id]]</f>
        <v>2390</v>
      </c>
    </row>
    <row r="2401" spans="2:9" hidden="1" x14ac:dyDescent="0.3">
      <c r="B2401">
        <v>2391</v>
      </c>
      <c r="C2401" s="1" t="s">
        <v>4021</v>
      </c>
      <c r="D2401" s="1" t="s">
        <v>4022</v>
      </c>
      <c r="E2401" s="1" t="s">
        <v>3208</v>
      </c>
      <c r="F2401" s="1" t="s">
        <v>317</v>
      </c>
      <c r="G2401" s="1" t="s">
        <v>716</v>
      </c>
      <c r="H2401" s="1" t="s">
        <v>13048</v>
      </c>
      <c r="I2401" s="1">
        <f>+Territorio[[#This Row],[id]]</f>
        <v>2391</v>
      </c>
    </row>
    <row r="2402" spans="2:9" hidden="1" x14ac:dyDescent="0.3">
      <c r="B2402">
        <v>2392</v>
      </c>
      <c r="C2402" s="1" t="s">
        <v>4023</v>
      </c>
      <c r="D2402" s="1" t="s">
        <v>4024</v>
      </c>
      <c r="E2402" s="1" t="s">
        <v>3208</v>
      </c>
      <c r="F2402" s="1" t="s">
        <v>317</v>
      </c>
      <c r="G2402" s="1" t="s">
        <v>716</v>
      </c>
      <c r="H2402" s="1" t="s">
        <v>13049</v>
      </c>
      <c r="I2402" s="1">
        <f>+Territorio[[#This Row],[id]]</f>
        <v>2392</v>
      </c>
    </row>
    <row r="2403" spans="2:9" hidden="1" x14ac:dyDescent="0.3">
      <c r="B2403">
        <v>2393</v>
      </c>
      <c r="C2403" s="1" t="s">
        <v>3284</v>
      </c>
      <c r="D2403" s="1" t="s">
        <v>4025</v>
      </c>
      <c r="E2403" s="1" t="s">
        <v>3208</v>
      </c>
      <c r="F2403" s="1" t="s">
        <v>317</v>
      </c>
      <c r="G2403" s="1" t="s">
        <v>716</v>
      </c>
      <c r="H2403" s="1" t="s">
        <v>13050</v>
      </c>
      <c r="I2403" s="1">
        <f>+Territorio[[#This Row],[id]]</f>
        <v>2393</v>
      </c>
    </row>
    <row r="2404" spans="2:9" hidden="1" x14ac:dyDescent="0.3">
      <c r="B2404">
        <v>2394</v>
      </c>
      <c r="C2404" s="1" t="s">
        <v>2032</v>
      </c>
      <c r="D2404" s="1" t="s">
        <v>4026</v>
      </c>
      <c r="E2404" s="1" t="s">
        <v>3208</v>
      </c>
      <c r="F2404" s="1" t="s">
        <v>317</v>
      </c>
      <c r="G2404" s="1" t="s">
        <v>716</v>
      </c>
      <c r="H2404" s="1" t="s">
        <v>13051</v>
      </c>
      <c r="I2404" s="1">
        <f>+Territorio[[#This Row],[id]]</f>
        <v>2394</v>
      </c>
    </row>
    <row r="2405" spans="2:9" hidden="1" x14ac:dyDescent="0.3">
      <c r="B2405">
        <v>2395</v>
      </c>
      <c r="C2405" s="1" t="s">
        <v>4027</v>
      </c>
      <c r="D2405" s="1" t="s">
        <v>4028</v>
      </c>
      <c r="E2405" s="1" t="s">
        <v>3208</v>
      </c>
      <c r="F2405" s="1" t="s">
        <v>317</v>
      </c>
      <c r="G2405" s="1" t="s">
        <v>716</v>
      </c>
      <c r="H2405" s="1" t="s">
        <v>13052</v>
      </c>
      <c r="I2405" s="1">
        <f>+Territorio[[#This Row],[id]]</f>
        <v>2395</v>
      </c>
    </row>
    <row r="2406" spans="2:9" hidden="1" x14ac:dyDescent="0.3">
      <c r="B2406">
        <v>2396</v>
      </c>
      <c r="C2406" s="1" t="s">
        <v>4029</v>
      </c>
      <c r="D2406" s="1" t="s">
        <v>4030</v>
      </c>
      <c r="E2406" s="1" t="s">
        <v>3208</v>
      </c>
      <c r="F2406" s="1" t="s">
        <v>317</v>
      </c>
      <c r="G2406" s="1" t="s">
        <v>716</v>
      </c>
      <c r="H2406" s="1" t="s">
        <v>13053</v>
      </c>
      <c r="I2406" s="1">
        <f>+Territorio[[#This Row],[id]]</f>
        <v>2396</v>
      </c>
    </row>
    <row r="2407" spans="2:9" hidden="1" x14ac:dyDescent="0.3">
      <c r="B2407">
        <v>2397</v>
      </c>
      <c r="C2407" s="1" t="s">
        <v>4031</v>
      </c>
      <c r="D2407" s="1" t="s">
        <v>4032</v>
      </c>
      <c r="E2407" s="1" t="s">
        <v>3208</v>
      </c>
      <c r="F2407" s="1" t="s">
        <v>317</v>
      </c>
      <c r="G2407" s="1" t="s">
        <v>716</v>
      </c>
      <c r="H2407" s="1" t="s">
        <v>13054</v>
      </c>
      <c r="I2407" s="1">
        <f>+Territorio[[#This Row],[id]]</f>
        <v>2397</v>
      </c>
    </row>
    <row r="2408" spans="2:9" hidden="1" x14ac:dyDescent="0.3">
      <c r="B2408">
        <v>2398</v>
      </c>
      <c r="C2408" s="1" t="s">
        <v>4033</v>
      </c>
      <c r="D2408" s="1" t="s">
        <v>4034</v>
      </c>
      <c r="E2408" s="1" t="s">
        <v>3208</v>
      </c>
      <c r="F2408" s="1" t="s">
        <v>317</v>
      </c>
      <c r="G2408" s="1" t="s">
        <v>716</v>
      </c>
      <c r="H2408" s="1" t="s">
        <v>13055</v>
      </c>
      <c r="I2408" s="1">
        <f>+Territorio[[#This Row],[id]]</f>
        <v>2398</v>
      </c>
    </row>
    <row r="2409" spans="2:9" hidden="1" x14ac:dyDescent="0.3">
      <c r="B2409">
        <v>2399</v>
      </c>
      <c r="C2409" s="1" t="s">
        <v>709</v>
      </c>
      <c r="D2409" s="1" t="s">
        <v>4035</v>
      </c>
      <c r="E2409" s="1" t="s">
        <v>3208</v>
      </c>
      <c r="F2409" s="1" t="s">
        <v>317</v>
      </c>
      <c r="G2409" s="1" t="s">
        <v>716</v>
      </c>
      <c r="H2409" s="1" t="s">
        <v>13056</v>
      </c>
      <c r="I2409" s="1">
        <f>+Territorio[[#This Row],[id]]</f>
        <v>2399</v>
      </c>
    </row>
    <row r="2410" spans="2:9" hidden="1" x14ac:dyDescent="0.3">
      <c r="B2410">
        <v>2400</v>
      </c>
      <c r="C2410" s="1" t="s">
        <v>4036</v>
      </c>
      <c r="D2410" s="1" t="s">
        <v>4037</v>
      </c>
      <c r="E2410" s="1" t="s">
        <v>3208</v>
      </c>
      <c r="F2410" s="1" t="s">
        <v>317</v>
      </c>
      <c r="G2410" s="1" t="s">
        <v>716</v>
      </c>
      <c r="H2410" s="1" t="s">
        <v>13057</v>
      </c>
      <c r="I2410" s="1">
        <f>+Territorio[[#This Row],[id]]</f>
        <v>2400</v>
      </c>
    </row>
    <row r="2411" spans="2:9" hidden="1" x14ac:dyDescent="0.3">
      <c r="B2411">
        <v>2401</v>
      </c>
      <c r="C2411" s="1" t="s">
        <v>4038</v>
      </c>
      <c r="D2411" s="1" t="s">
        <v>4039</v>
      </c>
      <c r="E2411" s="1" t="s">
        <v>3208</v>
      </c>
      <c r="F2411" s="1" t="s">
        <v>317</v>
      </c>
      <c r="G2411" s="1" t="s">
        <v>716</v>
      </c>
      <c r="H2411" s="1" t="s">
        <v>13058</v>
      </c>
      <c r="I2411" s="1">
        <f>+Territorio[[#This Row],[id]]</f>
        <v>2401</v>
      </c>
    </row>
    <row r="2412" spans="2:9" hidden="1" x14ac:dyDescent="0.3">
      <c r="B2412">
        <v>2402</v>
      </c>
      <c r="C2412" s="1" t="s">
        <v>3724</v>
      </c>
      <c r="D2412" s="1" t="s">
        <v>4040</v>
      </c>
      <c r="E2412" s="1" t="s">
        <v>3208</v>
      </c>
      <c r="F2412" s="1" t="s">
        <v>317</v>
      </c>
      <c r="G2412" s="1" t="s">
        <v>716</v>
      </c>
      <c r="H2412" s="1" t="s">
        <v>13059</v>
      </c>
      <c r="I2412" s="1">
        <f>+Territorio[[#This Row],[id]]</f>
        <v>2402</v>
      </c>
    </row>
    <row r="2413" spans="2:9" hidden="1" x14ac:dyDescent="0.3">
      <c r="B2413">
        <v>2403</v>
      </c>
      <c r="C2413" s="1" t="s">
        <v>4041</v>
      </c>
      <c r="D2413" s="1" t="s">
        <v>4042</v>
      </c>
      <c r="E2413" s="1" t="s">
        <v>3208</v>
      </c>
      <c r="F2413" s="1" t="s">
        <v>317</v>
      </c>
      <c r="G2413" s="1" t="s">
        <v>716</v>
      </c>
      <c r="H2413" s="1" t="s">
        <v>13060</v>
      </c>
      <c r="I2413" s="1">
        <f>+Territorio[[#This Row],[id]]</f>
        <v>2403</v>
      </c>
    </row>
    <row r="2414" spans="2:9" hidden="1" x14ac:dyDescent="0.3">
      <c r="B2414">
        <v>2404</v>
      </c>
      <c r="C2414" s="1" t="s">
        <v>4043</v>
      </c>
      <c r="D2414" s="1" t="s">
        <v>4044</v>
      </c>
      <c r="E2414" s="1" t="s">
        <v>3208</v>
      </c>
      <c r="F2414" s="1" t="s">
        <v>317</v>
      </c>
      <c r="G2414" s="1" t="s">
        <v>716</v>
      </c>
      <c r="H2414" s="1" t="s">
        <v>13061</v>
      </c>
      <c r="I2414" s="1">
        <f>+Territorio[[#This Row],[id]]</f>
        <v>2404</v>
      </c>
    </row>
    <row r="2415" spans="2:9" hidden="1" x14ac:dyDescent="0.3">
      <c r="B2415">
        <v>2405</v>
      </c>
      <c r="C2415" s="1" t="s">
        <v>4045</v>
      </c>
      <c r="D2415" s="1" t="s">
        <v>4046</v>
      </c>
      <c r="E2415" s="1" t="s">
        <v>3208</v>
      </c>
      <c r="F2415" s="1" t="s">
        <v>317</v>
      </c>
      <c r="G2415" s="1" t="s">
        <v>716</v>
      </c>
      <c r="H2415" s="1" t="s">
        <v>13062</v>
      </c>
      <c r="I2415" s="1">
        <f>+Territorio[[#This Row],[id]]</f>
        <v>2405</v>
      </c>
    </row>
    <row r="2416" spans="2:9" hidden="1" x14ac:dyDescent="0.3">
      <c r="B2416">
        <v>2406</v>
      </c>
      <c r="C2416" s="1" t="s">
        <v>4047</v>
      </c>
      <c r="D2416" s="1" t="s">
        <v>4048</v>
      </c>
      <c r="E2416" s="1" t="s">
        <v>3208</v>
      </c>
      <c r="F2416" s="1" t="s">
        <v>317</v>
      </c>
      <c r="G2416" s="1" t="s">
        <v>716</v>
      </c>
      <c r="H2416" s="1" t="s">
        <v>13063</v>
      </c>
      <c r="I2416" s="1">
        <f>+Territorio[[#This Row],[id]]</f>
        <v>2406</v>
      </c>
    </row>
    <row r="2417" spans="2:9" hidden="1" x14ac:dyDescent="0.3">
      <c r="B2417">
        <v>2407</v>
      </c>
      <c r="C2417" s="1" t="s">
        <v>4049</v>
      </c>
      <c r="D2417" s="1" t="s">
        <v>4050</v>
      </c>
      <c r="E2417" s="1" t="s">
        <v>3208</v>
      </c>
      <c r="F2417" s="1" t="s">
        <v>317</v>
      </c>
      <c r="G2417" s="1" t="s">
        <v>716</v>
      </c>
      <c r="H2417" s="1" t="s">
        <v>13064</v>
      </c>
      <c r="I2417" s="1">
        <f>+Territorio[[#This Row],[id]]</f>
        <v>2407</v>
      </c>
    </row>
    <row r="2418" spans="2:9" hidden="1" x14ac:dyDescent="0.3">
      <c r="B2418">
        <v>2408</v>
      </c>
      <c r="C2418" s="1" t="s">
        <v>4051</v>
      </c>
      <c r="D2418" s="1" t="s">
        <v>4052</v>
      </c>
      <c r="E2418" s="1" t="s">
        <v>3208</v>
      </c>
      <c r="F2418" s="1" t="s">
        <v>317</v>
      </c>
      <c r="G2418" s="1" t="s">
        <v>716</v>
      </c>
      <c r="H2418" s="1" t="s">
        <v>13065</v>
      </c>
      <c r="I2418" s="1">
        <f>+Territorio[[#This Row],[id]]</f>
        <v>2408</v>
      </c>
    </row>
    <row r="2419" spans="2:9" hidden="1" x14ac:dyDescent="0.3">
      <c r="B2419">
        <v>2409</v>
      </c>
      <c r="C2419" s="1" t="s">
        <v>4053</v>
      </c>
      <c r="D2419" s="1" t="s">
        <v>4054</v>
      </c>
      <c r="E2419" s="1" t="s">
        <v>3208</v>
      </c>
      <c r="F2419" s="1" t="s">
        <v>317</v>
      </c>
      <c r="G2419" s="1" t="s">
        <v>716</v>
      </c>
      <c r="H2419" s="1" t="s">
        <v>13066</v>
      </c>
      <c r="I2419" s="1">
        <f>+Territorio[[#This Row],[id]]</f>
        <v>2409</v>
      </c>
    </row>
    <row r="2420" spans="2:9" hidden="1" x14ac:dyDescent="0.3">
      <c r="B2420">
        <v>2410</v>
      </c>
      <c r="C2420" s="1" t="s">
        <v>4055</v>
      </c>
      <c r="D2420" s="1" t="s">
        <v>4056</v>
      </c>
      <c r="E2420" s="1" t="s">
        <v>3208</v>
      </c>
      <c r="F2420" s="1" t="s">
        <v>317</v>
      </c>
      <c r="G2420" s="1" t="s">
        <v>716</v>
      </c>
      <c r="H2420" s="1" t="s">
        <v>13067</v>
      </c>
      <c r="I2420" s="1">
        <f>+Territorio[[#This Row],[id]]</f>
        <v>2410</v>
      </c>
    </row>
    <row r="2421" spans="2:9" hidden="1" x14ac:dyDescent="0.3">
      <c r="B2421">
        <v>2411</v>
      </c>
      <c r="C2421" s="1" t="s">
        <v>4057</v>
      </c>
      <c r="D2421" s="1" t="s">
        <v>4058</v>
      </c>
      <c r="E2421" s="1" t="s">
        <v>3208</v>
      </c>
      <c r="F2421" s="1" t="s">
        <v>317</v>
      </c>
      <c r="G2421" s="1" t="s">
        <v>716</v>
      </c>
      <c r="H2421" s="1" t="s">
        <v>13068</v>
      </c>
      <c r="I2421" s="1">
        <f>+Territorio[[#This Row],[id]]</f>
        <v>2411</v>
      </c>
    </row>
    <row r="2422" spans="2:9" hidden="1" x14ac:dyDescent="0.3">
      <c r="B2422">
        <v>2412</v>
      </c>
      <c r="C2422" s="1" t="s">
        <v>4059</v>
      </c>
      <c r="D2422" s="1" t="s">
        <v>4060</v>
      </c>
      <c r="E2422" s="1" t="s">
        <v>3208</v>
      </c>
      <c r="F2422" s="1" t="s">
        <v>317</v>
      </c>
      <c r="G2422" s="1" t="s">
        <v>716</v>
      </c>
      <c r="H2422" s="1" t="s">
        <v>13069</v>
      </c>
      <c r="I2422" s="1">
        <f>+Territorio[[#This Row],[id]]</f>
        <v>2412</v>
      </c>
    </row>
    <row r="2423" spans="2:9" hidden="1" x14ac:dyDescent="0.3">
      <c r="B2423">
        <v>2413</v>
      </c>
      <c r="C2423" s="1" t="s">
        <v>3654</v>
      </c>
      <c r="D2423" s="1" t="s">
        <v>4061</v>
      </c>
      <c r="E2423" s="1" t="s">
        <v>3208</v>
      </c>
      <c r="F2423" s="1" t="s">
        <v>317</v>
      </c>
      <c r="G2423" s="1" t="s">
        <v>716</v>
      </c>
      <c r="H2423" s="1" t="s">
        <v>13070</v>
      </c>
      <c r="I2423" s="1">
        <f>+Territorio[[#This Row],[id]]</f>
        <v>2413</v>
      </c>
    </row>
    <row r="2424" spans="2:9" hidden="1" x14ac:dyDescent="0.3">
      <c r="B2424">
        <v>2414</v>
      </c>
      <c r="C2424" s="1" t="s">
        <v>4062</v>
      </c>
      <c r="D2424" s="1" t="s">
        <v>4063</v>
      </c>
      <c r="E2424" s="1" t="s">
        <v>3208</v>
      </c>
      <c r="F2424" s="1" t="s">
        <v>317</v>
      </c>
      <c r="G2424" s="1" t="s">
        <v>716</v>
      </c>
      <c r="H2424" s="1" t="s">
        <v>13071</v>
      </c>
      <c r="I2424" s="1">
        <f>+Territorio[[#This Row],[id]]</f>
        <v>2414</v>
      </c>
    </row>
    <row r="2425" spans="2:9" hidden="1" x14ac:dyDescent="0.3">
      <c r="B2425">
        <v>2415</v>
      </c>
      <c r="C2425" s="1" t="s">
        <v>4064</v>
      </c>
      <c r="D2425" s="1" t="s">
        <v>4065</v>
      </c>
      <c r="E2425" s="1" t="s">
        <v>3208</v>
      </c>
      <c r="F2425" s="1" t="s">
        <v>317</v>
      </c>
      <c r="G2425" s="1" t="s">
        <v>716</v>
      </c>
      <c r="H2425" s="1" t="s">
        <v>13072</v>
      </c>
      <c r="I2425" s="1">
        <f>+Territorio[[#This Row],[id]]</f>
        <v>2415</v>
      </c>
    </row>
    <row r="2426" spans="2:9" hidden="1" x14ac:dyDescent="0.3">
      <c r="B2426">
        <v>2416</v>
      </c>
      <c r="C2426" s="1" t="s">
        <v>4066</v>
      </c>
      <c r="D2426" s="1" t="s">
        <v>4067</v>
      </c>
      <c r="E2426" s="1" t="s">
        <v>3208</v>
      </c>
      <c r="F2426" s="1" t="s">
        <v>317</v>
      </c>
      <c r="G2426" s="1" t="s">
        <v>716</v>
      </c>
      <c r="H2426" s="1" t="s">
        <v>13073</v>
      </c>
      <c r="I2426" s="1">
        <f>+Territorio[[#This Row],[id]]</f>
        <v>2416</v>
      </c>
    </row>
    <row r="2427" spans="2:9" hidden="1" x14ac:dyDescent="0.3">
      <c r="B2427">
        <v>2417</v>
      </c>
      <c r="C2427" s="1" t="s">
        <v>4068</v>
      </c>
      <c r="D2427" s="1" t="s">
        <v>4069</v>
      </c>
      <c r="E2427" s="1" t="s">
        <v>3208</v>
      </c>
      <c r="F2427" s="1" t="s">
        <v>317</v>
      </c>
      <c r="G2427" s="1" t="s">
        <v>716</v>
      </c>
      <c r="H2427" s="1" t="s">
        <v>13074</v>
      </c>
      <c r="I2427" s="1">
        <f>+Territorio[[#This Row],[id]]</f>
        <v>2417</v>
      </c>
    </row>
    <row r="2428" spans="2:9" hidden="1" x14ac:dyDescent="0.3">
      <c r="B2428">
        <v>2418</v>
      </c>
      <c r="C2428" s="1" t="s">
        <v>4070</v>
      </c>
      <c r="D2428" s="1" t="s">
        <v>4071</v>
      </c>
      <c r="E2428" s="1" t="s">
        <v>3208</v>
      </c>
      <c r="F2428" s="1" t="s">
        <v>317</v>
      </c>
      <c r="G2428" s="1" t="s">
        <v>716</v>
      </c>
      <c r="H2428" s="1" t="s">
        <v>13075</v>
      </c>
      <c r="I2428" s="1">
        <f>+Territorio[[#This Row],[id]]</f>
        <v>2418</v>
      </c>
    </row>
    <row r="2429" spans="2:9" hidden="1" x14ac:dyDescent="0.3">
      <c r="B2429">
        <v>2419</v>
      </c>
      <c r="C2429" s="1" t="s">
        <v>3300</v>
      </c>
      <c r="D2429" s="1" t="s">
        <v>4072</v>
      </c>
      <c r="E2429" s="1" t="s">
        <v>3208</v>
      </c>
      <c r="F2429" s="1" t="s">
        <v>317</v>
      </c>
      <c r="G2429" s="1" t="s">
        <v>716</v>
      </c>
      <c r="H2429" s="1" t="s">
        <v>13076</v>
      </c>
      <c r="I2429" s="1">
        <f>+Territorio[[#This Row],[id]]</f>
        <v>2419</v>
      </c>
    </row>
    <row r="2430" spans="2:9" hidden="1" x14ac:dyDescent="0.3">
      <c r="B2430">
        <v>2420</v>
      </c>
      <c r="C2430" s="1" t="s">
        <v>3695</v>
      </c>
      <c r="D2430" s="1" t="s">
        <v>4073</v>
      </c>
      <c r="E2430" s="1" t="s">
        <v>3208</v>
      </c>
      <c r="F2430" s="1" t="s">
        <v>317</v>
      </c>
      <c r="G2430" s="1" t="s">
        <v>716</v>
      </c>
      <c r="H2430" s="1" t="s">
        <v>13077</v>
      </c>
      <c r="I2430" s="1">
        <f>+Territorio[[#This Row],[id]]</f>
        <v>2420</v>
      </c>
    </row>
    <row r="2431" spans="2:9" hidden="1" x14ac:dyDescent="0.3">
      <c r="B2431">
        <v>2421</v>
      </c>
      <c r="C2431" s="1" t="s">
        <v>4074</v>
      </c>
      <c r="D2431" s="1" t="s">
        <v>4075</v>
      </c>
      <c r="E2431" s="1" t="s">
        <v>3208</v>
      </c>
      <c r="F2431" s="1" t="s">
        <v>317</v>
      </c>
      <c r="G2431" s="1" t="s">
        <v>716</v>
      </c>
      <c r="H2431" s="1" t="s">
        <v>13078</v>
      </c>
      <c r="I2431" s="1">
        <f>+Territorio[[#This Row],[id]]</f>
        <v>2421</v>
      </c>
    </row>
    <row r="2432" spans="2:9" hidden="1" x14ac:dyDescent="0.3">
      <c r="B2432">
        <v>2422</v>
      </c>
      <c r="C2432" s="1" t="s">
        <v>4076</v>
      </c>
      <c r="D2432" s="1" t="s">
        <v>4077</v>
      </c>
      <c r="E2432" s="1" t="s">
        <v>3208</v>
      </c>
      <c r="F2432" s="1" t="s">
        <v>317</v>
      </c>
      <c r="G2432" s="1" t="s">
        <v>716</v>
      </c>
      <c r="H2432" s="1" t="s">
        <v>13079</v>
      </c>
      <c r="I2432" s="1">
        <f>+Territorio[[#This Row],[id]]</f>
        <v>2422</v>
      </c>
    </row>
    <row r="2433" spans="2:9" hidden="1" x14ac:dyDescent="0.3">
      <c r="B2433">
        <v>2423</v>
      </c>
      <c r="C2433" s="1" t="s">
        <v>4078</v>
      </c>
      <c r="D2433" s="1" t="s">
        <v>4079</v>
      </c>
      <c r="E2433" s="1" t="s">
        <v>3208</v>
      </c>
      <c r="F2433" s="1" t="s">
        <v>317</v>
      </c>
      <c r="G2433" s="1" t="s">
        <v>716</v>
      </c>
      <c r="H2433" s="1" t="s">
        <v>13080</v>
      </c>
      <c r="I2433" s="1">
        <f>+Territorio[[#This Row],[id]]</f>
        <v>2423</v>
      </c>
    </row>
    <row r="2434" spans="2:9" hidden="1" x14ac:dyDescent="0.3">
      <c r="B2434">
        <v>2424</v>
      </c>
      <c r="C2434" s="1" t="s">
        <v>4080</v>
      </c>
      <c r="D2434" s="1" t="s">
        <v>4081</v>
      </c>
      <c r="E2434" s="1" t="s">
        <v>3208</v>
      </c>
      <c r="F2434" s="1" t="s">
        <v>317</v>
      </c>
      <c r="G2434" s="1" t="s">
        <v>716</v>
      </c>
      <c r="H2434" s="1" t="s">
        <v>13081</v>
      </c>
      <c r="I2434" s="1">
        <f>+Territorio[[#This Row],[id]]</f>
        <v>2424</v>
      </c>
    </row>
    <row r="2435" spans="2:9" hidden="1" x14ac:dyDescent="0.3">
      <c r="B2435">
        <v>2425</v>
      </c>
      <c r="C2435" s="1" t="s">
        <v>4082</v>
      </c>
      <c r="D2435" s="1" t="s">
        <v>4083</v>
      </c>
      <c r="E2435" s="1" t="s">
        <v>3208</v>
      </c>
      <c r="F2435" s="1" t="s">
        <v>317</v>
      </c>
      <c r="G2435" s="1" t="s">
        <v>716</v>
      </c>
      <c r="H2435" s="1" t="s">
        <v>13082</v>
      </c>
      <c r="I2435" s="1">
        <f>+Territorio[[#This Row],[id]]</f>
        <v>2425</v>
      </c>
    </row>
    <row r="2436" spans="2:9" hidden="1" x14ac:dyDescent="0.3">
      <c r="B2436">
        <v>2426</v>
      </c>
      <c r="C2436" s="1" t="s">
        <v>4084</v>
      </c>
      <c r="D2436" s="1" t="s">
        <v>4085</v>
      </c>
      <c r="E2436" s="1" t="s">
        <v>3208</v>
      </c>
      <c r="F2436" s="1" t="s">
        <v>317</v>
      </c>
      <c r="G2436" s="1" t="s">
        <v>716</v>
      </c>
      <c r="H2436" s="1" t="s">
        <v>13083</v>
      </c>
      <c r="I2436" s="1">
        <f>+Territorio[[#This Row],[id]]</f>
        <v>2426</v>
      </c>
    </row>
    <row r="2437" spans="2:9" hidden="1" x14ac:dyDescent="0.3">
      <c r="B2437">
        <v>2427</v>
      </c>
      <c r="C2437" s="1" t="s">
        <v>599</v>
      </c>
      <c r="D2437" s="1" t="s">
        <v>4086</v>
      </c>
      <c r="E2437" s="1" t="s">
        <v>3208</v>
      </c>
      <c r="F2437" s="1" t="s">
        <v>317</v>
      </c>
      <c r="G2437" s="1" t="s">
        <v>716</v>
      </c>
      <c r="H2437" s="1" t="s">
        <v>13084</v>
      </c>
      <c r="I2437" s="1">
        <f>+Territorio[[#This Row],[id]]</f>
        <v>2427</v>
      </c>
    </row>
    <row r="2438" spans="2:9" hidden="1" x14ac:dyDescent="0.3">
      <c r="B2438">
        <v>2428</v>
      </c>
      <c r="C2438" s="1" t="s">
        <v>1395</v>
      </c>
      <c r="D2438" s="1" t="s">
        <v>4087</v>
      </c>
      <c r="E2438" s="1" t="s">
        <v>3208</v>
      </c>
      <c r="F2438" s="1" t="s">
        <v>317</v>
      </c>
      <c r="G2438" s="1" t="s">
        <v>716</v>
      </c>
      <c r="H2438" s="1" t="s">
        <v>13085</v>
      </c>
      <c r="I2438" s="1">
        <f>+Territorio[[#This Row],[id]]</f>
        <v>2428</v>
      </c>
    </row>
    <row r="2439" spans="2:9" hidden="1" x14ac:dyDescent="0.3">
      <c r="B2439">
        <v>2429</v>
      </c>
      <c r="C2439" s="1" t="s">
        <v>3634</v>
      </c>
      <c r="D2439" s="1" t="s">
        <v>4088</v>
      </c>
      <c r="E2439" s="1" t="s">
        <v>3208</v>
      </c>
      <c r="F2439" s="1" t="s">
        <v>317</v>
      </c>
      <c r="G2439" s="1" t="s">
        <v>716</v>
      </c>
      <c r="H2439" s="1" t="s">
        <v>13086</v>
      </c>
      <c r="I2439" s="1">
        <f>+Territorio[[#This Row],[id]]</f>
        <v>2429</v>
      </c>
    </row>
    <row r="2440" spans="2:9" hidden="1" x14ac:dyDescent="0.3">
      <c r="B2440">
        <v>2430</v>
      </c>
      <c r="C2440" s="1" t="s">
        <v>4089</v>
      </c>
      <c r="D2440" s="1" t="s">
        <v>4090</v>
      </c>
      <c r="E2440" s="1" t="s">
        <v>3208</v>
      </c>
      <c r="F2440" s="1" t="s">
        <v>317</v>
      </c>
      <c r="G2440" s="1" t="s">
        <v>716</v>
      </c>
      <c r="H2440" s="1" t="s">
        <v>13087</v>
      </c>
      <c r="I2440" s="1">
        <f>+Territorio[[#This Row],[id]]</f>
        <v>2430</v>
      </c>
    </row>
    <row r="2441" spans="2:9" hidden="1" x14ac:dyDescent="0.3">
      <c r="B2441">
        <v>2431</v>
      </c>
      <c r="C2441" s="1" t="s">
        <v>4091</v>
      </c>
      <c r="D2441" s="1" t="s">
        <v>4092</v>
      </c>
      <c r="E2441" s="1" t="s">
        <v>3208</v>
      </c>
      <c r="F2441" s="1" t="s">
        <v>317</v>
      </c>
      <c r="G2441" s="1" t="s">
        <v>716</v>
      </c>
      <c r="H2441" s="1" t="s">
        <v>13088</v>
      </c>
      <c r="I2441" s="1">
        <f>+Territorio[[#This Row],[id]]</f>
        <v>2431</v>
      </c>
    </row>
    <row r="2442" spans="2:9" hidden="1" x14ac:dyDescent="0.3">
      <c r="B2442">
        <v>2432</v>
      </c>
      <c r="C2442" s="1" t="s">
        <v>4093</v>
      </c>
      <c r="D2442" s="1" t="s">
        <v>4094</v>
      </c>
      <c r="E2442" s="1" t="s">
        <v>3208</v>
      </c>
      <c r="F2442" s="1" t="s">
        <v>317</v>
      </c>
      <c r="G2442" s="1" t="s">
        <v>716</v>
      </c>
      <c r="H2442" s="1" t="s">
        <v>13089</v>
      </c>
      <c r="I2442" s="1">
        <f>+Territorio[[#This Row],[id]]</f>
        <v>2432</v>
      </c>
    </row>
    <row r="2443" spans="2:9" hidden="1" x14ac:dyDescent="0.3">
      <c r="B2443">
        <v>2433</v>
      </c>
      <c r="C2443" s="1" t="s">
        <v>4095</v>
      </c>
      <c r="D2443" s="1" t="s">
        <v>4096</v>
      </c>
      <c r="E2443" s="1" t="s">
        <v>3208</v>
      </c>
      <c r="F2443" s="1" t="s">
        <v>317</v>
      </c>
      <c r="G2443" s="1" t="s">
        <v>716</v>
      </c>
      <c r="H2443" s="1" t="s">
        <v>13090</v>
      </c>
      <c r="I2443" s="1">
        <f>+Territorio[[#This Row],[id]]</f>
        <v>2433</v>
      </c>
    </row>
    <row r="2444" spans="2:9" hidden="1" x14ac:dyDescent="0.3">
      <c r="B2444">
        <v>2434</v>
      </c>
      <c r="C2444" s="1" t="s">
        <v>4097</v>
      </c>
      <c r="D2444" s="1" t="s">
        <v>4098</v>
      </c>
      <c r="E2444" s="1" t="s">
        <v>3208</v>
      </c>
      <c r="F2444" s="1" t="s">
        <v>317</v>
      </c>
      <c r="G2444" s="1" t="s">
        <v>716</v>
      </c>
      <c r="H2444" s="1" t="s">
        <v>13091</v>
      </c>
      <c r="I2444" s="1">
        <f>+Territorio[[#This Row],[id]]</f>
        <v>2434</v>
      </c>
    </row>
    <row r="2445" spans="2:9" hidden="1" x14ac:dyDescent="0.3">
      <c r="B2445">
        <v>2435</v>
      </c>
      <c r="C2445" s="1" t="s">
        <v>4099</v>
      </c>
      <c r="D2445" s="1" t="s">
        <v>4100</v>
      </c>
      <c r="E2445" s="1" t="s">
        <v>3208</v>
      </c>
      <c r="F2445" s="1" t="s">
        <v>317</v>
      </c>
      <c r="G2445" s="1" t="s">
        <v>716</v>
      </c>
      <c r="H2445" s="1" t="s">
        <v>13092</v>
      </c>
      <c r="I2445" s="1">
        <f>+Territorio[[#This Row],[id]]</f>
        <v>2435</v>
      </c>
    </row>
    <row r="2446" spans="2:9" hidden="1" x14ac:dyDescent="0.3">
      <c r="B2446">
        <v>2436</v>
      </c>
      <c r="C2446" s="1" t="s">
        <v>4101</v>
      </c>
      <c r="D2446" s="1" t="s">
        <v>4102</v>
      </c>
      <c r="E2446" s="1" t="s">
        <v>3208</v>
      </c>
      <c r="F2446" s="1" t="s">
        <v>317</v>
      </c>
      <c r="G2446" s="1" t="s">
        <v>716</v>
      </c>
      <c r="H2446" s="1" t="s">
        <v>13093</v>
      </c>
      <c r="I2446" s="1">
        <f>+Territorio[[#This Row],[id]]</f>
        <v>2436</v>
      </c>
    </row>
    <row r="2447" spans="2:9" hidden="1" x14ac:dyDescent="0.3">
      <c r="B2447">
        <v>2437</v>
      </c>
      <c r="C2447" s="1" t="s">
        <v>4103</v>
      </c>
      <c r="D2447" s="1" t="s">
        <v>4104</v>
      </c>
      <c r="E2447" s="1" t="s">
        <v>3208</v>
      </c>
      <c r="F2447" s="1" t="s">
        <v>317</v>
      </c>
      <c r="G2447" s="1" t="s">
        <v>716</v>
      </c>
      <c r="H2447" s="1" t="s">
        <v>13094</v>
      </c>
      <c r="I2447" s="1">
        <f>+Territorio[[#This Row],[id]]</f>
        <v>2437</v>
      </c>
    </row>
    <row r="2448" spans="2:9" hidden="1" x14ac:dyDescent="0.3">
      <c r="B2448">
        <v>2438</v>
      </c>
      <c r="C2448" s="1" t="s">
        <v>3794</v>
      </c>
      <c r="D2448" s="1" t="s">
        <v>4105</v>
      </c>
      <c r="E2448" s="1" t="s">
        <v>3208</v>
      </c>
      <c r="F2448" s="1" t="s">
        <v>317</v>
      </c>
      <c r="G2448" s="1" t="s">
        <v>716</v>
      </c>
      <c r="H2448" s="1" t="s">
        <v>13095</v>
      </c>
      <c r="I2448" s="1">
        <f>+Territorio[[#This Row],[id]]</f>
        <v>2438</v>
      </c>
    </row>
    <row r="2449" spans="2:9" hidden="1" x14ac:dyDescent="0.3">
      <c r="B2449">
        <v>2439</v>
      </c>
      <c r="C2449" s="1" t="s">
        <v>4106</v>
      </c>
      <c r="D2449" s="1" t="s">
        <v>4107</v>
      </c>
      <c r="E2449" s="1" t="s">
        <v>3208</v>
      </c>
      <c r="F2449" s="1" t="s">
        <v>317</v>
      </c>
      <c r="G2449" s="1" t="s">
        <v>716</v>
      </c>
      <c r="H2449" s="1" t="s">
        <v>13096</v>
      </c>
      <c r="I2449" s="1">
        <f>+Territorio[[#This Row],[id]]</f>
        <v>2439</v>
      </c>
    </row>
    <row r="2450" spans="2:9" hidden="1" x14ac:dyDescent="0.3">
      <c r="B2450">
        <v>2440</v>
      </c>
      <c r="C2450" s="1" t="s">
        <v>4108</v>
      </c>
      <c r="D2450" s="1" t="s">
        <v>4109</v>
      </c>
      <c r="E2450" s="1" t="s">
        <v>3208</v>
      </c>
      <c r="F2450" s="1" t="s">
        <v>317</v>
      </c>
      <c r="G2450" s="1" t="s">
        <v>716</v>
      </c>
      <c r="H2450" s="1" t="s">
        <v>13097</v>
      </c>
      <c r="I2450" s="1">
        <f>+Territorio[[#This Row],[id]]</f>
        <v>2440</v>
      </c>
    </row>
    <row r="2451" spans="2:9" hidden="1" x14ac:dyDescent="0.3">
      <c r="B2451">
        <v>2441</v>
      </c>
      <c r="C2451" s="1" t="s">
        <v>4110</v>
      </c>
      <c r="D2451" s="1" t="s">
        <v>4111</v>
      </c>
      <c r="E2451" s="1" t="s">
        <v>3208</v>
      </c>
      <c r="F2451" s="1" t="s">
        <v>317</v>
      </c>
      <c r="G2451" s="1" t="s">
        <v>716</v>
      </c>
      <c r="H2451" s="1" t="s">
        <v>13098</v>
      </c>
      <c r="I2451" s="1">
        <f>+Territorio[[#This Row],[id]]</f>
        <v>2441</v>
      </c>
    </row>
    <row r="2452" spans="2:9" hidden="1" x14ac:dyDescent="0.3">
      <c r="B2452">
        <v>2442</v>
      </c>
      <c r="C2452" s="1" t="s">
        <v>4112</v>
      </c>
      <c r="D2452" s="1" t="s">
        <v>4113</v>
      </c>
      <c r="E2452" s="1" t="s">
        <v>3208</v>
      </c>
      <c r="F2452" s="1" t="s">
        <v>317</v>
      </c>
      <c r="G2452" s="1" t="s">
        <v>716</v>
      </c>
      <c r="H2452" s="1" t="s">
        <v>13099</v>
      </c>
      <c r="I2452" s="1">
        <f>+Territorio[[#This Row],[id]]</f>
        <v>2442</v>
      </c>
    </row>
    <row r="2453" spans="2:9" hidden="1" x14ac:dyDescent="0.3">
      <c r="B2453">
        <v>2443</v>
      </c>
      <c r="C2453" s="1" t="s">
        <v>4114</v>
      </c>
      <c r="D2453" s="1" t="s">
        <v>4115</v>
      </c>
      <c r="E2453" s="1" t="s">
        <v>3208</v>
      </c>
      <c r="F2453" s="1" t="s">
        <v>317</v>
      </c>
      <c r="G2453" s="1" t="s">
        <v>716</v>
      </c>
      <c r="H2453" s="1" t="s">
        <v>13100</v>
      </c>
      <c r="I2453" s="1">
        <f>+Territorio[[#This Row],[id]]</f>
        <v>2443</v>
      </c>
    </row>
    <row r="2454" spans="2:9" hidden="1" x14ac:dyDescent="0.3">
      <c r="B2454">
        <v>2444</v>
      </c>
      <c r="C2454" s="1" t="s">
        <v>3514</v>
      </c>
      <c r="D2454" s="1" t="s">
        <v>4116</v>
      </c>
      <c r="E2454" s="1" t="s">
        <v>3208</v>
      </c>
      <c r="F2454" s="1" t="s">
        <v>317</v>
      </c>
      <c r="G2454" s="1" t="s">
        <v>716</v>
      </c>
      <c r="H2454" s="1" t="s">
        <v>13101</v>
      </c>
      <c r="I2454" s="1">
        <f>+Territorio[[#This Row],[id]]</f>
        <v>2444</v>
      </c>
    </row>
    <row r="2455" spans="2:9" hidden="1" x14ac:dyDescent="0.3">
      <c r="B2455">
        <v>2445</v>
      </c>
      <c r="C2455" s="1" t="s">
        <v>4117</v>
      </c>
      <c r="D2455" s="1" t="s">
        <v>4118</v>
      </c>
      <c r="E2455" s="1" t="s">
        <v>3208</v>
      </c>
      <c r="F2455" s="1" t="s">
        <v>317</v>
      </c>
      <c r="G2455" s="1" t="s">
        <v>716</v>
      </c>
      <c r="H2455" s="1" t="s">
        <v>13102</v>
      </c>
      <c r="I2455" s="1">
        <f>+Territorio[[#This Row],[id]]</f>
        <v>2445</v>
      </c>
    </row>
    <row r="2456" spans="2:9" hidden="1" x14ac:dyDescent="0.3">
      <c r="B2456">
        <v>2446</v>
      </c>
      <c r="C2456" s="1" t="s">
        <v>4119</v>
      </c>
      <c r="D2456" s="1" t="s">
        <v>4120</v>
      </c>
      <c r="E2456" s="1" t="s">
        <v>3208</v>
      </c>
      <c r="F2456" s="1" t="s">
        <v>317</v>
      </c>
      <c r="G2456" s="1" t="s">
        <v>716</v>
      </c>
      <c r="H2456" s="1" t="s">
        <v>13103</v>
      </c>
      <c r="I2456" s="1">
        <f>+Territorio[[#This Row],[id]]</f>
        <v>2446</v>
      </c>
    </row>
    <row r="2457" spans="2:9" hidden="1" x14ac:dyDescent="0.3">
      <c r="B2457">
        <v>2447</v>
      </c>
      <c r="C2457" s="1" t="s">
        <v>4047</v>
      </c>
      <c r="D2457" s="1" t="s">
        <v>4121</v>
      </c>
      <c r="E2457" s="1" t="s">
        <v>3208</v>
      </c>
      <c r="F2457" s="1" t="s">
        <v>317</v>
      </c>
      <c r="G2457" s="1" t="s">
        <v>716</v>
      </c>
      <c r="H2457" s="1" t="s">
        <v>13104</v>
      </c>
      <c r="I2457" s="1">
        <f>+Territorio[[#This Row],[id]]</f>
        <v>2447</v>
      </c>
    </row>
    <row r="2458" spans="2:9" hidden="1" x14ac:dyDescent="0.3">
      <c r="B2458">
        <v>2448</v>
      </c>
      <c r="C2458" s="1" t="s">
        <v>4122</v>
      </c>
      <c r="D2458" s="1" t="s">
        <v>4123</v>
      </c>
      <c r="E2458" s="1" t="s">
        <v>3208</v>
      </c>
      <c r="F2458" s="1" t="s">
        <v>317</v>
      </c>
      <c r="G2458" s="1" t="s">
        <v>716</v>
      </c>
      <c r="H2458" s="1" t="s">
        <v>13105</v>
      </c>
      <c r="I2458" s="1">
        <f>+Territorio[[#This Row],[id]]</f>
        <v>2448</v>
      </c>
    </row>
    <row r="2459" spans="2:9" hidden="1" x14ac:dyDescent="0.3">
      <c r="B2459">
        <v>2449</v>
      </c>
      <c r="C2459" s="1" t="s">
        <v>4124</v>
      </c>
      <c r="D2459" s="1" t="s">
        <v>4125</v>
      </c>
      <c r="E2459" s="1" t="s">
        <v>3208</v>
      </c>
      <c r="F2459" s="1" t="s">
        <v>317</v>
      </c>
      <c r="G2459" s="1" t="s">
        <v>716</v>
      </c>
      <c r="H2459" s="1" t="s">
        <v>13106</v>
      </c>
      <c r="I2459" s="1">
        <f>+Territorio[[#This Row],[id]]</f>
        <v>2449</v>
      </c>
    </row>
    <row r="2460" spans="2:9" hidden="1" x14ac:dyDescent="0.3">
      <c r="B2460">
        <v>2450</v>
      </c>
      <c r="C2460" s="1" t="s">
        <v>4126</v>
      </c>
      <c r="D2460" s="1" t="s">
        <v>4127</v>
      </c>
      <c r="E2460" s="1" t="s">
        <v>3208</v>
      </c>
      <c r="F2460" s="1" t="s">
        <v>317</v>
      </c>
      <c r="G2460" s="1" t="s">
        <v>716</v>
      </c>
      <c r="H2460" s="1" t="s">
        <v>13107</v>
      </c>
      <c r="I2460" s="1">
        <f>+Territorio[[#This Row],[id]]</f>
        <v>2450</v>
      </c>
    </row>
    <row r="2461" spans="2:9" hidden="1" x14ac:dyDescent="0.3">
      <c r="B2461">
        <v>2451</v>
      </c>
      <c r="C2461" s="1" t="s">
        <v>4128</v>
      </c>
      <c r="D2461" s="1" t="s">
        <v>4129</v>
      </c>
      <c r="E2461" s="1" t="s">
        <v>3208</v>
      </c>
      <c r="F2461" s="1" t="s">
        <v>317</v>
      </c>
      <c r="G2461" s="1" t="s">
        <v>716</v>
      </c>
      <c r="H2461" s="1" t="s">
        <v>13108</v>
      </c>
      <c r="I2461" s="1">
        <f>+Territorio[[#This Row],[id]]</f>
        <v>2451</v>
      </c>
    </row>
    <row r="2462" spans="2:9" hidden="1" x14ac:dyDescent="0.3">
      <c r="B2462">
        <v>2452</v>
      </c>
      <c r="C2462" s="1" t="s">
        <v>4130</v>
      </c>
      <c r="D2462" s="1" t="s">
        <v>4131</v>
      </c>
      <c r="E2462" s="1" t="s">
        <v>3208</v>
      </c>
      <c r="F2462" s="1" t="s">
        <v>317</v>
      </c>
      <c r="G2462" s="1" t="s">
        <v>716</v>
      </c>
      <c r="H2462" s="1" t="s">
        <v>13109</v>
      </c>
      <c r="I2462" s="1">
        <f>+Territorio[[#This Row],[id]]</f>
        <v>2452</v>
      </c>
    </row>
    <row r="2463" spans="2:9" hidden="1" x14ac:dyDescent="0.3">
      <c r="B2463">
        <v>2453</v>
      </c>
      <c r="C2463" s="1" t="s">
        <v>4132</v>
      </c>
      <c r="D2463" s="1" t="s">
        <v>4133</v>
      </c>
      <c r="E2463" s="1" t="s">
        <v>3208</v>
      </c>
      <c r="F2463" s="1" t="s">
        <v>317</v>
      </c>
      <c r="G2463" s="1" t="s">
        <v>716</v>
      </c>
      <c r="H2463" s="1" t="s">
        <v>13110</v>
      </c>
      <c r="I2463" s="1">
        <f>+Territorio[[#This Row],[id]]</f>
        <v>2453</v>
      </c>
    </row>
    <row r="2464" spans="2:9" hidden="1" x14ac:dyDescent="0.3">
      <c r="B2464">
        <v>2454</v>
      </c>
      <c r="C2464" s="1" t="s">
        <v>3818</v>
      </c>
      <c r="D2464" s="1" t="s">
        <v>4134</v>
      </c>
      <c r="E2464" s="1" t="s">
        <v>3208</v>
      </c>
      <c r="F2464" s="1" t="s">
        <v>317</v>
      </c>
      <c r="G2464" s="1" t="s">
        <v>716</v>
      </c>
      <c r="H2464" s="1" t="s">
        <v>13111</v>
      </c>
      <c r="I2464" s="1">
        <f>+Territorio[[#This Row],[id]]</f>
        <v>2454</v>
      </c>
    </row>
    <row r="2465" spans="2:9" hidden="1" x14ac:dyDescent="0.3">
      <c r="B2465">
        <v>2455</v>
      </c>
      <c r="C2465" s="1" t="s">
        <v>4135</v>
      </c>
      <c r="D2465" s="1" t="s">
        <v>4136</v>
      </c>
      <c r="E2465" s="1" t="s">
        <v>3208</v>
      </c>
      <c r="F2465" s="1" t="s">
        <v>317</v>
      </c>
      <c r="G2465" s="1" t="s">
        <v>716</v>
      </c>
      <c r="H2465" s="1" t="s">
        <v>13112</v>
      </c>
      <c r="I2465" s="1">
        <f>+Territorio[[#This Row],[id]]</f>
        <v>2455</v>
      </c>
    </row>
    <row r="2466" spans="2:9" hidden="1" x14ac:dyDescent="0.3">
      <c r="B2466">
        <v>2456</v>
      </c>
      <c r="C2466" s="1" t="s">
        <v>4137</v>
      </c>
      <c r="D2466" s="1" t="s">
        <v>4138</v>
      </c>
      <c r="E2466" s="1" t="s">
        <v>3208</v>
      </c>
      <c r="F2466" s="1" t="s">
        <v>317</v>
      </c>
      <c r="G2466" s="1" t="s">
        <v>716</v>
      </c>
      <c r="H2466" s="1" t="s">
        <v>13113</v>
      </c>
      <c r="I2466" s="1">
        <f>+Territorio[[#This Row],[id]]</f>
        <v>2456</v>
      </c>
    </row>
    <row r="2467" spans="2:9" hidden="1" x14ac:dyDescent="0.3">
      <c r="B2467">
        <v>2457</v>
      </c>
      <c r="C2467" s="1" t="s">
        <v>4139</v>
      </c>
      <c r="D2467" s="1" t="s">
        <v>4140</v>
      </c>
      <c r="E2467" s="1" t="s">
        <v>3208</v>
      </c>
      <c r="F2467" s="1" t="s">
        <v>317</v>
      </c>
      <c r="G2467" s="1" t="s">
        <v>716</v>
      </c>
      <c r="H2467" s="1" t="s">
        <v>13114</v>
      </c>
      <c r="I2467" s="1">
        <f>+Territorio[[#This Row],[id]]</f>
        <v>2457</v>
      </c>
    </row>
    <row r="2468" spans="2:9" hidden="1" x14ac:dyDescent="0.3">
      <c r="B2468">
        <v>2458</v>
      </c>
      <c r="C2468" s="1" t="s">
        <v>3415</v>
      </c>
      <c r="D2468" s="1" t="s">
        <v>4141</v>
      </c>
      <c r="E2468" s="1" t="s">
        <v>3208</v>
      </c>
      <c r="F2468" s="1" t="s">
        <v>317</v>
      </c>
      <c r="G2468" s="1" t="s">
        <v>716</v>
      </c>
      <c r="H2468" s="1" t="s">
        <v>13115</v>
      </c>
      <c r="I2468" s="1">
        <f>+Territorio[[#This Row],[id]]</f>
        <v>2458</v>
      </c>
    </row>
    <row r="2469" spans="2:9" hidden="1" x14ac:dyDescent="0.3">
      <c r="B2469">
        <v>2459</v>
      </c>
      <c r="C2469" s="1" t="s">
        <v>4142</v>
      </c>
      <c r="D2469" s="1" t="s">
        <v>4143</v>
      </c>
      <c r="E2469" s="1" t="s">
        <v>3208</v>
      </c>
      <c r="F2469" s="1" t="s">
        <v>317</v>
      </c>
      <c r="G2469" s="1" t="s">
        <v>716</v>
      </c>
      <c r="H2469" s="1" t="s">
        <v>13116</v>
      </c>
      <c r="I2469" s="1">
        <f>+Territorio[[#This Row],[id]]</f>
        <v>2459</v>
      </c>
    </row>
    <row r="2470" spans="2:9" hidden="1" x14ac:dyDescent="0.3">
      <c r="B2470">
        <v>2460</v>
      </c>
      <c r="C2470" s="1" t="s">
        <v>4144</v>
      </c>
      <c r="D2470" s="1" t="s">
        <v>4145</v>
      </c>
      <c r="E2470" s="1" t="s">
        <v>3208</v>
      </c>
      <c r="F2470" s="1" t="s">
        <v>317</v>
      </c>
      <c r="G2470" s="1" t="s">
        <v>716</v>
      </c>
      <c r="H2470" s="1" t="s">
        <v>13117</v>
      </c>
      <c r="I2470" s="1">
        <f>+Territorio[[#This Row],[id]]</f>
        <v>2460</v>
      </c>
    </row>
    <row r="2471" spans="2:9" hidden="1" x14ac:dyDescent="0.3">
      <c r="B2471">
        <v>2461</v>
      </c>
      <c r="C2471" s="1" t="s">
        <v>3326</v>
      </c>
      <c r="D2471" s="1" t="s">
        <v>4146</v>
      </c>
      <c r="E2471" s="1" t="s">
        <v>3208</v>
      </c>
      <c r="F2471" s="1" t="s">
        <v>317</v>
      </c>
      <c r="G2471" s="1" t="s">
        <v>716</v>
      </c>
      <c r="H2471" s="1" t="s">
        <v>13118</v>
      </c>
      <c r="I2471" s="1">
        <f>+Territorio[[#This Row],[id]]</f>
        <v>2461</v>
      </c>
    </row>
    <row r="2472" spans="2:9" hidden="1" x14ac:dyDescent="0.3">
      <c r="B2472">
        <v>2462</v>
      </c>
      <c r="C2472" s="1" t="s">
        <v>4147</v>
      </c>
      <c r="D2472" s="1" t="s">
        <v>4148</v>
      </c>
      <c r="E2472" s="1" t="s">
        <v>3208</v>
      </c>
      <c r="F2472" s="1" t="s">
        <v>317</v>
      </c>
      <c r="G2472" s="1" t="s">
        <v>716</v>
      </c>
      <c r="H2472" s="1" t="s">
        <v>13119</v>
      </c>
      <c r="I2472" s="1">
        <f>+Territorio[[#This Row],[id]]</f>
        <v>2462</v>
      </c>
    </row>
    <row r="2473" spans="2:9" hidden="1" x14ac:dyDescent="0.3">
      <c r="B2473">
        <v>2463</v>
      </c>
      <c r="C2473" s="1" t="s">
        <v>4149</v>
      </c>
      <c r="D2473" s="1" t="s">
        <v>4150</v>
      </c>
      <c r="E2473" s="1" t="s">
        <v>3208</v>
      </c>
      <c r="F2473" s="1" t="s">
        <v>317</v>
      </c>
      <c r="G2473" s="1" t="s">
        <v>716</v>
      </c>
      <c r="H2473" s="1" t="s">
        <v>13120</v>
      </c>
      <c r="I2473" s="1">
        <f>+Territorio[[#This Row],[id]]</f>
        <v>2463</v>
      </c>
    </row>
    <row r="2474" spans="2:9" hidden="1" x14ac:dyDescent="0.3">
      <c r="B2474">
        <v>2464</v>
      </c>
      <c r="C2474" s="1" t="s">
        <v>4151</v>
      </c>
      <c r="D2474" s="1" t="s">
        <v>4152</v>
      </c>
      <c r="E2474" s="1" t="s">
        <v>3208</v>
      </c>
      <c r="F2474" s="1" t="s">
        <v>317</v>
      </c>
      <c r="G2474" s="1" t="s">
        <v>716</v>
      </c>
      <c r="H2474" s="1" t="s">
        <v>13121</v>
      </c>
      <c r="I2474" s="1">
        <f>+Territorio[[#This Row],[id]]</f>
        <v>2464</v>
      </c>
    </row>
    <row r="2475" spans="2:9" hidden="1" x14ac:dyDescent="0.3">
      <c r="B2475">
        <v>2465</v>
      </c>
      <c r="C2475" s="1" t="s">
        <v>4153</v>
      </c>
      <c r="D2475" s="1" t="s">
        <v>4154</v>
      </c>
      <c r="E2475" s="1" t="s">
        <v>3208</v>
      </c>
      <c r="F2475" s="1" t="s">
        <v>317</v>
      </c>
      <c r="G2475" s="1" t="s">
        <v>716</v>
      </c>
      <c r="H2475" s="1" t="s">
        <v>13122</v>
      </c>
      <c r="I2475" s="1">
        <f>+Territorio[[#This Row],[id]]</f>
        <v>2465</v>
      </c>
    </row>
    <row r="2476" spans="2:9" hidden="1" x14ac:dyDescent="0.3">
      <c r="B2476">
        <v>2466</v>
      </c>
      <c r="C2476" s="1" t="s">
        <v>4155</v>
      </c>
      <c r="D2476" s="1" t="s">
        <v>4156</v>
      </c>
      <c r="E2476" s="1" t="s">
        <v>3208</v>
      </c>
      <c r="F2476" s="1" t="s">
        <v>317</v>
      </c>
      <c r="G2476" s="1" t="s">
        <v>716</v>
      </c>
      <c r="H2476" s="1" t="s">
        <v>13123</v>
      </c>
      <c r="I2476" s="1">
        <f>+Territorio[[#This Row],[id]]</f>
        <v>2466</v>
      </c>
    </row>
    <row r="2477" spans="2:9" hidden="1" x14ac:dyDescent="0.3">
      <c r="B2477">
        <v>2467</v>
      </c>
      <c r="C2477" s="1" t="s">
        <v>3860</v>
      </c>
      <c r="D2477" s="1" t="s">
        <v>4157</v>
      </c>
      <c r="E2477" s="1" t="s">
        <v>3208</v>
      </c>
      <c r="F2477" s="1" t="s">
        <v>317</v>
      </c>
      <c r="G2477" s="1" t="s">
        <v>716</v>
      </c>
      <c r="H2477" s="1" t="s">
        <v>13124</v>
      </c>
      <c r="I2477" s="1">
        <f>+Territorio[[#This Row],[id]]</f>
        <v>2467</v>
      </c>
    </row>
    <row r="2478" spans="2:9" hidden="1" x14ac:dyDescent="0.3">
      <c r="B2478">
        <v>2468</v>
      </c>
      <c r="C2478" s="1" t="s">
        <v>4158</v>
      </c>
      <c r="D2478" s="1" t="s">
        <v>4159</v>
      </c>
      <c r="E2478" s="1" t="s">
        <v>3208</v>
      </c>
      <c r="F2478" s="1" t="s">
        <v>317</v>
      </c>
      <c r="G2478" s="1" t="s">
        <v>716</v>
      </c>
      <c r="H2478" s="1" t="s">
        <v>13125</v>
      </c>
      <c r="I2478" s="1">
        <f>+Territorio[[#This Row],[id]]</f>
        <v>2468</v>
      </c>
    </row>
    <row r="2479" spans="2:9" hidden="1" x14ac:dyDescent="0.3">
      <c r="B2479">
        <v>2469</v>
      </c>
      <c r="C2479" s="1" t="s">
        <v>4160</v>
      </c>
      <c r="D2479" s="1" t="s">
        <v>4161</v>
      </c>
      <c r="E2479" s="1" t="s">
        <v>3208</v>
      </c>
      <c r="F2479" s="1" t="s">
        <v>317</v>
      </c>
      <c r="G2479" s="1" t="s">
        <v>716</v>
      </c>
      <c r="H2479" s="1" t="s">
        <v>13126</v>
      </c>
      <c r="I2479" s="1">
        <f>+Territorio[[#This Row],[id]]</f>
        <v>2469</v>
      </c>
    </row>
    <row r="2480" spans="2:9" hidden="1" x14ac:dyDescent="0.3">
      <c r="B2480">
        <v>2470</v>
      </c>
      <c r="C2480" s="1" t="s">
        <v>4162</v>
      </c>
      <c r="D2480" s="1" t="s">
        <v>3192</v>
      </c>
      <c r="E2480" s="1" t="s">
        <v>3208</v>
      </c>
      <c r="F2480" s="1" t="s">
        <v>317</v>
      </c>
      <c r="G2480" s="1" t="s">
        <v>716</v>
      </c>
      <c r="H2480" s="1" t="s">
        <v>13127</v>
      </c>
      <c r="I2480" s="1">
        <f>+Territorio[[#This Row],[id]]</f>
        <v>2470</v>
      </c>
    </row>
    <row r="2481" spans="2:9" hidden="1" x14ac:dyDescent="0.3">
      <c r="B2481">
        <v>2471</v>
      </c>
      <c r="C2481" s="1" t="s">
        <v>4163</v>
      </c>
      <c r="D2481" s="1" t="s">
        <v>4164</v>
      </c>
      <c r="E2481" s="1" t="s">
        <v>3208</v>
      </c>
      <c r="F2481" s="1" t="s">
        <v>317</v>
      </c>
      <c r="G2481" s="1" t="s">
        <v>716</v>
      </c>
      <c r="H2481" s="1" t="s">
        <v>13128</v>
      </c>
      <c r="I2481" s="1">
        <f>+Territorio[[#This Row],[id]]</f>
        <v>2471</v>
      </c>
    </row>
    <row r="2482" spans="2:9" hidden="1" x14ac:dyDescent="0.3">
      <c r="B2482">
        <v>2472</v>
      </c>
      <c r="C2482" s="1" t="s">
        <v>4165</v>
      </c>
      <c r="D2482" s="1" t="s">
        <v>4166</v>
      </c>
      <c r="E2482" s="1" t="s">
        <v>3208</v>
      </c>
      <c r="F2482" s="1" t="s">
        <v>317</v>
      </c>
      <c r="G2482" s="1" t="s">
        <v>716</v>
      </c>
      <c r="H2482" s="1" t="s">
        <v>13129</v>
      </c>
      <c r="I2482" s="1">
        <f>+Territorio[[#This Row],[id]]</f>
        <v>2472</v>
      </c>
    </row>
    <row r="2483" spans="2:9" hidden="1" x14ac:dyDescent="0.3">
      <c r="B2483">
        <v>2473</v>
      </c>
      <c r="C2483" s="1" t="s">
        <v>4167</v>
      </c>
      <c r="D2483" s="1" t="s">
        <v>4168</v>
      </c>
      <c r="E2483" s="1" t="s">
        <v>3208</v>
      </c>
      <c r="F2483" s="1" t="s">
        <v>317</v>
      </c>
      <c r="G2483" s="1" t="s">
        <v>716</v>
      </c>
      <c r="H2483" s="1" t="s">
        <v>13130</v>
      </c>
      <c r="I2483" s="1">
        <f>+Territorio[[#This Row],[id]]</f>
        <v>2473</v>
      </c>
    </row>
    <row r="2484" spans="2:9" hidden="1" x14ac:dyDescent="0.3">
      <c r="B2484">
        <v>2474</v>
      </c>
      <c r="C2484" s="1" t="s">
        <v>4169</v>
      </c>
      <c r="D2484" s="1" t="s">
        <v>4170</v>
      </c>
      <c r="E2484" s="1" t="s">
        <v>3208</v>
      </c>
      <c r="F2484" s="1" t="s">
        <v>317</v>
      </c>
      <c r="G2484" s="1" t="s">
        <v>716</v>
      </c>
      <c r="H2484" s="1" t="s">
        <v>13131</v>
      </c>
      <c r="I2484" s="1">
        <f>+Territorio[[#This Row],[id]]</f>
        <v>2474</v>
      </c>
    </row>
    <row r="2485" spans="2:9" hidden="1" x14ac:dyDescent="0.3">
      <c r="B2485">
        <v>2475</v>
      </c>
      <c r="C2485" s="1" t="s">
        <v>4171</v>
      </c>
      <c r="D2485" s="1" t="s">
        <v>4172</v>
      </c>
      <c r="E2485" s="1" t="s">
        <v>3208</v>
      </c>
      <c r="F2485" s="1" t="s">
        <v>317</v>
      </c>
      <c r="G2485" s="1" t="s">
        <v>716</v>
      </c>
      <c r="H2485" s="1" t="s">
        <v>13132</v>
      </c>
      <c r="I2485" s="1">
        <f>+Territorio[[#This Row],[id]]</f>
        <v>2475</v>
      </c>
    </row>
    <row r="2486" spans="2:9" hidden="1" x14ac:dyDescent="0.3">
      <c r="B2486">
        <v>2476</v>
      </c>
      <c r="C2486" s="1" t="s">
        <v>4173</v>
      </c>
      <c r="D2486" s="1" t="s">
        <v>4174</v>
      </c>
      <c r="E2486" s="1" t="s">
        <v>3208</v>
      </c>
      <c r="F2486" s="1" t="s">
        <v>317</v>
      </c>
      <c r="G2486" s="1" t="s">
        <v>716</v>
      </c>
      <c r="H2486" s="1" t="s">
        <v>13133</v>
      </c>
      <c r="I2486" s="1">
        <f>+Territorio[[#This Row],[id]]</f>
        <v>2476</v>
      </c>
    </row>
    <row r="2487" spans="2:9" hidden="1" x14ac:dyDescent="0.3">
      <c r="B2487">
        <v>2477</v>
      </c>
      <c r="C2487" s="1" t="s">
        <v>4175</v>
      </c>
      <c r="D2487" s="1" t="s">
        <v>4176</v>
      </c>
      <c r="E2487" s="1" t="s">
        <v>3208</v>
      </c>
      <c r="F2487" s="1" t="s">
        <v>317</v>
      </c>
      <c r="G2487" s="1" t="s">
        <v>716</v>
      </c>
      <c r="H2487" s="1" t="s">
        <v>13134</v>
      </c>
      <c r="I2487" s="1">
        <f>+Territorio[[#This Row],[id]]</f>
        <v>2477</v>
      </c>
    </row>
    <row r="2488" spans="2:9" hidden="1" x14ac:dyDescent="0.3">
      <c r="B2488">
        <v>2478</v>
      </c>
      <c r="C2488" s="1" t="s">
        <v>4177</v>
      </c>
      <c r="D2488" s="1" t="s">
        <v>4178</v>
      </c>
      <c r="E2488" s="1" t="s">
        <v>3208</v>
      </c>
      <c r="F2488" s="1" t="s">
        <v>317</v>
      </c>
      <c r="G2488" s="1" t="s">
        <v>716</v>
      </c>
      <c r="H2488" s="1" t="s">
        <v>13135</v>
      </c>
      <c r="I2488" s="1">
        <f>+Territorio[[#This Row],[id]]</f>
        <v>2478</v>
      </c>
    </row>
    <row r="2489" spans="2:9" hidden="1" x14ac:dyDescent="0.3">
      <c r="B2489">
        <v>2479</v>
      </c>
      <c r="C2489" s="1" t="s">
        <v>4179</v>
      </c>
      <c r="D2489" s="1" t="s">
        <v>4180</v>
      </c>
      <c r="E2489" s="1" t="s">
        <v>3208</v>
      </c>
      <c r="F2489" s="1" t="s">
        <v>317</v>
      </c>
      <c r="G2489" s="1" t="s">
        <v>716</v>
      </c>
      <c r="H2489" s="1" t="s">
        <v>13136</v>
      </c>
      <c r="I2489" s="1">
        <f>+Territorio[[#This Row],[id]]</f>
        <v>2479</v>
      </c>
    </row>
    <row r="2490" spans="2:9" hidden="1" x14ac:dyDescent="0.3">
      <c r="B2490">
        <v>2480</v>
      </c>
      <c r="C2490" s="1" t="s">
        <v>4181</v>
      </c>
      <c r="D2490" s="1" t="s">
        <v>4182</v>
      </c>
      <c r="E2490" s="1" t="s">
        <v>3208</v>
      </c>
      <c r="F2490" s="1" t="s">
        <v>317</v>
      </c>
      <c r="G2490" s="1" t="s">
        <v>716</v>
      </c>
      <c r="H2490" s="1" t="s">
        <v>13137</v>
      </c>
      <c r="I2490" s="1">
        <f>+Territorio[[#This Row],[id]]</f>
        <v>2480</v>
      </c>
    </row>
    <row r="2491" spans="2:9" hidden="1" x14ac:dyDescent="0.3">
      <c r="B2491">
        <v>2481</v>
      </c>
      <c r="C2491" s="1" t="s">
        <v>4183</v>
      </c>
      <c r="D2491" s="1" t="s">
        <v>4184</v>
      </c>
      <c r="E2491" s="1" t="s">
        <v>3208</v>
      </c>
      <c r="F2491" s="1" t="s">
        <v>317</v>
      </c>
      <c r="G2491" s="1" t="s">
        <v>716</v>
      </c>
      <c r="H2491" s="1" t="s">
        <v>13138</v>
      </c>
      <c r="I2491" s="1">
        <f>+Territorio[[#This Row],[id]]</f>
        <v>2481</v>
      </c>
    </row>
    <row r="2492" spans="2:9" hidden="1" x14ac:dyDescent="0.3">
      <c r="B2492">
        <v>2482</v>
      </c>
      <c r="C2492" s="1" t="s">
        <v>4185</v>
      </c>
      <c r="D2492" s="1" t="s">
        <v>4186</v>
      </c>
      <c r="E2492" s="1" t="s">
        <v>3208</v>
      </c>
      <c r="F2492" s="1" t="s">
        <v>317</v>
      </c>
      <c r="G2492" s="1" t="s">
        <v>716</v>
      </c>
      <c r="H2492" s="1" t="s">
        <v>13139</v>
      </c>
      <c r="I2492" s="1">
        <f>+Territorio[[#This Row],[id]]</f>
        <v>2482</v>
      </c>
    </row>
    <row r="2493" spans="2:9" hidden="1" x14ac:dyDescent="0.3">
      <c r="B2493">
        <v>2483</v>
      </c>
      <c r="C2493" s="1" t="s">
        <v>4187</v>
      </c>
      <c r="D2493" s="1" t="s">
        <v>4188</v>
      </c>
      <c r="E2493" s="1" t="s">
        <v>3208</v>
      </c>
      <c r="F2493" s="1" t="s">
        <v>317</v>
      </c>
      <c r="G2493" s="1" t="s">
        <v>716</v>
      </c>
      <c r="H2493" s="1" t="s">
        <v>13140</v>
      </c>
      <c r="I2493" s="1">
        <f>+Territorio[[#This Row],[id]]</f>
        <v>2483</v>
      </c>
    </row>
    <row r="2494" spans="2:9" hidden="1" x14ac:dyDescent="0.3">
      <c r="B2494">
        <v>2484</v>
      </c>
      <c r="C2494" s="1" t="s">
        <v>4189</v>
      </c>
      <c r="D2494" s="1" t="s">
        <v>4190</v>
      </c>
      <c r="E2494" s="1" t="s">
        <v>3208</v>
      </c>
      <c r="F2494" s="1" t="s">
        <v>317</v>
      </c>
      <c r="G2494" s="1" t="s">
        <v>716</v>
      </c>
      <c r="H2494" s="1" t="s">
        <v>13141</v>
      </c>
      <c r="I2494" s="1">
        <f>+Territorio[[#This Row],[id]]</f>
        <v>2484</v>
      </c>
    </row>
    <row r="2495" spans="2:9" hidden="1" x14ac:dyDescent="0.3">
      <c r="B2495">
        <v>2485</v>
      </c>
      <c r="C2495" s="1" t="s">
        <v>4191</v>
      </c>
      <c r="D2495" s="1" t="s">
        <v>4192</v>
      </c>
      <c r="E2495" s="1" t="s">
        <v>3208</v>
      </c>
      <c r="F2495" s="1" t="s">
        <v>317</v>
      </c>
      <c r="G2495" s="1" t="s">
        <v>716</v>
      </c>
      <c r="H2495" s="1" t="s">
        <v>13142</v>
      </c>
      <c r="I2495" s="1">
        <f>+Territorio[[#This Row],[id]]</f>
        <v>2485</v>
      </c>
    </row>
    <row r="2496" spans="2:9" hidden="1" x14ac:dyDescent="0.3">
      <c r="B2496">
        <v>2486</v>
      </c>
      <c r="C2496" s="1" t="s">
        <v>4193</v>
      </c>
      <c r="D2496" s="1" t="s">
        <v>4194</v>
      </c>
      <c r="E2496" s="1" t="s">
        <v>3208</v>
      </c>
      <c r="F2496" s="1" t="s">
        <v>317</v>
      </c>
      <c r="G2496" s="1" t="s">
        <v>716</v>
      </c>
      <c r="H2496" s="1" t="s">
        <v>13143</v>
      </c>
      <c r="I2496" s="1">
        <f>+Territorio[[#This Row],[id]]</f>
        <v>2486</v>
      </c>
    </row>
    <row r="2497" spans="2:9" hidden="1" x14ac:dyDescent="0.3">
      <c r="B2497">
        <v>2487</v>
      </c>
      <c r="C2497" s="1" t="s">
        <v>4195</v>
      </c>
      <c r="D2497" s="1" t="s">
        <v>4196</v>
      </c>
      <c r="E2497" s="1" t="s">
        <v>3208</v>
      </c>
      <c r="F2497" s="1" t="s">
        <v>317</v>
      </c>
      <c r="G2497" s="1" t="s">
        <v>716</v>
      </c>
      <c r="H2497" s="1" t="s">
        <v>13144</v>
      </c>
      <c r="I2497" s="1">
        <f>+Territorio[[#This Row],[id]]</f>
        <v>2487</v>
      </c>
    </row>
    <row r="2498" spans="2:9" hidden="1" x14ac:dyDescent="0.3">
      <c r="B2498">
        <v>2488</v>
      </c>
      <c r="C2498" s="1" t="s">
        <v>4197</v>
      </c>
      <c r="D2498" s="1" t="s">
        <v>4198</v>
      </c>
      <c r="E2498" s="1" t="s">
        <v>3208</v>
      </c>
      <c r="F2498" s="1" t="s">
        <v>317</v>
      </c>
      <c r="G2498" s="1" t="s">
        <v>716</v>
      </c>
      <c r="H2498" s="1" t="s">
        <v>13145</v>
      </c>
      <c r="I2498" s="1">
        <f>+Territorio[[#This Row],[id]]</f>
        <v>2488</v>
      </c>
    </row>
    <row r="2499" spans="2:9" hidden="1" x14ac:dyDescent="0.3">
      <c r="B2499">
        <v>2489</v>
      </c>
      <c r="C2499" s="1" t="s">
        <v>4199</v>
      </c>
      <c r="D2499" s="1" t="s">
        <v>4200</v>
      </c>
      <c r="E2499" s="1" t="s">
        <v>3208</v>
      </c>
      <c r="F2499" s="1" t="s">
        <v>317</v>
      </c>
      <c r="G2499" s="1" t="s">
        <v>716</v>
      </c>
      <c r="H2499" s="1" t="s">
        <v>13146</v>
      </c>
      <c r="I2499" s="1">
        <f>+Territorio[[#This Row],[id]]</f>
        <v>2489</v>
      </c>
    </row>
    <row r="2500" spans="2:9" hidden="1" x14ac:dyDescent="0.3">
      <c r="B2500">
        <v>2490</v>
      </c>
      <c r="C2500" s="1" t="s">
        <v>4201</v>
      </c>
      <c r="D2500" s="1" t="s">
        <v>4202</v>
      </c>
      <c r="E2500" s="1" t="s">
        <v>3208</v>
      </c>
      <c r="F2500" s="1" t="s">
        <v>317</v>
      </c>
      <c r="G2500" s="1" t="s">
        <v>716</v>
      </c>
      <c r="H2500" s="1" t="s">
        <v>13147</v>
      </c>
      <c r="I2500" s="1">
        <f>+Territorio[[#This Row],[id]]</f>
        <v>2490</v>
      </c>
    </row>
    <row r="2501" spans="2:9" hidden="1" x14ac:dyDescent="0.3">
      <c r="B2501">
        <v>2491</v>
      </c>
      <c r="C2501" s="1" t="s">
        <v>4203</v>
      </c>
      <c r="D2501" s="1" t="s">
        <v>4204</v>
      </c>
      <c r="E2501" s="1" t="s">
        <v>3208</v>
      </c>
      <c r="F2501" s="1" t="s">
        <v>317</v>
      </c>
      <c r="G2501" s="1" t="s">
        <v>716</v>
      </c>
      <c r="H2501" s="1" t="s">
        <v>13148</v>
      </c>
      <c r="I2501" s="1">
        <f>+Territorio[[#This Row],[id]]</f>
        <v>2491</v>
      </c>
    </row>
    <row r="2502" spans="2:9" hidden="1" x14ac:dyDescent="0.3">
      <c r="B2502">
        <v>2492</v>
      </c>
      <c r="C2502" s="1" t="s">
        <v>4205</v>
      </c>
      <c r="D2502" s="1" t="s">
        <v>4206</v>
      </c>
      <c r="E2502" s="1" t="s">
        <v>3208</v>
      </c>
      <c r="F2502" s="1" t="s">
        <v>317</v>
      </c>
      <c r="G2502" s="1" t="s">
        <v>716</v>
      </c>
      <c r="H2502" s="1" t="s">
        <v>13149</v>
      </c>
      <c r="I2502" s="1">
        <f>+Territorio[[#This Row],[id]]</f>
        <v>2492</v>
      </c>
    </row>
    <row r="2503" spans="2:9" hidden="1" x14ac:dyDescent="0.3">
      <c r="B2503">
        <v>2493</v>
      </c>
      <c r="C2503" s="1" t="s">
        <v>4207</v>
      </c>
      <c r="D2503" s="1" t="s">
        <v>4208</v>
      </c>
      <c r="E2503" s="1" t="s">
        <v>3208</v>
      </c>
      <c r="F2503" s="1" t="s">
        <v>317</v>
      </c>
      <c r="G2503" s="1" t="s">
        <v>716</v>
      </c>
      <c r="H2503" s="1" t="s">
        <v>13150</v>
      </c>
      <c r="I2503" s="1">
        <f>+Territorio[[#This Row],[id]]</f>
        <v>2493</v>
      </c>
    </row>
    <row r="2504" spans="2:9" hidden="1" x14ac:dyDescent="0.3">
      <c r="B2504">
        <v>2494</v>
      </c>
      <c r="C2504" s="1" t="s">
        <v>4209</v>
      </c>
      <c r="D2504" s="1" t="s">
        <v>4210</v>
      </c>
      <c r="E2504" s="1" t="s">
        <v>3208</v>
      </c>
      <c r="F2504" s="1" t="s">
        <v>317</v>
      </c>
      <c r="G2504" s="1" t="s">
        <v>716</v>
      </c>
      <c r="H2504" s="1" t="s">
        <v>13151</v>
      </c>
      <c r="I2504" s="1">
        <f>+Territorio[[#This Row],[id]]</f>
        <v>2494</v>
      </c>
    </row>
    <row r="2505" spans="2:9" hidden="1" x14ac:dyDescent="0.3">
      <c r="B2505">
        <v>2495</v>
      </c>
      <c r="C2505" s="1" t="s">
        <v>4211</v>
      </c>
      <c r="D2505" s="1" t="s">
        <v>4212</v>
      </c>
      <c r="E2505" s="1" t="s">
        <v>3208</v>
      </c>
      <c r="F2505" s="1" t="s">
        <v>317</v>
      </c>
      <c r="G2505" s="1" t="s">
        <v>716</v>
      </c>
      <c r="H2505" s="1" t="s">
        <v>13152</v>
      </c>
      <c r="I2505" s="1">
        <f>+Territorio[[#This Row],[id]]</f>
        <v>2495</v>
      </c>
    </row>
    <row r="2506" spans="2:9" hidden="1" x14ac:dyDescent="0.3">
      <c r="B2506">
        <v>2496</v>
      </c>
      <c r="C2506" s="1" t="s">
        <v>4213</v>
      </c>
      <c r="D2506" s="1" t="s">
        <v>4214</v>
      </c>
      <c r="E2506" s="1" t="s">
        <v>3208</v>
      </c>
      <c r="F2506" s="1" t="s">
        <v>317</v>
      </c>
      <c r="G2506" s="1" t="s">
        <v>716</v>
      </c>
      <c r="H2506" s="1" t="s">
        <v>13153</v>
      </c>
      <c r="I2506" s="1">
        <f>+Territorio[[#This Row],[id]]</f>
        <v>2496</v>
      </c>
    </row>
    <row r="2507" spans="2:9" hidden="1" x14ac:dyDescent="0.3">
      <c r="B2507">
        <v>2497</v>
      </c>
      <c r="C2507" s="1" t="s">
        <v>4215</v>
      </c>
      <c r="D2507" s="1" t="s">
        <v>4216</v>
      </c>
      <c r="E2507" s="1" t="s">
        <v>3208</v>
      </c>
      <c r="F2507" s="1" t="s">
        <v>317</v>
      </c>
      <c r="G2507" s="1" t="s">
        <v>716</v>
      </c>
      <c r="H2507" s="1" t="s">
        <v>13154</v>
      </c>
      <c r="I2507" s="1">
        <f>+Territorio[[#This Row],[id]]</f>
        <v>2497</v>
      </c>
    </row>
    <row r="2508" spans="2:9" hidden="1" x14ac:dyDescent="0.3">
      <c r="B2508">
        <v>2498</v>
      </c>
      <c r="C2508" s="1" t="s">
        <v>4217</v>
      </c>
      <c r="D2508" s="1" t="s">
        <v>4218</v>
      </c>
      <c r="E2508" s="1" t="s">
        <v>3208</v>
      </c>
      <c r="F2508" s="1" t="s">
        <v>317</v>
      </c>
      <c r="G2508" s="1" t="s">
        <v>716</v>
      </c>
      <c r="H2508" s="1" t="s">
        <v>13155</v>
      </c>
      <c r="I2508" s="1">
        <f>+Territorio[[#This Row],[id]]</f>
        <v>2498</v>
      </c>
    </row>
    <row r="2509" spans="2:9" hidden="1" x14ac:dyDescent="0.3">
      <c r="B2509">
        <v>2499</v>
      </c>
      <c r="C2509" s="1" t="s">
        <v>4219</v>
      </c>
      <c r="D2509" s="1" t="s">
        <v>4220</v>
      </c>
      <c r="E2509" s="1" t="s">
        <v>3208</v>
      </c>
      <c r="F2509" s="1" t="s">
        <v>317</v>
      </c>
      <c r="G2509" s="1" t="s">
        <v>716</v>
      </c>
      <c r="H2509" s="1" t="s">
        <v>13156</v>
      </c>
      <c r="I2509" s="1">
        <f>+Territorio[[#This Row],[id]]</f>
        <v>2499</v>
      </c>
    </row>
    <row r="2510" spans="2:9" hidden="1" x14ac:dyDescent="0.3">
      <c r="B2510">
        <v>2500</v>
      </c>
      <c r="C2510" s="1" t="s">
        <v>4221</v>
      </c>
      <c r="D2510" s="1" t="s">
        <v>4222</v>
      </c>
      <c r="E2510" s="1" t="s">
        <v>3208</v>
      </c>
      <c r="F2510" s="1" t="s">
        <v>317</v>
      </c>
      <c r="G2510" s="1" t="s">
        <v>716</v>
      </c>
      <c r="H2510" s="1" t="s">
        <v>13157</v>
      </c>
      <c r="I2510" s="1">
        <f>+Territorio[[#This Row],[id]]</f>
        <v>2500</v>
      </c>
    </row>
    <row r="2511" spans="2:9" hidden="1" x14ac:dyDescent="0.3">
      <c r="B2511">
        <v>2501</v>
      </c>
      <c r="C2511" s="1" t="s">
        <v>4223</v>
      </c>
      <c r="D2511" s="1" t="s">
        <v>4224</v>
      </c>
      <c r="E2511" s="1" t="s">
        <v>3208</v>
      </c>
      <c r="F2511" s="1" t="s">
        <v>317</v>
      </c>
      <c r="G2511" s="1" t="s">
        <v>716</v>
      </c>
      <c r="H2511" s="1" t="s">
        <v>13158</v>
      </c>
      <c r="I2511" s="1">
        <f>+Territorio[[#This Row],[id]]</f>
        <v>2501</v>
      </c>
    </row>
    <row r="2512" spans="2:9" hidden="1" x14ac:dyDescent="0.3">
      <c r="B2512">
        <v>2502</v>
      </c>
      <c r="C2512" s="1" t="s">
        <v>4225</v>
      </c>
      <c r="D2512" s="1" t="s">
        <v>4226</v>
      </c>
      <c r="E2512" s="1" t="s">
        <v>3208</v>
      </c>
      <c r="F2512" s="1" t="s">
        <v>317</v>
      </c>
      <c r="G2512" s="1" t="s">
        <v>716</v>
      </c>
      <c r="H2512" s="1" t="s">
        <v>13159</v>
      </c>
      <c r="I2512" s="1">
        <f>+Territorio[[#This Row],[id]]</f>
        <v>2502</v>
      </c>
    </row>
    <row r="2513" spans="2:9" hidden="1" x14ac:dyDescent="0.3">
      <c r="B2513">
        <v>2503</v>
      </c>
      <c r="C2513" s="1" t="s">
        <v>3779</v>
      </c>
      <c r="D2513" s="1" t="s">
        <v>4227</v>
      </c>
      <c r="E2513" s="1" t="s">
        <v>3208</v>
      </c>
      <c r="F2513" s="1" t="s">
        <v>317</v>
      </c>
      <c r="G2513" s="1" t="s">
        <v>716</v>
      </c>
      <c r="H2513" s="1" t="s">
        <v>13160</v>
      </c>
      <c r="I2513" s="1">
        <f>+Territorio[[#This Row],[id]]</f>
        <v>2503</v>
      </c>
    </row>
    <row r="2514" spans="2:9" hidden="1" x14ac:dyDescent="0.3">
      <c r="B2514">
        <v>2504</v>
      </c>
      <c r="C2514" s="1" t="s">
        <v>4228</v>
      </c>
      <c r="D2514" s="1" t="s">
        <v>4229</v>
      </c>
      <c r="E2514" s="1" t="s">
        <v>3208</v>
      </c>
      <c r="F2514" s="1" t="s">
        <v>317</v>
      </c>
      <c r="G2514" s="1" t="s">
        <v>716</v>
      </c>
      <c r="H2514" s="1" t="s">
        <v>13161</v>
      </c>
      <c r="I2514" s="1">
        <f>+Territorio[[#This Row],[id]]</f>
        <v>2504</v>
      </c>
    </row>
    <row r="2515" spans="2:9" hidden="1" x14ac:dyDescent="0.3">
      <c r="B2515">
        <v>2505</v>
      </c>
      <c r="C2515" s="1" t="s">
        <v>4230</v>
      </c>
      <c r="D2515" s="1" t="s">
        <v>4231</v>
      </c>
      <c r="E2515" s="1" t="s">
        <v>3208</v>
      </c>
      <c r="F2515" s="1" t="s">
        <v>317</v>
      </c>
      <c r="G2515" s="1" t="s">
        <v>716</v>
      </c>
      <c r="H2515" s="1" t="s">
        <v>13162</v>
      </c>
      <c r="I2515" s="1">
        <f>+Territorio[[#This Row],[id]]</f>
        <v>2505</v>
      </c>
    </row>
    <row r="2516" spans="2:9" hidden="1" x14ac:dyDescent="0.3">
      <c r="B2516">
        <v>2506</v>
      </c>
      <c r="C2516" s="1" t="s">
        <v>4232</v>
      </c>
      <c r="D2516" s="1" t="s">
        <v>4233</v>
      </c>
      <c r="E2516" s="1" t="s">
        <v>3208</v>
      </c>
      <c r="F2516" s="1" t="s">
        <v>317</v>
      </c>
      <c r="G2516" s="1" t="s">
        <v>716</v>
      </c>
      <c r="H2516" s="1" t="s">
        <v>13163</v>
      </c>
      <c r="I2516" s="1">
        <f>+Territorio[[#This Row],[id]]</f>
        <v>2506</v>
      </c>
    </row>
    <row r="2517" spans="2:9" hidden="1" x14ac:dyDescent="0.3">
      <c r="B2517">
        <v>2507</v>
      </c>
      <c r="C2517" s="1" t="s">
        <v>4234</v>
      </c>
      <c r="D2517" s="1" t="s">
        <v>4235</v>
      </c>
      <c r="E2517" s="1" t="s">
        <v>3208</v>
      </c>
      <c r="F2517" s="1" t="s">
        <v>317</v>
      </c>
      <c r="G2517" s="1" t="s">
        <v>716</v>
      </c>
      <c r="H2517" s="1" t="s">
        <v>13164</v>
      </c>
      <c r="I2517" s="1">
        <f>+Territorio[[#This Row],[id]]</f>
        <v>2507</v>
      </c>
    </row>
    <row r="2518" spans="2:9" hidden="1" x14ac:dyDescent="0.3">
      <c r="B2518">
        <v>2508</v>
      </c>
      <c r="C2518" s="1" t="s">
        <v>4236</v>
      </c>
      <c r="D2518" s="1" t="s">
        <v>4237</v>
      </c>
      <c r="E2518" s="1" t="s">
        <v>3208</v>
      </c>
      <c r="F2518" s="1" t="s">
        <v>317</v>
      </c>
      <c r="G2518" s="1" t="s">
        <v>716</v>
      </c>
      <c r="H2518" s="1" t="s">
        <v>13165</v>
      </c>
      <c r="I2518" s="1">
        <f>+Territorio[[#This Row],[id]]</f>
        <v>2508</v>
      </c>
    </row>
    <row r="2519" spans="2:9" hidden="1" x14ac:dyDescent="0.3">
      <c r="B2519">
        <v>2509</v>
      </c>
      <c r="C2519" s="1" t="s">
        <v>4238</v>
      </c>
      <c r="D2519" s="1" t="s">
        <v>4239</v>
      </c>
      <c r="E2519" s="1" t="s">
        <v>3208</v>
      </c>
      <c r="F2519" s="1" t="s">
        <v>317</v>
      </c>
      <c r="G2519" s="1" t="s">
        <v>716</v>
      </c>
      <c r="H2519" s="1" t="s">
        <v>13166</v>
      </c>
      <c r="I2519" s="1">
        <f>+Territorio[[#This Row],[id]]</f>
        <v>2509</v>
      </c>
    </row>
    <row r="2520" spans="2:9" hidden="1" x14ac:dyDescent="0.3">
      <c r="B2520">
        <v>2510</v>
      </c>
      <c r="C2520" s="1" t="s">
        <v>4240</v>
      </c>
      <c r="D2520" s="1" t="s">
        <v>4241</v>
      </c>
      <c r="E2520" s="1" t="s">
        <v>3208</v>
      </c>
      <c r="F2520" s="1" t="s">
        <v>317</v>
      </c>
      <c r="G2520" s="1" t="s">
        <v>716</v>
      </c>
      <c r="H2520" s="1" t="s">
        <v>13167</v>
      </c>
      <c r="I2520" s="1">
        <f>+Territorio[[#This Row],[id]]</f>
        <v>2510</v>
      </c>
    </row>
    <row r="2521" spans="2:9" hidden="1" x14ac:dyDescent="0.3">
      <c r="B2521">
        <v>2511</v>
      </c>
      <c r="C2521" s="1" t="s">
        <v>4242</v>
      </c>
      <c r="D2521" s="1" t="s">
        <v>4243</v>
      </c>
      <c r="E2521" s="1" t="s">
        <v>3208</v>
      </c>
      <c r="F2521" s="1" t="s">
        <v>317</v>
      </c>
      <c r="G2521" s="1" t="s">
        <v>716</v>
      </c>
      <c r="H2521" s="1" t="s">
        <v>13168</v>
      </c>
      <c r="I2521" s="1">
        <f>+Territorio[[#This Row],[id]]</f>
        <v>2511</v>
      </c>
    </row>
    <row r="2522" spans="2:9" hidden="1" x14ac:dyDescent="0.3">
      <c r="B2522">
        <v>2512</v>
      </c>
      <c r="C2522" s="1" t="s">
        <v>4244</v>
      </c>
      <c r="D2522" s="1" t="s">
        <v>4245</v>
      </c>
      <c r="E2522" s="1" t="s">
        <v>3208</v>
      </c>
      <c r="F2522" s="1" t="s">
        <v>317</v>
      </c>
      <c r="G2522" s="1" t="s">
        <v>716</v>
      </c>
      <c r="H2522" s="1" t="s">
        <v>13169</v>
      </c>
      <c r="I2522" s="1">
        <f>+Territorio[[#This Row],[id]]</f>
        <v>2512</v>
      </c>
    </row>
    <row r="2523" spans="2:9" hidden="1" x14ac:dyDescent="0.3">
      <c r="B2523">
        <v>2513</v>
      </c>
      <c r="C2523" s="1" t="s">
        <v>4246</v>
      </c>
      <c r="D2523" s="1" t="s">
        <v>4247</v>
      </c>
      <c r="E2523" s="1" t="s">
        <v>3208</v>
      </c>
      <c r="F2523" s="1" t="s">
        <v>317</v>
      </c>
      <c r="G2523" s="1" t="s">
        <v>716</v>
      </c>
      <c r="H2523" s="1" t="s">
        <v>13170</v>
      </c>
      <c r="I2523" s="1">
        <f>+Territorio[[#This Row],[id]]</f>
        <v>2513</v>
      </c>
    </row>
    <row r="2524" spans="2:9" hidden="1" x14ac:dyDescent="0.3">
      <c r="B2524">
        <v>2514</v>
      </c>
      <c r="C2524" s="1" t="s">
        <v>4248</v>
      </c>
      <c r="D2524" s="1" t="s">
        <v>4249</v>
      </c>
      <c r="E2524" s="1" t="s">
        <v>3208</v>
      </c>
      <c r="F2524" s="1" t="s">
        <v>317</v>
      </c>
      <c r="G2524" s="1" t="s">
        <v>716</v>
      </c>
      <c r="H2524" s="1" t="s">
        <v>13171</v>
      </c>
      <c r="I2524" s="1">
        <f>+Territorio[[#This Row],[id]]</f>
        <v>2514</v>
      </c>
    </row>
    <row r="2525" spans="2:9" hidden="1" x14ac:dyDescent="0.3">
      <c r="B2525">
        <v>2515</v>
      </c>
      <c r="C2525" s="1" t="s">
        <v>4250</v>
      </c>
      <c r="D2525" s="1" t="s">
        <v>4251</v>
      </c>
      <c r="E2525" s="1" t="s">
        <v>3208</v>
      </c>
      <c r="F2525" s="1" t="s">
        <v>317</v>
      </c>
      <c r="G2525" s="1" t="s">
        <v>716</v>
      </c>
      <c r="H2525" s="1" t="s">
        <v>13172</v>
      </c>
      <c r="I2525" s="1">
        <f>+Territorio[[#This Row],[id]]</f>
        <v>2515</v>
      </c>
    </row>
    <row r="2526" spans="2:9" hidden="1" x14ac:dyDescent="0.3">
      <c r="B2526">
        <v>2516</v>
      </c>
      <c r="C2526" s="1" t="s">
        <v>4252</v>
      </c>
      <c r="D2526" s="1" t="s">
        <v>4253</v>
      </c>
      <c r="E2526" s="1" t="s">
        <v>3208</v>
      </c>
      <c r="F2526" s="1" t="s">
        <v>317</v>
      </c>
      <c r="G2526" s="1" t="s">
        <v>716</v>
      </c>
      <c r="H2526" s="1" t="s">
        <v>13173</v>
      </c>
      <c r="I2526" s="1">
        <f>+Territorio[[#This Row],[id]]</f>
        <v>2516</v>
      </c>
    </row>
    <row r="2527" spans="2:9" hidden="1" x14ac:dyDescent="0.3">
      <c r="B2527">
        <v>2517</v>
      </c>
      <c r="C2527" s="1" t="s">
        <v>4254</v>
      </c>
      <c r="D2527" s="1" t="s">
        <v>4255</v>
      </c>
      <c r="E2527" s="1" t="s">
        <v>3208</v>
      </c>
      <c r="F2527" s="1" t="s">
        <v>317</v>
      </c>
      <c r="G2527" s="1" t="s">
        <v>716</v>
      </c>
      <c r="H2527" s="1" t="s">
        <v>13174</v>
      </c>
      <c r="I2527" s="1">
        <f>+Territorio[[#This Row],[id]]</f>
        <v>2517</v>
      </c>
    </row>
    <row r="2528" spans="2:9" hidden="1" x14ac:dyDescent="0.3">
      <c r="B2528">
        <v>2518</v>
      </c>
      <c r="C2528" s="1" t="s">
        <v>4256</v>
      </c>
      <c r="D2528" s="1" t="s">
        <v>4257</v>
      </c>
      <c r="E2528" s="1" t="s">
        <v>3208</v>
      </c>
      <c r="F2528" s="1" t="s">
        <v>317</v>
      </c>
      <c r="G2528" s="1" t="s">
        <v>716</v>
      </c>
      <c r="H2528" s="1" t="s">
        <v>13175</v>
      </c>
      <c r="I2528" s="1">
        <f>+Territorio[[#This Row],[id]]</f>
        <v>2518</v>
      </c>
    </row>
    <row r="2529" spans="2:9" hidden="1" x14ac:dyDescent="0.3">
      <c r="B2529">
        <v>2519</v>
      </c>
      <c r="C2529" s="1" t="s">
        <v>4258</v>
      </c>
      <c r="D2529" s="1" t="s">
        <v>4259</v>
      </c>
      <c r="E2529" s="1" t="s">
        <v>3208</v>
      </c>
      <c r="F2529" s="1" t="s">
        <v>317</v>
      </c>
      <c r="G2529" s="1" t="s">
        <v>716</v>
      </c>
      <c r="H2529" s="1" t="s">
        <v>13176</v>
      </c>
      <c r="I2529" s="1">
        <f>+Territorio[[#This Row],[id]]</f>
        <v>2519</v>
      </c>
    </row>
    <row r="2530" spans="2:9" hidden="1" x14ac:dyDescent="0.3">
      <c r="B2530">
        <v>2520</v>
      </c>
      <c r="C2530" s="1" t="s">
        <v>4260</v>
      </c>
      <c r="D2530" s="1" t="s">
        <v>4261</v>
      </c>
      <c r="E2530" s="1" t="s">
        <v>3208</v>
      </c>
      <c r="F2530" s="1" t="s">
        <v>317</v>
      </c>
      <c r="G2530" s="1" t="s">
        <v>716</v>
      </c>
      <c r="H2530" s="1" t="s">
        <v>13177</v>
      </c>
      <c r="I2530" s="1">
        <f>+Territorio[[#This Row],[id]]</f>
        <v>2520</v>
      </c>
    </row>
    <row r="2531" spans="2:9" hidden="1" x14ac:dyDescent="0.3">
      <c r="B2531">
        <v>2521</v>
      </c>
      <c r="C2531" s="1" t="s">
        <v>4262</v>
      </c>
      <c r="D2531" s="1" t="s">
        <v>4263</v>
      </c>
      <c r="E2531" s="1" t="s">
        <v>3208</v>
      </c>
      <c r="F2531" s="1" t="s">
        <v>317</v>
      </c>
      <c r="G2531" s="1" t="s">
        <v>716</v>
      </c>
      <c r="H2531" s="1" t="s">
        <v>13178</v>
      </c>
      <c r="I2531" s="1">
        <f>+Territorio[[#This Row],[id]]</f>
        <v>2521</v>
      </c>
    </row>
    <row r="2532" spans="2:9" hidden="1" x14ac:dyDescent="0.3">
      <c r="B2532">
        <v>2522</v>
      </c>
      <c r="C2532" s="1" t="s">
        <v>4264</v>
      </c>
      <c r="D2532" s="1" t="s">
        <v>4265</v>
      </c>
      <c r="E2532" s="1" t="s">
        <v>3208</v>
      </c>
      <c r="F2532" s="1" t="s">
        <v>317</v>
      </c>
      <c r="G2532" s="1" t="s">
        <v>716</v>
      </c>
      <c r="H2532" s="1" t="s">
        <v>13179</v>
      </c>
      <c r="I2532" s="1">
        <f>+Territorio[[#This Row],[id]]</f>
        <v>2522</v>
      </c>
    </row>
    <row r="2533" spans="2:9" hidden="1" x14ac:dyDescent="0.3">
      <c r="B2533">
        <v>2523</v>
      </c>
      <c r="C2533" s="1" t="s">
        <v>4266</v>
      </c>
      <c r="D2533" s="1" t="s">
        <v>4267</v>
      </c>
      <c r="E2533" s="1" t="s">
        <v>3208</v>
      </c>
      <c r="F2533" s="1" t="s">
        <v>317</v>
      </c>
      <c r="G2533" s="1" t="s">
        <v>716</v>
      </c>
      <c r="H2533" s="1" t="s">
        <v>13180</v>
      </c>
      <c r="I2533" s="1">
        <f>+Territorio[[#This Row],[id]]</f>
        <v>2523</v>
      </c>
    </row>
    <row r="2534" spans="2:9" hidden="1" x14ac:dyDescent="0.3">
      <c r="B2534">
        <v>2524</v>
      </c>
      <c r="C2534" s="1" t="s">
        <v>4268</v>
      </c>
      <c r="D2534" s="1" t="s">
        <v>4269</v>
      </c>
      <c r="E2534" s="1" t="s">
        <v>3208</v>
      </c>
      <c r="F2534" s="1" t="s">
        <v>317</v>
      </c>
      <c r="G2534" s="1" t="s">
        <v>716</v>
      </c>
      <c r="H2534" s="1" t="s">
        <v>13181</v>
      </c>
      <c r="I2534" s="1">
        <f>+Territorio[[#This Row],[id]]</f>
        <v>2524</v>
      </c>
    </row>
    <row r="2535" spans="2:9" hidden="1" x14ac:dyDescent="0.3">
      <c r="B2535">
        <v>2525</v>
      </c>
      <c r="C2535" s="1" t="s">
        <v>4270</v>
      </c>
      <c r="D2535" s="1" t="s">
        <v>4271</v>
      </c>
      <c r="E2535" s="1" t="s">
        <v>3208</v>
      </c>
      <c r="F2535" s="1" t="s">
        <v>317</v>
      </c>
      <c r="G2535" s="1" t="s">
        <v>716</v>
      </c>
      <c r="H2535" s="1" t="s">
        <v>13182</v>
      </c>
      <c r="I2535" s="1">
        <f>+Territorio[[#This Row],[id]]</f>
        <v>2525</v>
      </c>
    </row>
    <row r="2536" spans="2:9" hidden="1" x14ac:dyDescent="0.3">
      <c r="B2536">
        <v>2526</v>
      </c>
      <c r="C2536" s="1" t="s">
        <v>4272</v>
      </c>
      <c r="D2536" s="1" t="s">
        <v>4273</v>
      </c>
      <c r="E2536" s="1" t="s">
        <v>3208</v>
      </c>
      <c r="F2536" s="1" t="s">
        <v>317</v>
      </c>
      <c r="G2536" s="1" t="s">
        <v>716</v>
      </c>
      <c r="H2536" s="1" t="s">
        <v>13183</v>
      </c>
      <c r="I2536" s="1">
        <f>+Territorio[[#This Row],[id]]</f>
        <v>2526</v>
      </c>
    </row>
    <row r="2537" spans="2:9" hidden="1" x14ac:dyDescent="0.3">
      <c r="B2537">
        <v>2527</v>
      </c>
      <c r="C2537" s="1" t="s">
        <v>4274</v>
      </c>
      <c r="D2537" s="1" t="s">
        <v>4275</v>
      </c>
      <c r="E2537" s="1" t="s">
        <v>3208</v>
      </c>
      <c r="F2537" s="1" t="s">
        <v>317</v>
      </c>
      <c r="G2537" s="1" t="s">
        <v>716</v>
      </c>
      <c r="H2537" s="1" t="s">
        <v>13184</v>
      </c>
      <c r="I2537" s="1">
        <f>+Territorio[[#This Row],[id]]</f>
        <v>2527</v>
      </c>
    </row>
    <row r="2538" spans="2:9" hidden="1" x14ac:dyDescent="0.3">
      <c r="B2538">
        <v>2528</v>
      </c>
      <c r="C2538" s="1" t="s">
        <v>2958</v>
      </c>
      <c r="D2538" s="1" t="s">
        <v>4276</v>
      </c>
      <c r="E2538" s="1" t="s">
        <v>3208</v>
      </c>
      <c r="F2538" s="1" t="s">
        <v>317</v>
      </c>
      <c r="G2538" s="1" t="s">
        <v>716</v>
      </c>
      <c r="H2538" s="1" t="s">
        <v>13185</v>
      </c>
      <c r="I2538" s="1">
        <f>+Territorio[[#This Row],[id]]</f>
        <v>2528</v>
      </c>
    </row>
    <row r="2539" spans="2:9" hidden="1" x14ac:dyDescent="0.3">
      <c r="B2539">
        <v>2529</v>
      </c>
      <c r="C2539" s="1" t="s">
        <v>4277</v>
      </c>
      <c r="D2539" s="1" t="s">
        <v>4278</v>
      </c>
      <c r="E2539" s="1" t="s">
        <v>3208</v>
      </c>
      <c r="F2539" s="1" t="s">
        <v>317</v>
      </c>
      <c r="G2539" s="1" t="s">
        <v>716</v>
      </c>
      <c r="H2539" s="1" t="s">
        <v>13186</v>
      </c>
      <c r="I2539" s="1">
        <f>+Territorio[[#This Row],[id]]</f>
        <v>2529</v>
      </c>
    </row>
    <row r="2540" spans="2:9" hidden="1" x14ac:dyDescent="0.3">
      <c r="B2540">
        <v>2530</v>
      </c>
      <c r="C2540" s="1" t="s">
        <v>4279</v>
      </c>
      <c r="D2540" s="1" t="s">
        <v>4280</v>
      </c>
      <c r="E2540" s="1" t="s">
        <v>3208</v>
      </c>
      <c r="F2540" s="1" t="s">
        <v>317</v>
      </c>
      <c r="G2540" s="1" t="s">
        <v>716</v>
      </c>
      <c r="H2540" s="1" t="s">
        <v>13187</v>
      </c>
      <c r="I2540" s="1">
        <f>+Territorio[[#This Row],[id]]</f>
        <v>2530</v>
      </c>
    </row>
    <row r="2541" spans="2:9" hidden="1" x14ac:dyDescent="0.3">
      <c r="B2541">
        <v>2531</v>
      </c>
      <c r="C2541" s="1" t="s">
        <v>4281</v>
      </c>
      <c r="D2541" s="1" t="s">
        <v>4282</v>
      </c>
      <c r="E2541" s="1" t="s">
        <v>3208</v>
      </c>
      <c r="F2541" s="1" t="s">
        <v>317</v>
      </c>
      <c r="G2541" s="1" t="s">
        <v>716</v>
      </c>
      <c r="H2541" s="1" t="s">
        <v>13188</v>
      </c>
      <c r="I2541" s="1">
        <f>+Territorio[[#This Row],[id]]</f>
        <v>2531</v>
      </c>
    </row>
    <row r="2542" spans="2:9" hidden="1" x14ac:dyDescent="0.3">
      <c r="B2542">
        <v>2532</v>
      </c>
      <c r="C2542" s="1" t="s">
        <v>4283</v>
      </c>
      <c r="D2542" s="1" t="s">
        <v>4284</v>
      </c>
      <c r="E2542" s="1" t="s">
        <v>3208</v>
      </c>
      <c r="F2542" s="1" t="s">
        <v>317</v>
      </c>
      <c r="G2542" s="1" t="s">
        <v>716</v>
      </c>
      <c r="H2542" s="1" t="s">
        <v>13189</v>
      </c>
      <c r="I2542" s="1">
        <f>+Territorio[[#This Row],[id]]</f>
        <v>2532</v>
      </c>
    </row>
    <row r="2543" spans="2:9" hidden="1" x14ac:dyDescent="0.3">
      <c r="B2543">
        <v>2533</v>
      </c>
      <c r="C2543" s="1" t="s">
        <v>2959</v>
      </c>
      <c r="D2543" s="1" t="s">
        <v>4285</v>
      </c>
      <c r="E2543" s="1" t="s">
        <v>3208</v>
      </c>
      <c r="F2543" s="1" t="s">
        <v>317</v>
      </c>
      <c r="G2543" s="1" t="s">
        <v>716</v>
      </c>
      <c r="H2543" s="1" t="s">
        <v>13190</v>
      </c>
      <c r="I2543" s="1">
        <f>+Territorio[[#This Row],[id]]</f>
        <v>2533</v>
      </c>
    </row>
    <row r="2544" spans="2:9" hidden="1" x14ac:dyDescent="0.3">
      <c r="B2544">
        <v>2534</v>
      </c>
      <c r="C2544" s="1" t="s">
        <v>4286</v>
      </c>
      <c r="D2544" s="1" t="s">
        <v>4287</v>
      </c>
      <c r="E2544" s="1" t="s">
        <v>3208</v>
      </c>
      <c r="F2544" s="1" t="s">
        <v>317</v>
      </c>
      <c r="G2544" s="1" t="s">
        <v>716</v>
      </c>
      <c r="H2544" s="1" t="s">
        <v>13191</v>
      </c>
      <c r="I2544" s="1">
        <f>+Territorio[[#This Row],[id]]</f>
        <v>2534</v>
      </c>
    </row>
    <row r="2545" spans="2:9" hidden="1" x14ac:dyDescent="0.3">
      <c r="B2545">
        <v>2535</v>
      </c>
      <c r="C2545" s="1" t="s">
        <v>4288</v>
      </c>
      <c r="D2545" s="1" t="s">
        <v>4289</v>
      </c>
      <c r="E2545" s="1" t="s">
        <v>3208</v>
      </c>
      <c r="F2545" s="1" t="s">
        <v>317</v>
      </c>
      <c r="G2545" s="1" t="s">
        <v>716</v>
      </c>
      <c r="H2545" s="1" t="s">
        <v>13192</v>
      </c>
      <c r="I2545" s="1">
        <f>+Territorio[[#This Row],[id]]</f>
        <v>2535</v>
      </c>
    </row>
    <row r="2546" spans="2:9" hidden="1" x14ac:dyDescent="0.3">
      <c r="B2546">
        <v>2536</v>
      </c>
      <c r="C2546" s="1" t="s">
        <v>4290</v>
      </c>
      <c r="D2546" s="1" t="s">
        <v>4291</v>
      </c>
      <c r="E2546" s="1" t="s">
        <v>3208</v>
      </c>
      <c r="F2546" s="1" t="s">
        <v>317</v>
      </c>
      <c r="G2546" s="1" t="s">
        <v>716</v>
      </c>
      <c r="H2546" s="1" t="s">
        <v>13193</v>
      </c>
      <c r="I2546" s="1">
        <f>+Territorio[[#This Row],[id]]</f>
        <v>2536</v>
      </c>
    </row>
    <row r="2547" spans="2:9" hidden="1" x14ac:dyDescent="0.3">
      <c r="B2547">
        <v>2537</v>
      </c>
      <c r="C2547" s="1" t="s">
        <v>3317</v>
      </c>
      <c r="D2547" s="1" t="s">
        <v>4292</v>
      </c>
      <c r="E2547" s="1" t="s">
        <v>3208</v>
      </c>
      <c r="F2547" s="1" t="s">
        <v>317</v>
      </c>
      <c r="G2547" s="1" t="s">
        <v>716</v>
      </c>
      <c r="H2547" s="1" t="s">
        <v>13194</v>
      </c>
      <c r="I2547" s="1">
        <f>+Territorio[[#This Row],[id]]</f>
        <v>2537</v>
      </c>
    </row>
    <row r="2548" spans="2:9" hidden="1" x14ac:dyDescent="0.3">
      <c r="B2548">
        <v>2538</v>
      </c>
      <c r="C2548" s="1" t="s">
        <v>4293</v>
      </c>
      <c r="D2548" s="1" t="s">
        <v>4294</v>
      </c>
      <c r="E2548" s="1" t="s">
        <v>3208</v>
      </c>
      <c r="F2548" s="1" t="s">
        <v>317</v>
      </c>
      <c r="G2548" s="1" t="s">
        <v>716</v>
      </c>
      <c r="H2548" s="1" t="s">
        <v>13195</v>
      </c>
      <c r="I2548" s="1">
        <f>+Territorio[[#This Row],[id]]</f>
        <v>2538</v>
      </c>
    </row>
    <row r="2549" spans="2:9" hidden="1" x14ac:dyDescent="0.3">
      <c r="B2549">
        <v>2539</v>
      </c>
      <c r="C2549" s="1" t="s">
        <v>4295</v>
      </c>
      <c r="D2549" s="1" t="s">
        <v>4296</v>
      </c>
      <c r="E2549" s="1" t="s">
        <v>3208</v>
      </c>
      <c r="F2549" s="1" t="s">
        <v>317</v>
      </c>
      <c r="G2549" s="1" t="s">
        <v>716</v>
      </c>
      <c r="H2549" s="1" t="s">
        <v>13196</v>
      </c>
      <c r="I2549" s="1">
        <f>+Territorio[[#This Row],[id]]</f>
        <v>2539</v>
      </c>
    </row>
    <row r="2550" spans="2:9" hidden="1" x14ac:dyDescent="0.3">
      <c r="B2550">
        <v>2540</v>
      </c>
      <c r="C2550" s="1" t="s">
        <v>4297</v>
      </c>
      <c r="D2550" s="1" t="s">
        <v>4298</v>
      </c>
      <c r="E2550" s="1" t="s">
        <v>3208</v>
      </c>
      <c r="F2550" s="1" t="s">
        <v>317</v>
      </c>
      <c r="G2550" s="1" t="s">
        <v>716</v>
      </c>
      <c r="H2550" s="1" t="s">
        <v>13197</v>
      </c>
      <c r="I2550" s="1">
        <f>+Territorio[[#This Row],[id]]</f>
        <v>2540</v>
      </c>
    </row>
    <row r="2551" spans="2:9" hidden="1" x14ac:dyDescent="0.3">
      <c r="B2551">
        <v>2541</v>
      </c>
      <c r="C2551" s="1" t="s">
        <v>4299</v>
      </c>
      <c r="D2551" s="1" t="s">
        <v>4300</v>
      </c>
      <c r="E2551" s="1" t="s">
        <v>3208</v>
      </c>
      <c r="F2551" s="1" t="s">
        <v>317</v>
      </c>
      <c r="G2551" s="1" t="s">
        <v>716</v>
      </c>
      <c r="H2551" s="1" t="s">
        <v>13198</v>
      </c>
      <c r="I2551" s="1">
        <f>+Territorio[[#This Row],[id]]</f>
        <v>2541</v>
      </c>
    </row>
    <row r="2552" spans="2:9" hidden="1" x14ac:dyDescent="0.3">
      <c r="B2552">
        <v>2542</v>
      </c>
      <c r="C2552" s="1" t="s">
        <v>4301</v>
      </c>
      <c r="D2552" s="1" t="s">
        <v>4302</v>
      </c>
      <c r="E2552" s="1" t="s">
        <v>3208</v>
      </c>
      <c r="F2552" s="1" t="s">
        <v>317</v>
      </c>
      <c r="G2552" s="1" t="s">
        <v>716</v>
      </c>
      <c r="H2552" s="1" t="s">
        <v>13199</v>
      </c>
      <c r="I2552" s="1">
        <f>+Territorio[[#This Row],[id]]</f>
        <v>2542</v>
      </c>
    </row>
    <row r="2553" spans="2:9" hidden="1" x14ac:dyDescent="0.3">
      <c r="B2553">
        <v>2543</v>
      </c>
      <c r="C2553" s="1" t="s">
        <v>4303</v>
      </c>
      <c r="D2553" s="1" t="s">
        <v>4304</v>
      </c>
      <c r="E2553" s="1" t="s">
        <v>3208</v>
      </c>
      <c r="F2553" s="1" t="s">
        <v>317</v>
      </c>
      <c r="G2553" s="1" t="s">
        <v>716</v>
      </c>
      <c r="H2553" s="1" t="s">
        <v>13200</v>
      </c>
      <c r="I2553" s="1">
        <f>+Territorio[[#This Row],[id]]</f>
        <v>2543</v>
      </c>
    </row>
    <row r="2554" spans="2:9" hidden="1" x14ac:dyDescent="0.3">
      <c r="B2554">
        <v>2544</v>
      </c>
      <c r="C2554" s="1" t="s">
        <v>4305</v>
      </c>
      <c r="D2554" s="1" t="s">
        <v>4306</v>
      </c>
      <c r="E2554" s="1" t="s">
        <v>3208</v>
      </c>
      <c r="F2554" s="1" t="s">
        <v>317</v>
      </c>
      <c r="G2554" s="1" t="s">
        <v>716</v>
      </c>
      <c r="H2554" s="1" t="s">
        <v>13201</v>
      </c>
      <c r="I2554" s="1">
        <f>+Territorio[[#This Row],[id]]</f>
        <v>2544</v>
      </c>
    </row>
    <row r="2555" spans="2:9" hidden="1" x14ac:dyDescent="0.3">
      <c r="B2555">
        <v>2545</v>
      </c>
      <c r="C2555" s="1" t="s">
        <v>4307</v>
      </c>
      <c r="D2555" s="1" t="s">
        <v>4308</v>
      </c>
      <c r="E2555" s="1" t="s">
        <v>3208</v>
      </c>
      <c r="F2555" s="1" t="s">
        <v>317</v>
      </c>
      <c r="G2555" s="1" t="s">
        <v>716</v>
      </c>
      <c r="H2555" s="1" t="s">
        <v>13202</v>
      </c>
      <c r="I2555" s="1">
        <f>+Territorio[[#This Row],[id]]</f>
        <v>2545</v>
      </c>
    </row>
    <row r="2556" spans="2:9" hidden="1" x14ac:dyDescent="0.3">
      <c r="B2556">
        <v>2546</v>
      </c>
      <c r="C2556" s="1" t="s">
        <v>4309</v>
      </c>
      <c r="D2556" s="1" t="s">
        <v>4310</v>
      </c>
      <c r="E2556" s="1" t="s">
        <v>3208</v>
      </c>
      <c r="F2556" s="1" t="s">
        <v>317</v>
      </c>
      <c r="G2556" s="1" t="s">
        <v>716</v>
      </c>
      <c r="H2556" s="1" t="s">
        <v>13203</v>
      </c>
      <c r="I2556" s="1">
        <f>+Territorio[[#This Row],[id]]</f>
        <v>2546</v>
      </c>
    </row>
    <row r="2557" spans="2:9" hidden="1" x14ac:dyDescent="0.3">
      <c r="B2557">
        <v>2547</v>
      </c>
      <c r="C2557" s="1" t="s">
        <v>4311</v>
      </c>
      <c r="D2557" s="1" t="s">
        <v>4312</v>
      </c>
      <c r="E2557" s="1" t="s">
        <v>3208</v>
      </c>
      <c r="F2557" s="1" t="s">
        <v>317</v>
      </c>
      <c r="G2557" s="1" t="s">
        <v>716</v>
      </c>
      <c r="H2557" s="1" t="s">
        <v>13204</v>
      </c>
      <c r="I2557" s="1">
        <f>+Territorio[[#This Row],[id]]</f>
        <v>2547</v>
      </c>
    </row>
    <row r="2558" spans="2:9" hidden="1" x14ac:dyDescent="0.3">
      <c r="B2558">
        <v>2548</v>
      </c>
      <c r="C2558" s="1" t="s">
        <v>4313</v>
      </c>
      <c r="D2558" s="1" t="s">
        <v>4314</v>
      </c>
      <c r="E2558" s="1" t="s">
        <v>3208</v>
      </c>
      <c r="F2558" s="1" t="s">
        <v>317</v>
      </c>
      <c r="G2558" s="1" t="s">
        <v>716</v>
      </c>
      <c r="H2558" s="1" t="s">
        <v>13205</v>
      </c>
      <c r="I2558" s="1">
        <f>+Territorio[[#This Row],[id]]</f>
        <v>2548</v>
      </c>
    </row>
    <row r="2559" spans="2:9" hidden="1" x14ac:dyDescent="0.3">
      <c r="B2559">
        <v>2549</v>
      </c>
      <c r="C2559" s="1" t="s">
        <v>4315</v>
      </c>
      <c r="D2559" s="1" t="s">
        <v>4316</v>
      </c>
      <c r="E2559" s="1" t="s">
        <v>3208</v>
      </c>
      <c r="F2559" s="1" t="s">
        <v>317</v>
      </c>
      <c r="G2559" s="1" t="s">
        <v>716</v>
      </c>
      <c r="H2559" s="1" t="s">
        <v>13206</v>
      </c>
      <c r="I2559" s="1">
        <f>+Territorio[[#This Row],[id]]</f>
        <v>2549</v>
      </c>
    </row>
    <row r="2560" spans="2:9" hidden="1" x14ac:dyDescent="0.3">
      <c r="B2560">
        <v>2550</v>
      </c>
      <c r="C2560" s="1" t="s">
        <v>4317</v>
      </c>
      <c r="D2560" s="1" t="s">
        <v>4318</v>
      </c>
      <c r="E2560" s="1" t="s">
        <v>3208</v>
      </c>
      <c r="F2560" s="1" t="s">
        <v>317</v>
      </c>
      <c r="G2560" s="1" t="s">
        <v>716</v>
      </c>
      <c r="H2560" s="1" t="s">
        <v>13207</v>
      </c>
      <c r="I2560" s="1">
        <f>+Territorio[[#This Row],[id]]</f>
        <v>2550</v>
      </c>
    </row>
    <row r="2561" spans="2:9" hidden="1" x14ac:dyDescent="0.3">
      <c r="B2561">
        <v>2551</v>
      </c>
      <c r="C2561" s="1" t="s">
        <v>3546</v>
      </c>
      <c r="D2561" s="1" t="s">
        <v>4319</v>
      </c>
      <c r="E2561" s="1" t="s">
        <v>3208</v>
      </c>
      <c r="F2561" s="1" t="s">
        <v>317</v>
      </c>
      <c r="G2561" s="1" t="s">
        <v>716</v>
      </c>
      <c r="H2561" s="1" t="s">
        <v>13208</v>
      </c>
      <c r="I2561" s="1">
        <f>+Territorio[[#This Row],[id]]</f>
        <v>2551</v>
      </c>
    </row>
    <row r="2562" spans="2:9" hidden="1" x14ac:dyDescent="0.3">
      <c r="B2562">
        <v>2552</v>
      </c>
      <c r="C2562" s="1" t="s">
        <v>2441</v>
      </c>
      <c r="D2562" s="1" t="s">
        <v>4320</v>
      </c>
      <c r="E2562" s="1" t="s">
        <v>3208</v>
      </c>
      <c r="F2562" s="1" t="s">
        <v>317</v>
      </c>
      <c r="G2562" s="1" t="s">
        <v>716</v>
      </c>
      <c r="H2562" s="1" t="s">
        <v>13209</v>
      </c>
      <c r="I2562" s="1">
        <f>+Territorio[[#This Row],[id]]</f>
        <v>2552</v>
      </c>
    </row>
    <row r="2563" spans="2:9" hidden="1" x14ac:dyDescent="0.3">
      <c r="B2563">
        <v>2553</v>
      </c>
      <c r="C2563" s="1" t="s">
        <v>4321</v>
      </c>
      <c r="D2563" s="1" t="s">
        <v>4322</v>
      </c>
      <c r="E2563" s="1" t="s">
        <v>3208</v>
      </c>
      <c r="F2563" s="1" t="s">
        <v>317</v>
      </c>
      <c r="G2563" s="1" t="s">
        <v>716</v>
      </c>
      <c r="H2563" s="1" t="s">
        <v>13210</v>
      </c>
      <c r="I2563" s="1">
        <f>+Territorio[[#This Row],[id]]</f>
        <v>2553</v>
      </c>
    </row>
    <row r="2564" spans="2:9" hidden="1" x14ac:dyDescent="0.3">
      <c r="B2564">
        <v>2554</v>
      </c>
      <c r="C2564" s="1" t="s">
        <v>4323</v>
      </c>
      <c r="D2564" s="1" t="s">
        <v>4324</v>
      </c>
      <c r="E2564" s="1" t="s">
        <v>3208</v>
      </c>
      <c r="F2564" s="1" t="s">
        <v>317</v>
      </c>
      <c r="G2564" s="1" t="s">
        <v>716</v>
      </c>
      <c r="H2564" s="1" t="s">
        <v>13211</v>
      </c>
      <c r="I2564" s="1">
        <f>+Territorio[[#This Row],[id]]</f>
        <v>2554</v>
      </c>
    </row>
    <row r="2565" spans="2:9" hidden="1" x14ac:dyDescent="0.3">
      <c r="B2565">
        <v>2555</v>
      </c>
      <c r="C2565" s="1" t="s">
        <v>4325</v>
      </c>
      <c r="D2565" s="1" t="s">
        <v>4326</v>
      </c>
      <c r="E2565" s="1" t="s">
        <v>3208</v>
      </c>
      <c r="F2565" s="1" t="s">
        <v>317</v>
      </c>
      <c r="G2565" s="1" t="s">
        <v>716</v>
      </c>
      <c r="H2565" s="1" t="s">
        <v>13212</v>
      </c>
      <c r="I2565" s="1">
        <f>+Territorio[[#This Row],[id]]</f>
        <v>2555</v>
      </c>
    </row>
    <row r="2566" spans="2:9" hidden="1" x14ac:dyDescent="0.3">
      <c r="B2566">
        <v>2556</v>
      </c>
      <c r="C2566" s="1" t="s">
        <v>4327</v>
      </c>
      <c r="D2566" s="1" t="s">
        <v>4328</v>
      </c>
      <c r="E2566" s="1" t="s">
        <v>3208</v>
      </c>
      <c r="F2566" s="1" t="s">
        <v>317</v>
      </c>
      <c r="G2566" s="1" t="s">
        <v>716</v>
      </c>
      <c r="H2566" s="1" t="s">
        <v>13213</v>
      </c>
      <c r="I2566" s="1">
        <f>+Territorio[[#This Row],[id]]</f>
        <v>2556</v>
      </c>
    </row>
    <row r="2567" spans="2:9" hidden="1" x14ac:dyDescent="0.3">
      <c r="B2567">
        <v>2557</v>
      </c>
      <c r="C2567" s="1" t="s">
        <v>4329</v>
      </c>
      <c r="D2567" s="1" t="s">
        <v>4330</v>
      </c>
      <c r="E2567" s="1" t="s">
        <v>3208</v>
      </c>
      <c r="F2567" s="1" t="s">
        <v>317</v>
      </c>
      <c r="G2567" s="1" t="s">
        <v>716</v>
      </c>
      <c r="H2567" s="1" t="s">
        <v>13214</v>
      </c>
      <c r="I2567" s="1">
        <f>+Territorio[[#This Row],[id]]</f>
        <v>2557</v>
      </c>
    </row>
    <row r="2568" spans="2:9" hidden="1" x14ac:dyDescent="0.3">
      <c r="B2568">
        <v>2558</v>
      </c>
      <c r="C2568" s="1" t="s">
        <v>4331</v>
      </c>
      <c r="D2568" s="1" t="s">
        <v>4332</v>
      </c>
      <c r="E2568" s="1" t="s">
        <v>3208</v>
      </c>
      <c r="F2568" s="1" t="s">
        <v>317</v>
      </c>
      <c r="G2568" s="1" t="s">
        <v>716</v>
      </c>
      <c r="H2568" s="1" t="s">
        <v>13215</v>
      </c>
      <c r="I2568" s="1">
        <f>+Territorio[[#This Row],[id]]</f>
        <v>2558</v>
      </c>
    </row>
    <row r="2569" spans="2:9" hidden="1" x14ac:dyDescent="0.3">
      <c r="B2569">
        <v>2559</v>
      </c>
      <c r="C2569" s="1" t="s">
        <v>4333</v>
      </c>
      <c r="D2569" s="1" t="s">
        <v>4334</v>
      </c>
      <c r="E2569" s="1" t="s">
        <v>3208</v>
      </c>
      <c r="F2569" s="1" t="s">
        <v>317</v>
      </c>
      <c r="G2569" s="1" t="s">
        <v>716</v>
      </c>
      <c r="H2569" s="1" t="s">
        <v>13216</v>
      </c>
      <c r="I2569" s="1">
        <f>+Territorio[[#This Row],[id]]</f>
        <v>2559</v>
      </c>
    </row>
    <row r="2570" spans="2:9" hidden="1" x14ac:dyDescent="0.3">
      <c r="B2570">
        <v>2560</v>
      </c>
      <c r="C2570" s="1" t="s">
        <v>4335</v>
      </c>
      <c r="D2570" s="1" t="s">
        <v>4336</v>
      </c>
      <c r="E2570" s="1" t="s">
        <v>3208</v>
      </c>
      <c r="F2570" s="1" t="s">
        <v>317</v>
      </c>
      <c r="G2570" s="1" t="s">
        <v>716</v>
      </c>
      <c r="H2570" s="1" t="s">
        <v>13217</v>
      </c>
      <c r="I2570" s="1">
        <f>+Territorio[[#This Row],[id]]</f>
        <v>2560</v>
      </c>
    </row>
    <row r="2571" spans="2:9" hidden="1" x14ac:dyDescent="0.3">
      <c r="B2571">
        <v>2561</v>
      </c>
      <c r="C2571" s="1" t="s">
        <v>4337</v>
      </c>
      <c r="D2571" s="1" t="s">
        <v>4338</v>
      </c>
      <c r="E2571" s="1" t="s">
        <v>3208</v>
      </c>
      <c r="F2571" s="1" t="s">
        <v>317</v>
      </c>
      <c r="G2571" s="1" t="s">
        <v>716</v>
      </c>
      <c r="H2571" s="1" t="s">
        <v>13218</v>
      </c>
      <c r="I2571" s="1">
        <f>+Territorio[[#This Row],[id]]</f>
        <v>2561</v>
      </c>
    </row>
    <row r="2572" spans="2:9" hidden="1" x14ac:dyDescent="0.3">
      <c r="B2572">
        <v>2562</v>
      </c>
      <c r="C2572" s="1" t="s">
        <v>3860</v>
      </c>
      <c r="D2572" s="1" t="s">
        <v>4339</v>
      </c>
      <c r="E2572" s="1" t="s">
        <v>3208</v>
      </c>
      <c r="F2572" s="1" t="s">
        <v>317</v>
      </c>
      <c r="G2572" s="1" t="s">
        <v>716</v>
      </c>
      <c r="H2572" s="1" t="s">
        <v>13219</v>
      </c>
      <c r="I2572" s="1">
        <f>+Territorio[[#This Row],[id]]</f>
        <v>2562</v>
      </c>
    </row>
    <row r="2573" spans="2:9" hidden="1" x14ac:dyDescent="0.3">
      <c r="B2573">
        <v>2563</v>
      </c>
      <c r="C2573" s="1" t="s">
        <v>2408</v>
      </c>
      <c r="D2573" s="1" t="s">
        <v>4340</v>
      </c>
      <c r="E2573" s="1" t="s">
        <v>3208</v>
      </c>
      <c r="F2573" s="1" t="s">
        <v>317</v>
      </c>
      <c r="G2573" s="1" t="s">
        <v>716</v>
      </c>
      <c r="H2573" s="1" t="s">
        <v>13220</v>
      </c>
      <c r="I2573" s="1">
        <f>+Territorio[[#This Row],[id]]</f>
        <v>2563</v>
      </c>
    </row>
    <row r="2574" spans="2:9" hidden="1" x14ac:dyDescent="0.3">
      <c r="B2574">
        <v>2564</v>
      </c>
      <c r="C2574" s="1" t="s">
        <v>4341</v>
      </c>
      <c r="D2574" s="1" t="s">
        <v>4342</v>
      </c>
      <c r="E2574" s="1" t="s">
        <v>3208</v>
      </c>
      <c r="F2574" s="1" t="s">
        <v>317</v>
      </c>
      <c r="G2574" s="1" t="s">
        <v>716</v>
      </c>
      <c r="H2574" s="1" t="s">
        <v>13221</v>
      </c>
      <c r="I2574" s="1">
        <f>+Territorio[[#This Row],[id]]</f>
        <v>2564</v>
      </c>
    </row>
    <row r="2575" spans="2:9" hidden="1" x14ac:dyDescent="0.3">
      <c r="B2575">
        <v>2565</v>
      </c>
      <c r="C2575" s="1" t="s">
        <v>4343</v>
      </c>
      <c r="D2575" s="1" t="s">
        <v>4344</v>
      </c>
      <c r="E2575" s="1" t="s">
        <v>3208</v>
      </c>
      <c r="F2575" s="1" t="s">
        <v>317</v>
      </c>
      <c r="G2575" s="1" t="s">
        <v>716</v>
      </c>
      <c r="H2575" s="1" t="s">
        <v>13222</v>
      </c>
      <c r="I2575" s="1">
        <f>+Territorio[[#This Row],[id]]</f>
        <v>2565</v>
      </c>
    </row>
    <row r="2576" spans="2:9" hidden="1" x14ac:dyDescent="0.3">
      <c r="B2576">
        <v>2566</v>
      </c>
      <c r="C2576" s="1" t="s">
        <v>4345</v>
      </c>
      <c r="D2576" s="1" t="s">
        <v>4346</v>
      </c>
      <c r="E2576" s="1" t="s">
        <v>3208</v>
      </c>
      <c r="F2576" s="1" t="s">
        <v>317</v>
      </c>
      <c r="G2576" s="1" t="s">
        <v>716</v>
      </c>
      <c r="H2576" s="1" t="s">
        <v>13223</v>
      </c>
      <c r="I2576" s="1">
        <f>+Territorio[[#This Row],[id]]</f>
        <v>2566</v>
      </c>
    </row>
    <row r="2577" spans="2:9" hidden="1" x14ac:dyDescent="0.3">
      <c r="B2577">
        <v>2567</v>
      </c>
      <c r="C2577" s="1" t="s">
        <v>4347</v>
      </c>
      <c r="D2577" s="1" t="s">
        <v>4348</v>
      </c>
      <c r="E2577" s="1" t="s">
        <v>3208</v>
      </c>
      <c r="F2577" s="1" t="s">
        <v>317</v>
      </c>
      <c r="G2577" s="1" t="s">
        <v>716</v>
      </c>
      <c r="H2577" s="1" t="s">
        <v>13224</v>
      </c>
      <c r="I2577" s="1">
        <f>+Territorio[[#This Row],[id]]</f>
        <v>2567</v>
      </c>
    </row>
    <row r="2578" spans="2:9" hidden="1" x14ac:dyDescent="0.3">
      <c r="B2578">
        <v>2568</v>
      </c>
      <c r="C2578" s="1" t="s">
        <v>505</v>
      </c>
      <c r="D2578" s="1" t="s">
        <v>4349</v>
      </c>
      <c r="E2578" s="1" t="s">
        <v>3208</v>
      </c>
      <c r="F2578" s="1" t="s">
        <v>317</v>
      </c>
      <c r="G2578" s="1" t="s">
        <v>716</v>
      </c>
      <c r="H2578" s="1" t="s">
        <v>13225</v>
      </c>
      <c r="I2578" s="1">
        <f>+Territorio[[#This Row],[id]]</f>
        <v>2568</v>
      </c>
    </row>
    <row r="2579" spans="2:9" hidden="1" x14ac:dyDescent="0.3">
      <c r="B2579">
        <v>2569</v>
      </c>
      <c r="C2579" s="1" t="s">
        <v>4350</v>
      </c>
      <c r="D2579" s="1" t="s">
        <v>4351</v>
      </c>
      <c r="E2579" s="1" t="s">
        <v>3208</v>
      </c>
      <c r="F2579" s="1" t="s">
        <v>317</v>
      </c>
      <c r="G2579" s="1" t="s">
        <v>716</v>
      </c>
      <c r="H2579" s="1" t="s">
        <v>13226</v>
      </c>
      <c r="I2579" s="1">
        <f>+Territorio[[#This Row],[id]]</f>
        <v>2569</v>
      </c>
    </row>
    <row r="2580" spans="2:9" hidden="1" x14ac:dyDescent="0.3">
      <c r="B2580">
        <v>2570</v>
      </c>
      <c r="C2580" s="1" t="s">
        <v>4352</v>
      </c>
      <c r="D2580" s="1" t="s">
        <v>4353</v>
      </c>
      <c r="E2580" s="1" t="s">
        <v>3208</v>
      </c>
      <c r="F2580" s="1" t="s">
        <v>317</v>
      </c>
      <c r="G2580" s="1" t="s">
        <v>716</v>
      </c>
      <c r="H2580" s="1" t="s">
        <v>13227</v>
      </c>
      <c r="I2580" s="1">
        <f>+Territorio[[#This Row],[id]]</f>
        <v>2570</v>
      </c>
    </row>
    <row r="2581" spans="2:9" hidden="1" x14ac:dyDescent="0.3">
      <c r="B2581">
        <v>2571</v>
      </c>
      <c r="C2581" s="1" t="s">
        <v>1517</v>
      </c>
      <c r="D2581" s="1" t="s">
        <v>4354</v>
      </c>
      <c r="E2581" s="1" t="s">
        <v>3208</v>
      </c>
      <c r="F2581" s="1" t="s">
        <v>317</v>
      </c>
      <c r="G2581" s="1" t="s">
        <v>716</v>
      </c>
      <c r="H2581" s="1" t="s">
        <v>13228</v>
      </c>
      <c r="I2581" s="1">
        <f>+Territorio[[#This Row],[id]]</f>
        <v>2571</v>
      </c>
    </row>
    <row r="2582" spans="2:9" hidden="1" x14ac:dyDescent="0.3">
      <c r="B2582">
        <v>2572</v>
      </c>
      <c r="C2582" s="1" t="s">
        <v>3261</v>
      </c>
      <c r="D2582" s="1" t="s">
        <v>4355</v>
      </c>
      <c r="E2582" s="1" t="s">
        <v>3208</v>
      </c>
      <c r="F2582" s="1" t="s">
        <v>317</v>
      </c>
      <c r="G2582" s="1" t="s">
        <v>716</v>
      </c>
      <c r="H2582" s="1" t="s">
        <v>13229</v>
      </c>
      <c r="I2582" s="1">
        <f>+Territorio[[#This Row],[id]]</f>
        <v>2572</v>
      </c>
    </row>
    <row r="2583" spans="2:9" hidden="1" x14ac:dyDescent="0.3">
      <c r="B2583">
        <v>2573</v>
      </c>
      <c r="C2583" s="1" t="s">
        <v>4356</v>
      </c>
      <c r="D2583" s="1" t="s">
        <v>4357</v>
      </c>
      <c r="E2583" s="1" t="s">
        <v>3208</v>
      </c>
      <c r="F2583" s="1" t="s">
        <v>317</v>
      </c>
      <c r="G2583" s="1" t="s">
        <v>716</v>
      </c>
      <c r="H2583" s="1" t="s">
        <v>13230</v>
      </c>
      <c r="I2583" s="1">
        <f>+Territorio[[#This Row],[id]]</f>
        <v>2573</v>
      </c>
    </row>
    <row r="2584" spans="2:9" hidden="1" x14ac:dyDescent="0.3">
      <c r="B2584">
        <v>2574</v>
      </c>
      <c r="C2584" s="1" t="s">
        <v>4358</v>
      </c>
      <c r="D2584" s="1" t="s">
        <v>4359</v>
      </c>
      <c r="E2584" s="1" t="s">
        <v>3208</v>
      </c>
      <c r="F2584" s="1" t="s">
        <v>317</v>
      </c>
      <c r="G2584" s="1" t="s">
        <v>716</v>
      </c>
      <c r="H2584" s="1" t="s">
        <v>13231</v>
      </c>
      <c r="I2584" s="1">
        <f>+Territorio[[#This Row],[id]]</f>
        <v>2574</v>
      </c>
    </row>
    <row r="2585" spans="2:9" hidden="1" x14ac:dyDescent="0.3">
      <c r="B2585">
        <v>2575</v>
      </c>
      <c r="C2585" s="1" t="s">
        <v>2420</v>
      </c>
      <c r="D2585" s="1" t="s">
        <v>4360</v>
      </c>
      <c r="E2585" s="1" t="s">
        <v>3208</v>
      </c>
      <c r="F2585" s="1" t="s">
        <v>317</v>
      </c>
      <c r="G2585" s="1" t="s">
        <v>716</v>
      </c>
      <c r="H2585" s="1" t="s">
        <v>13232</v>
      </c>
      <c r="I2585" s="1">
        <f>+Territorio[[#This Row],[id]]</f>
        <v>2575</v>
      </c>
    </row>
    <row r="2586" spans="2:9" hidden="1" x14ac:dyDescent="0.3">
      <c r="B2586">
        <v>2576</v>
      </c>
      <c r="C2586" s="1" t="s">
        <v>4361</v>
      </c>
      <c r="D2586" s="1" t="s">
        <v>4362</v>
      </c>
      <c r="E2586" s="1" t="s">
        <v>3208</v>
      </c>
      <c r="F2586" s="1" t="s">
        <v>317</v>
      </c>
      <c r="G2586" s="1" t="s">
        <v>716</v>
      </c>
      <c r="H2586" s="1" t="s">
        <v>13233</v>
      </c>
      <c r="I2586" s="1">
        <f>+Territorio[[#This Row],[id]]</f>
        <v>2576</v>
      </c>
    </row>
    <row r="2587" spans="2:9" hidden="1" x14ac:dyDescent="0.3">
      <c r="B2587">
        <v>2577</v>
      </c>
      <c r="C2587" s="1" t="s">
        <v>4363</v>
      </c>
      <c r="D2587" s="1" t="s">
        <v>4364</v>
      </c>
      <c r="E2587" s="1" t="s">
        <v>3208</v>
      </c>
      <c r="F2587" s="1" t="s">
        <v>317</v>
      </c>
      <c r="G2587" s="1" t="s">
        <v>716</v>
      </c>
      <c r="H2587" s="1" t="s">
        <v>13234</v>
      </c>
      <c r="I2587" s="1">
        <f>+Territorio[[#This Row],[id]]</f>
        <v>2577</v>
      </c>
    </row>
    <row r="2588" spans="2:9" hidden="1" x14ac:dyDescent="0.3">
      <c r="B2588">
        <v>2578</v>
      </c>
      <c r="C2588" s="1" t="s">
        <v>4365</v>
      </c>
      <c r="D2588" s="1" t="s">
        <v>4366</v>
      </c>
      <c r="E2588" s="1" t="s">
        <v>3208</v>
      </c>
      <c r="F2588" s="1" t="s">
        <v>317</v>
      </c>
      <c r="G2588" s="1" t="s">
        <v>716</v>
      </c>
      <c r="H2588" s="1" t="s">
        <v>13235</v>
      </c>
      <c r="I2588" s="1">
        <f>+Territorio[[#This Row],[id]]</f>
        <v>2578</v>
      </c>
    </row>
    <row r="2589" spans="2:9" hidden="1" x14ac:dyDescent="0.3">
      <c r="B2589">
        <v>2579</v>
      </c>
      <c r="C2589" s="1" t="s">
        <v>4367</v>
      </c>
      <c r="D2589" s="1" t="s">
        <v>4368</v>
      </c>
      <c r="E2589" s="1" t="s">
        <v>3208</v>
      </c>
      <c r="F2589" s="1" t="s">
        <v>317</v>
      </c>
      <c r="G2589" s="1" t="s">
        <v>716</v>
      </c>
      <c r="H2589" s="1" t="s">
        <v>13236</v>
      </c>
      <c r="I2589" s="1">
        <f>+Territorio[[#This Row],[id]]</f>
        <v>2579</v>
      </c>
    </row>
    <row r="2590" spans="2:9" hidden="1" x14ac:dyDescent="0.3">
      <c r="B2590">
        <v>2580</v>
      </c>
      <c r="C2590" s="1" t="s">
        <v>4369</v>
      </c>
      <c r="D2590" s="1" t="s">
        <v>4370</v>
      </c>
      <c r="E2590" s="1" t="s">
        <v>3208</v>
      </c>
      <c r="F2590" s="1" t="s">
        <v>317</v>
      </c>
      <c r="G2590" s="1" t="s">
        <v>716</v>
      </c>
      <c r="H2590" s="1" t="s">
        <v>13237</v>
      </c>
      <c r="I2590" s="1">
        <f>+Territorio[[#This Row],[id]]</f>
        <v>2580</v>
      </c>
    </row>
    <row r="2591" spans="2:9" hidden="1" x14ac:dyDescent="0.3">
      <c r="B2591">
        <v>2581</v>
      </c>
      <c r="C2591" s="1" t="s">
        <v>4371</v>
      </c>
      <c r="D2591" s="1" t="s">
        <v>4372</v>
      </c>
      <c r="E2591" s="1" t="s">
        <v>3208</v>
      </c>
      <c r="F2591" s="1" t="s">
        <v>317</v>
      </c>
      <c r="G2591" s="1" t="s">
        <v>716</v>
      </c>
      <c r="H2591" s="1" t="s">
        <v>13238</v>
      </c>
      <c r="I2591" s="1">
        <f>+Territorio[[#This Row],[id]]</f>
        <v>2581</v>
      </c>
    </row>
    <row r="2592" spans="2:9" hidden="1" x14ac:dyDescent="0.3">
      <c r="B2592">
        <v>2582</v>
      </c>
      <c r="C2592" s="1" t="s">
        <v>4373</v>
      </c>
      <c r="D2592" s="1" t="s">
        <v>4374</v>
      </c>
      <c r="E2592" s="1" t="s">
        <v>3208</v>
      </c>
      <c r="F2592" s="1" t="s">
        <v>317</v>
      </c>
      <c r="G2592" s="1" t="s">
        <v>716</v>
      </c>
      <c r="H2592" s="1" t="s">
        <v>13239</v>
      </c>
      <c r="I2592" s="1">
        <f>+Territorio[[#This Row],[id]]</f>
        <v>2582</v>
      </c>
    </row>
    <row r="2593" spans="2:9" hidden="1" x14ac:dyDescent="0.3">
      <c r="B2593">
        <v>2583</v>
      </c>
      <c r="C2593" s="1" t="s">
        <v>4375</v>
      </c>
      <c r="D2593" s="1" t="s">
        <v>4376</v>
      </c>
      <c r="E2593" s="1" t="s">
        <v>3208</v>
      </c>
      <c r="F2593" s="1" t="s">
        <v>317</v>
      </c>
      <c r="G2593" s="1" t="s">
        <v>716</v>
      </c>
      <c r="H2593" s="1" t="s">
        <v>13240</v>
      </c>
      <c r="I2593" s="1">
        <f>+Territorio[[#This Row],[id]]</f>
        <v>2583</v>
      </c>
    </row>
    <row r="2594" spans="2:9" hidden="1" x14ac:dyDescent="0.3">
      <c r="B2594">
        <v>2584</v>
      </c>
      <c r="C2594" s="1" t="s">
        <v>4377</v>
      </c>
      <c r="D2594" s="1" t="s">
        <v>4378</v>
      </c>
      <c r="E2594" s="1" t="s">
        <v>3208</v>
      </c>
      <c r="F2594" s="1" t="s">
        <v>317</v>
      </c>
      <c r="G2594" s="1" t="s">
        <v>716</v>
      </c>
      <c r="H2594" s="1" t="s">
        <v>13241</v>
      </c>
      <c r="I2594" s="1">
        <f>+Territorio[[#This Row],[id]]</f>
        <v>2584</v>
      </c>
    </row>
    <row r="2595" spans="2:9" hidden="1" x14ac:dyDescent="0.3">
      <c r="B2595">
        <v>2585</v>
      </c>
      <c r="C2595" s="1" t="s">
        <v>3322</v>
      </c>
      <c r="D2595" s="1" t="s">
        <v>4379</v>
      </c>
      <c r="E2595" s="1" t="s">
        <v>3208</v>
      </c>
      <c r="F2595" s="1" t="s">
        <v>317</v>
      </c>
      <c r="G2595" s="1" t="s">
        <v>716</v>
      </c>
      <c r="H2595" s="1" t="s">
        <v>13242</v>
      </c>
      <c r="I2595" s="1">
        <f>+Territorio[[#This Row],[id]]</f>
        <v>2585</v>
      </c>
    </row>
    <row r="2596" spans="2:9" hidden="1" x14ac:dyDescent="0.3">
      <c r="B2596">
        <v>2586</v>
      </c>
      <c r="C2596" s="1" t="s">
        <v>4380</v>
      </c>
      <c r="D2596" s="1" t="s">
        <v>4381</v>
      </c>
      <c r="E2596" s="1" t="s">
        <v>3208</v>
      </c>
      <c r="F2596" s="1" t="s">
        <v>317</v>
      </c>
      <c r="G2596" s="1" t="s">
        <v>716</v>
      </c>
      <c r="H2596" s="1" t="s">
        <v>13243</v>
      </c>
      <c r="I2596" s="1">
        <f>+Territorio[[#This Row],[id]]</f>
        <v>2586</v>
      </c>
    </row>
    <row r="2597" spans="2:9" hidden="1" x14ac:dyDescent="0.3">
      <c r="B2597">
        <v>2587</v>
      </c>
      <c r="C2597" s="1" t="s">
        <v>1686</v>
      </c>
      <c r="D2597" s="1" t="s">
        <v>4382</v>
      </c>
      <c r="E2597" s="1" t="s">
        <v>3208</v>
      </c>
      <c r="F2597" s="1" t="s">
        <v>317</v>
      </c>
      <c r="G2597" s="1" t="s">
        <v>716</v>
      </c>
      <c r="H2597" s="1" t="s">
        <v>13244</v>
      </c>
      <c r="I2597" s="1">
        <f>+Territorio[[#This Row],[id]]</f>
        <v>2587</v>
      </c>
    </row>
    <row r="2598" spans="2:9" hidden="1" x14ac:dyDescent="0.3">
      <c r="B2598">
        <v>2588</v>
      </c>
      <c r="C2598" s="1" t="s">
        <v>663</v>
      </c>
      <c r="D2598" s="1" t="s">
        <v>4383</v>
      </c>
      <c r="E2598" s="1" t="s">
        <v>3208</v>
      </c>
      <c r="F2598" s="1" t="s">
        <v>317</v>
      </c>
      <c r="G2598" s="1" t="s">
        <v>716</v>
      </c>
      <c r="H2598" s="1" t="s">
        <v>13245</v>
      </c>
      <c r="I2598" s="1">
        <f>+Territorio[[#This Row],[id]]</f>
        <v>2588</v>
      </c>
    </row>
    <row r="2599" spans="2:9" hidden="1" x14ac:dyDescent="0.3">
      <c r="B2599">
        <v>2589</v>
      </c>
      <c r="C2599" s="1" t="s">
        <v>4384</v>
      </c>
      <c r="D2599" s="1" t="s">
        <v>4385</v>
      </c>
      <c r="E2599" s="1" t="s">
        <v>3208</v>
      </c>
      <c r="F2599" s="1" t="s">
        <v>317</v>
      </c>
      <c r="G2599" s="1" t="s">
        <v>716</v>
      </c>
      <c r="H2599" s="1" t="s">
        <v>13246</v>
      </c>
      <c r="I2599" s="1">
        <f>+Territorio[[#This Row],[id]]</f>
        <v>2589</v>
      </c>
    </row>
    <row r="2600" spans="2:9" hidden="1" x14ac:dyDescent="0.3">
      <c r="B2600">
        <v>2590</v>
      </c>
      <c r="C2600" s="1" t="s">
        <v>4386</v>
      </c>
      <c r="D2600" s="1" t="s">
        <v>4387</v>
      </c>
      <c r="E2600" s="1" t="s">
        <v>3208</v>
      </c>
      <c r="F2600" s="1" t="s">
        <v>317</v>
      </c>
      <c r="G2600" s="1" t="s">
        <v>716</v>
      </c>
      <c r="H2600" s="1" t="s">
        <v>13247</v>
      </c>
      <c r="I2600" s="1">
        <f>+Territorio[[#This Row],[id]]</f>
        <v>2590</v>
      </c>
    </row>
    <row r="2601" spans="2:9" hidden="1" x14ac:dyDescent="0.3">
      <c r="B2601">
        <v>2591</v>
      </c>
      <c r="C2601" s="1" t="s">
        <v>4388</v>
      </c>
      <c r="D2601" s="1" t="s">
        <v>4389</v>
      </c>
      <c r="E2601" s="1" t="s">
        <v>3208</v>
      </c>
      <c r="F2601" s="1" t="s">
        <v>317</v>
      </c>
      <c r="G2601" s="1" t="s">
        <v>716</v>
      </c>
      <c r="H2601" s="1" t="s">
        <v>13248</v>
      </c>
      <c r="I2601" s="1">
        <f>+Territorio[[#This Row],[id]]</f>
        <v>2591</v>
      </c>
    </row>
    <row r="2602" spans="2:9" hidden="1" x14ac:dyDescent="0.3">
      <c r="B2602">
        <v>2592</v>
      </c>
      <c r="C2602" s="1" t="s">
        <v>4390</v>
      </c>
      <c r="D2602" s="1" t="s">
        <v>4391</v>
      </c>
      <c r="E2602" s="1" t="s">
        <v>3208</v>
      </c>
      <c r="F2602" s="1" t="s">
        <v>317</v>
      </c>
      <c r="G2602" s="1" t="s">
        <v>716</v>
      </c>
      <c r="H2602" s="1" t="s">
        <v>13249</v>
      </c>
      <c r="I2602" s="1">
        <f>+Territorio[[#This Row],[id]]</f>
        <v>2592</v>
      </c>
    </row>
    <row r="2603" spans="2:9" hidden="1" x14ac:dyDescent="0.3">
      <c r="B2603">
        <v>2593</v>
      </c>
      <c r="C2603" s="1" t="s">
        <v>4392</v>
      </c>
      <c r="D2603" s="1" t="s">
        <v>4393</v>
      </c>
      <c r="E2603" s="1" t="s">
        <v>3208</v>
      </c>
      <c r="F2603" s="1" t="s">
        <v>317</v>
      </c>
      <c r="G2603" s="1" t="s">
        <v>716</v>
      </c>
      <c r="H2603" s="1" t="s">
        <v>13250</v>
      </c>
      <c r="I2603" s="1">
        <f>+Territorio[[#This Row],[id]]</f>
        <v>2593</v>
      </c>
    </row>
    <row r="2604" spans="2:9" hidden="1" x14ac:dyDescent="0.3">
      <c r="B2604">
        <v>2594</v>
      </c>
      <c r="C2604" s="1" t="s">
        <v>4394</v>
      </c>
      <c r="D2604" s="1" t="s">
        <v>4395</v>
      </c>
      <c r="E2604" s="1" t="s">
        <v>3208</v>
      </c>
      <c r="F2604" s="1" t="s">
        <v>317</v>
      </c>
      <c r="G2604" s="1" t="s">
        <v>716</v>
      </c>
      <c r="H2604" s="1" t="s">
        <v>13251</v>
      </c>
      <c r="I2604" s="1">
        <f>+Territorio[[#This Row],[id]]</f>
        <v>2594</v>
      </c>
    </row>
    <row r="2605" spans="2:9" hidden="1" x14ac:dyDescent="0.3">
      <c r="B2605">
        <v>2595</v>
      </c>
      <c r="C2605" s="1" t="s">
        <v>4396</v>
      </c>
      <c r="D2605" s="1" t="s">
        <v>4397</v>
      </c>
      <c r="E2605" s="1" t="s">
        <v>3208</v>
      </c>
      <c r="F2605" s="1" t="s">
        <v>317</v>
      </c>
      <c r="G2605" s="1" t="s">
        <v>716</v>
      </c>
      <c r="H2605" s="1" t="s">
        <v>13252</v>
      </c>
      <c r="I2605" s="1">
        <f>+Territorio[[#This Row],[id]]</f>
        <v>2595</v>
      </c>
    </row>
    <row r="2606" spans="2:9" hidden="1" x14ac:dyDescent="0.3">
      <c r="B2606">
        <v>2596</v>
      </c>
      <c r="C2606" s="1" t="s">
        <v>4398</v>
      </c>
      <c r="D2606" s="1" t="s">
        <v>4399</v>
      </c>
      <c r="E2606" s="1" t="s">
        <v>3208</v>
      </c>
      <c r="F2606" s="1" t="s">
        <v>317</v>
      </c>
      <c r="G2606" s="1" t="s">
        <v>716</v>
      </c>
      <c r="H2606" s="1" t="s">
        <v>13253</v>
      </c>
      <c r="I2606" s="1">
        <f>+Territorio[[#This Row],[id]]</f>
        <v>2596</v>
      </c>
    </row>
    <row r="2607" spans="2:9" hidden="1" x14ac:dyDescent="0.3">
      <c r="B2607">
        <v>2597</v>
      </c>
      <c r="C2607" s="1" t="s">
        <v>1603</v>
      </c>
      <c r="D2607" s="1" t="s">
        <v>4400</v>
      </c>
      <c r="E2607" s="1" t="s">
        <v>3208</v>
      </c>
      <c r="F2607" s="1" t="s">
        <v>317</v>
      </c>
      <c r="G2607" s="1" t="s">
        <v>716</v>
      </c>
      <c r="H2607" s="1" t="s">
        <v>13254</v>
      </c>
      <c r="I2607" s="1">
        <f>+Territorio[[#This Row],[id]]</f>
        <v>2597</v>
      </c>
    </row>
    <row r="2608" spans="2:9" hidden="1" x14ac:dyDescent="0.3">
      <c r="B2608">
        <v>2598</v>
      </c>
      <c r="C2608" s="1" t="s">
        <v>4401</v>
      </c>
      <c r="D2608" s="1" t="s">
        <v>4402</v>
      </c>
      <c r="E2608" s="1" t="s">
        <v>3208</v>
      </c>
      <c r="F2608" s="1" t="s">
        <v>317</v>
      </c>
      <c r="G2608" s="1" t="s">
        <v>716</v>
      </c>
      <c r="H2608" s="1" t="s">
        <v>13255</v>
      </c>
      <c r="I2608" s="1">
        <f>+Territorio[[#This Row],[id]]</f>
        <v>2598</v>
      </c>
    </row>
    <row r="2609" spans="2:9" hidden="1" x14ac:dyDescent="0.3">
      <c r="B2609">
        <v>2599</v>
      </c>
      <c r="C2609" s="1" t="s">
        <v>4403</v>
      </c>
      <c r="D2609" s="1" t="s">
        <v>4404</v>
      </c>
      <c r="E2609" s="1" t="s">
        <v>3208</v>
      </c>
      <c r="F2609" s="1" t="s">
        <v>317</v>
      </c>
      <c r="G2609" s="1" t="s">
        <v>716</v>
      </c>
      <c r="H2609" s="1" t="s">
        <v>13256</v>
      </c>
      <c r="I2609" s="1">
        <f>+Territorio[[#This Row],[id]]</f>
        <v>2599</v>
      </c>
    </row>
    <row r="2610" spans="2:9" hidden="1" x14ac:dyDescent="0.3">
      <c r="B2610">
        <v>2600</v>
      </c>
      <c r="C2610" s="1" t="s">
        <v>4029</v>
      </c>
      <c r="D2610" s="1" t="s">
        <v>4405</v>
      </c>
      <c r="E2610" s="1" t="s">
        <v>3208</v>
      </c>
      <c r="F2610" s="1" t="s">
        <v>317</v>
      </c>
      <c r="G2610" s="1" t="s">
        <v>716</v>
      </c>
      <c r="H2610" s="1" t="s">
        <v>13257</v>
      </c>
      <c r="I2610" s="1">
        <f>+Territorio[[#This Row],[id]]</f>
        <v>2600</v>
      </c>
    </row>
    <row r="2611" spans="2:9" hidden="1" x14ac:dyDescent="0.3">
      <c r="B2611">
        <v>2601</v>
      </c>
      <c r="C2611" s="1" t="s">
        <v>4264</v>
      </c>
      <c r="D2611" s="1" t="s">
        <v>4406</v>
      </c>
      <c r="E2611" s="1" t="s">
        <v>3208</v>
      </c>
      <c r="F2611" s="1" t="s">
        <v>317</v>
      </c>
      <c r="G2611" s="1" t="s">
        <v>716</v>
      </c>
      <c r="H2611" s="1" t="s">
        <v>13258</v>
      </c>
      <c r="I2611" s="1">
        <f>+Territorio[[#This Row],[id]]</f>
        <v>2601</v>
      </c>
    </row>
    <row r="2612" spans="2:9" hidden="1" x14ac:dyDescent="0.3">
      <c r="B2612">
        <v>2602</v>
      </c>
      <c r="C2612" s="1" t="s">
        <v>4407</v>
      </c>
      <c r="D2612" s="1" t="s">
        <v>4408</v>
      </c>
      <c r="E2612" s="1" t="s">
        <v>3208</v>
      </c>
      <c r="F2612" s="1" t="s">
        <v>317</v>
      </c>
      <c r="G2612" s="1" t="s">
        <v>716</v>
      </c>
      <c r="H2612" s="1" t="s">
        <v>13259</v>
      </c>
      <c r="I2612" s="1">
        <f>+Territorio[[#This Row],[id]]</f>
        <v>2602</v>
      </c>
    </row>
    <row r="2613" spans="2:9" hidden="1" x14ac:dyDescent="0.3">
      <c r="B2613">
        <v>2603</v>
      </c>
      <c r="C2613" s="1" t="s">
        <v>1587</v>
      </c>
      <c r="D2613" s="1" t="s">
        <v>4409</v>
      </c>
      <c r="E2613" s="1" t="s">
        <v>3208</v>
      </c>
      <c r="F2613" s="1" t="s">
        <v>317</v>
      </c>
      <c r="G2613" s="1" t="s">
        <v>716</v>
      </c>
      <c r="H2613" s="1" t="s">
        <v>13260</v>
      </c>
      <c r="I2613" s="1">
        <f>+Territorio[[#This Row],[id]]</f>
        <v>2603</v>
      </c>
    </row>
    <row r="2614" spans="2:9" hidden="1" x14ac:dyDescent="0.3">
      <c r="B2614">
        <v>2604</v>
      </c>
      <c r="C2614" s="1" t="s">
        <v>4410</v>
      </c>
      <c r="D2614" s="1" t="s">
        <v>4411</v>
      </c>
      <c r="E2614" s="1" t="s">
        <v>3208</v>
      </c>
      <c r="F2614" s="1" t="s">
        <v>317</v>
      </c>
      <c r="G2614" s="1" t="s">
        <v>716</v>
      </c>
      <c r="H2614" s="1" t="s">
        <v>13261</v>
      </c>
      <c r="I2614" s="1">
        <f>+Territorio[[#This Row],[id]]</f>
        <v>2604</v>
      </c>
    </row>
    <row r="2615" spans="2:9" hidden="1" x14ac:dyDescent="0.3">
      <c r="B2615">
        <v>2605</v>
      </c>
      <c r="C2615" s="1" t="s">
        <v>4412</v>
      </c>
      <c r="D2615" s="1" t="s">
        <v>4413</v>
      </c>
      <c r="E2615" s="1" t="s">
        <v>3208</v>
      </c>
      <c r="F2615" s="1" t="s">
        <v>317</v>
      </c>
      <c r="G2615" s="1" t="s">
        <v>716</v>
      </c>
      <c r="H2615" s="1" t="s">
        <v>13262</v>
      </c>
      <c r="I2615" s="1">
        <f>+Territorio[[#This Row],[id]]</f>
        <v>2605</v>
      </c>
    </row>
    <row r="2616" spans="2:9" hidden="1" x14ac:dyDescent="0.3">
      <c r="B2616">
        <v>2606</v>
      </c>
      <c r="C2616" s="1" t="s">
        <v>1395</v>
      </c>
      <c r="D2616" s="1" t="s">
        <v>4414</v>
      </c>
      <c r="E2616" s="1" t="s">
        <v>3208</v>
      </c>
      <c r="F2616" s="1" t="s">
        <v>317</v>
      </c>
      <c r="G2616" s="1" t="s">
        <v>716</v>
      </c>
      <c r="H2616" s="1" t="s">
        <v>13263</v>
      </c>
      <c r="I2616" s="1">
        <f>+Territorio[[#This Row],[id]]</f>
        <v>2606</v>
      </c>
    </row>
    <row r="2617" spans="2:9" hidden="1" x14ac:dyDescent="0.3">
      <c r="B2617">
        <v>2607</v>
      </c>
      <c r="C2617" s="1" t="s">
        <v>1359</v>
      </c>
      <c r="D2617" s="1" t="s">
        <v>4415</v>
      </c>
      <c r="E2617" s="1" t="s">
        <v>707</v>
      </c>
      <c r="F2617" s="1" t="s">
        <v>133</v>
      </c>
      <c r="G2617" s="1" t="s">
        <v>716</v>
      </c>
      <c r="H2617" s="1" t="s">
        <v>13264</v>
      </c>
      <c r="I2617" s="1">
        <f>+Territorio[[#This Row],[id]]</f>
        <v>2607</v>
      </c>
    </row>
    <row r="2618" spans="2:9" hidden="1" x14ac:dyDescent="0.3">
      <c r="B2618">
        <v>2608</v>
      </c>
      <c r="C2618" s="1" t="s">
        <v>4416</v>
      </c>
      <c r="D2618" s="1" t="s">
        <v>4417</v>
      </c>
      <c r="E2618" s="1" t="s">
        <v>707</v>
      </c>
      <c r="F2618" s="1" t="s">
        <v>133</v>
      </c>
      <c r="G2618" s="1" t="s">
        <v>716</v>
      </c>
      <c r="H2618" s="1" t="s">
        <v>13265</v>
      </c>
      <c r="I2618" s="1">
        <f>+Territorio[[#This Row],[id]]</f>
        <v>2608</v>
      </c>
    </row>
    <row r="2619" spans="2:9" hidden="1" x14ac:dyDescent="0.3">
      <c r="B2619">
        <v>2609</v>
      </c>
      <c r="C2619" s="1" t="s">
        <v>4418</v>
      </c>
      <c r="D2619" s="1" t="s">
        <v>4419</v>
      </c>
      <c r="E2619" s="1" t="s">
        <v>707</v>
      </c>
      <c r="F2619" s="1" t="s">
        <v>133</v>
      </c>
      <c r="G2619" s="1" t="s">
        <v>716</v>
      </c>
      <c r="H2619" s="1" t="s">
        <v>13266</v>
      </c>
      <c r="I2619" s="1">
        <f>+Territorio[[#This Row],[id]]</f>
        <v>2609</v>
      </c>
    </row>
    <row r="2620" spans="2:9" hidden="1" x14ac:dyDescent="0.3">
      <c r="B2620">
        <v>2610</v>
      </c>
      <c r="C2620" s="1" t="s">
        <v>4420</v>
      </c>
      <c r="D2620" s="1" t="s">
        <v>4421</v>
      </c>
      <c r="E2620" s="1" t="s">
        <v>707</v>
      </c>
      <c r="F2620" s="1" t="s">
        <v>133</v>
      </c>
      <c r="G2620" s="1" t="s">
        <v>716</v>
      </c>
      <c r="H2620" s="1" t="s">
        <v>13267</v>
      </c>
      <c r="I2620" s="1">
        <f>+Territorio[[#This Row],[id]]</f>
        <v>2610</v>
      </c>
    </row>
    <row r="2621" spans="2:9" hidden="1" x14ac:dyDescent="0.3">
      <c r="B2621">
        <v>2611</v>
      </c>
      <c r="C2621" s="1" t="s">
        <v>4422</v>
      </c>
      <c r="D2621" s="1" t="s">
        <v>4423</v>
      </c>
      <c r="E2621" s="1" t="s">
        <v>707</v>
      </c>
      <c r="F2621" s="1" t="s">
        <v>133</v>
      </c>
      <c r="G2621" s="1" t="s">
        <v>716</v>
      </c>
      <c r="H2621" s="1" t="s">
        <v>13268</v>
      </c>
      <c r="I2621" s="1">
        <f>+Territorio[[#This Row],[id]]</f>
        <v>2611</v>
      </c>
    </row>
    <row r="2622" spans="2:9" hidden="1" x14ac:dyDescent="0.3">
      <c r="B2622">
        <v>2612</v>
      </c>
      <c r="C2622" s="1" t="s">
        <v>4424</v>
      </c>
      <c r="D2622" s="1" t="s">
        <v>4425</v>
      </c>
      <c r="E2622" s="1" t="s">
        <v>707</v>
      </c>
      <c r="F2622" s="1" t="s">
        <v>133</v>
      </c>
      <c r="G2622" s="1" t="s">
        <v>716</v>
      </c>
      <c r="H2622" s="1" t="s">
        <v>13269</v>
      </c>
      <c r="I2622" s="1">
        <f>+Territorio[[#This Row],[id]]</f>
        <v>2612</v>
      </c>
    </row>
    <row r="2623" spans="2:9" hidden="1" x14ac:dyDescent="0.3">
      <c r="B2623">
        <v>2613</v>
      </c>
      <c r="C2623" s="1" t="s">
        <v>4426</v>
      </c>
      <c r="D2623" s="1" t="s">
        <v>4427</v>
      </c>
      <c r="E2623" s="1" t="s">
        <v>707</v>
      </c>
      <c r="F2623" s="1" t="s">
        <v>133</v>
      </c>
      <c r="G2623" s="1" t="s">
        <v>716</v>
      </c>
      <c r="H2623" s="1" t="s">
        <v>13270</v>
      </c>
      <c r="I2623" s="1">
        <f>+Territorio[[#This Row],[id]]</f>
        <v>2613</v>
      </c>
    </row>
    <row r="2624" spans="2:9" hidden="1" x14ac:dyDescent="0.3">
      <c r="B2624">
        <v>2614</v>
      </c>
      <c r="C2624" s="1" t="s">
        <v>4428</v>
      </c>
      <c r="D2624" s="1" t="s">
        <v>4429</v>
      </c>
      <c r="E2624" s="1" t="s">
        <v>707</v>
      </c>
      <c r="F2624" s="1" t="s">
        <v>133</v>
      </c>
      <c r="G2624" s="1" t="s">
        <v>716</v>
      </c>
      <c r="H2624" s="1" t="s">
        <v>13271</v>
      </c>
      <c r="I2624" s="1">
        <f>+Territorio[[#This Row],[id]]</f>
        <v>2614</v>
      </c>
    </row>
    <row r="2625" spans="2:9" hidden="1" x14ac:dyDescent="0.3">
      <c r="B2625">
        <v>2615</v>
      </c>
      <c r="C2625" s="1" t="s">
        <v>4430</v>
      </c>
      <c r="D2625" s="1" t="s">
        <v>4431</v>
      </c>
      <c r="E2625" s="1" t="s">
        <v>707</v>
      </c>
      <c r="F2625" s="1" t="s">
        <v>133</v>
      </c>
      <c r="G2625" s="1" t="s">
        <v>716</v>
      </c>
      <c r="H2625" s="1" t="s">
        <v>13272</v>
      </c>
      <c r="I2625" s="1">
        <f>+Territorio[[#This Row],[id]]</f>
        <v>2615</v>
      </c>
    </row>
    <row r="2626" spans="2:9" hidden="1" x14ac:dyDescent="0.3">
      <c r="B2626">
        <v>2616</v>
      </c>
      <c r="C2626" s="1" t="s">
        <v>4432</v>
      </c>
      <c r="D2626" s="1" t="s">
        <v>4433</v>
      </c>
      <c r="E2626" s="1" t="s">
        <v>707</v>
      </c>
      <c r="F2626" s="1" t="s">
        <v>133</v>
      </c>
      <c r="G2626" s="1" t="s">
        <v>716</v>
      </c>
      <c r="H2626" s="1" t="s">
        <v>13273</v>
      </c>
      <c r="I2626" s="1">
        <f>+Territorio[[#This Row],[id]]</f>
        <v>2616</v>
      </c>
    </row>
    <row r="2627" spans="2:9" hidden="1" x14ac:dyDescent="0.3">
      <c r="B2627">
        <v>2617</v>
      </c>
      <c r="C2627" s="1" t="s">
        <v>4434</v>
      </c>
      <c r="D2627" s="1" t="s">
        <v>4435</v>
      </c>
      <c r="E2627" s="1" t="s">
        <v>707</v>
      </c>
      <c r="F2627" s="1" t="s">
        <v>133</v>
      </c>
      <c r="G2627" s="1" t="s">
        <v>716</v>
      </c>
      <c r="H2627" s="1" t="s">
        <v>13274</v>
      </c>
      <c r="I2627" s="1">
        <f>+Territorio[[#This Row],[id]]</f>
        <v>2617</v>
      </c>
    </row>
    <row r="2628" spans="2:9" hidden="1" x14ac:dyDescent="0.3">
      <c r="B2628">
        <v>2618</v>
      </c>
      <c r="C2628" s="1" t="s">
        <v>1399</v>
      </c>
      <c r="D2628" s="1" t="s">
        <v>4436</v>
      </c>
      <c r="E2628" s="1" t="s">
        <v>707</v>
      </c>
      <c r="F2628" s="1" t="s">
        <v>133</v>
      </c>
      <c r="G2628" s="1" t="s">
        <v>716</v>
      </c>
      <c r="H2628" s="1" t="s">
        <v>13275</v>
      </c>
      <c r="I2628" s="1">
        <f>+Territorio[[#This Row],[id]]</f>
        <v>2618</v>
      </c>
    </row>
    <row r="2629" spans="2:9" hidden="1" x14ac:dyDescent="0.3">
      <c r="B2629">
        <v>2619</v>
      </c>
      <c r="C2629" s="1" t="s">
        <v>836</v>
      </c>
      <c r="D2629" s="1" t="s">
        <v>4437</v>
      </c>
      <c r="E2629" s="1" t="s">
        <v>707</v>
      </c>
      <c r="F2629" s="1" t="s">
        <v>133</v>
      </c>
      <c r="G2629" s="1" t="s">
        <v>716</v>
      </c>
      <c r="H2629" s="1" t="s">
        <v>13276</v>
      </c>
      <c r="I2629" s="1">
        <f>+Territorio[[#This Row],[id]]</f>
        <v>2619</v>
      </c>
    </row>
    <row r="2630" spans="2:9" hidden="1" x14ac:dyDescent="0.3">
      <c r="B2630">
        <v>2620</v>
      </c>
      <c r="C2630" s="1" t="s">
        <v>950</v>
      </c>
      <c r="D2630" s="1" t="s">
        <v>4438</v>
      </c>
      <c r="E2630" s="1" t="s">
        <v>707</v>
      </c>
      <c r="F2630" s="1" t="s">
        <v>133</v>
      </c>
      <c r="G2630" s="1" t="s">
        <v>716</v>
      </c>
      <c r="H2630" s="1" t="s">
        <v>13277</v>
      </c>
      <c r="I2630" s="1">
        <f>+Territorio[[#This Row],[id]]</f>
        <v>2620</v>
      </c>
    </row>
    <row r="2631" spans="2:9" hidden="1" x14ac:dyDescent="0.3">
      <c r="B2631">
        <v>2621</v>
      </c>
      <c r="C2631" s="1" t="s">
        <v>1401</v>
      </c>
      <c r="D2631" s="1" t="s">
        <v>4439</v>
      </c>
      <c r="E2631" s="1" t="s">
        <v>707</v>
      </c>
      <c r="F2631" s="1" t="s">
        <v>133</v>
      </c>
      <c r="G2631" s="1" t="s">
        <v>716</v>
      </c>
      <c r="H2631" s="1" t="s">
        <v>13278</v>
      </c>
      <c r="I2631" s="1">
        <f>+Territorio[[#This Row],[id]]</f>
        <v>2621</v>
      </c>
    </row>
    <row r="2632" spans="2:9" hidden="1" x14ac:dyDescent="0.3">
      <c r="B2632">
        <v>2622</v>
      </c>
      <c r="C2632" s="1" t="s">
        <v>695</v>
      </c>
      <c r="D2632" s="1" t="s">
        <v>4440</v>
      </c>
      <c r="E2632" s="1" t="s">
        <v>707</v>
      </c>
      <c r="F2632" s="1" t="s">
        <v>133</v>
      </c>
      <c r="G2632" s="1" t="s">
        <v>716</v>
      </c>
      <c r="H2632" s="1" t="s">
        <v>13279</v>
      </c>
      <c r="I2632" s="1">
        <f>+Territorio[[#This Row],[id]]</f>
        <v>2622</v>
      </c>
    </row>
    <row r="2633" spans="2:9" hidden="1" x14ac:dyDescent="0.3">
      <c r="B2633">
        <v>2623</v>
      </c>
      <c r="C2633" s="1" t="s">
        <v>3273</v>
      </c>
      <c r="D2633" s="1" t="s">
        <v>4441</v>
      </c>
      <c r="E2633" s="1" t="s">
        <v>707</v>
      </c>
      <c r="F2633" s="1" t="s">
        <v>133</v>
      </c>
      <c r="G2633" s="1" t="s">
        <v>716</v>
      </c>
      <c r="H2633" s="1" t="s">
        <v>13280</v>
      </c>
      <c r="I2633" s="1">
        <f>+Territorio[[#This Row],[id]]</f>
        <v>2623</v>
      </c>
    </row>
    <row r="2634" spans="2:9" hidden="1" x14ac:dyDescent="0.3">
      <c r="B2634">
        <v>2624</v>
      </c>
      <c r="C2634" s="1" t="s">
        <v>4442</v>
      </c>
      <c r="D2634" s="1" t="s">
        <v>4443</v>
      </c>
      <c r="E2634" s="1" t="s">
        <v>707</v>
      </c>
      <c r="F2634" s="1" t="s">
        <v>133</v>
      </c>
      <c r="G2634" s="1" t="s">
        <v>716</v>
      </c>
      <c r="H2634" s="1" t="s">
        <v>13281</v>
      </c>
      <c r="I2634" s="1">
        <f>+Territorio[[#This Row],[id]]</f>
        <v>2624</v>
      </c>
    </row>
    <row r="2635" spans="2:9" hidden="1" x14ac:dyDescent="0.3">
      <c r="B2635">
        <v>2625</v>
      </c>
      <c r="C2635" s="1" t="s">
        <v>836</v>
      </c>
      <c r="D2635" s="1" t="s">
        <v>4444</v>
      </c>
      <c r="E2635" s="1" t="s">
        <v>707</v>
      </c>
      <c r="F2635" s="1" t="s">
        <v>133</v>
      </c>
      <c r="G2635" s="1" t="s">
        <v>716</v>
      </c>
      <c r="H2635" s="1" t="s">
        <v>13282</v>
      </c>
      <c r="I2635" s="1">
        <f>+Territorio[[#This Row],[id]]</f>
        <v>2625</v>
      </c>
    </row>
    <row r="2636" spans="2:9" hidden="1" x14ac:dyDescent="0.3">
      <c r="B2636">
        <v>2626</v>
      </c>
      <c r="C2636" s="1" t="s">
        <v>4445</v>
      </c>
      <c r="D2636" s="1" t="s">
        <v>4446</v>
      </c>
      <c r="E2636" s="1" t="s">
        <v>707</v>
      </c>
      <c r="F2636" s="1" t="s">
        <v>133</v>
      </c>
      <c r="G2636" s="1" t="s">
        <v>716</v>
      </c>
      <c r="H2636" s="1" t="s">
        <v>13283</v>
      </c>
      <c r="I2636" s="1">
        <f>+Territorio[[#This Row],[id]]</f>
        <v>2626</v>
      </c>
    </row>
    <row r="2637" spans="2:9" hidden="1" x14ac:dyDescent="0.3">
      <c r="B2637">
        <v>2627</v>
      </c>
      <c r="C2637" s="1" t="s">
        <v>4447</v>
      </c>
      <c r="D2637" s="1" t="s">
        <v>4448</v>
      </c>
      <c r="E2637" s="1" t="s">
        <v>707</v>
      </c>
      <c r="F2637" s="1" t="s">
        <v>133</v>
      </c>
      <c r="G2637" s="1" t="s">
        <v>716</v>
      </c>
      <c r="H2637" s="1" t="s">
        <v>13284</v>
      </c>
      <c r="I2637" s="1">
        <f>+Territorio[[#This Row],[id]]</f>
        <v>2627</v>
      </c>
    </row>
    <row r="2638" spans="2:9" hidden="1" x14ac:dyDescent="0.3">
      <c r="B2638">
        <v>2628</v>
      </c>
      <c r="C2638" s="1" t="s">
        <v>4449</v>
      </c>
      <c r="D2638" s="1" t="s">
        <v>4450</v>
      </c>
      <c r="E2638" s="1" t="s">
        <v>707</v>
      </c>
      <c r="F2638" s="1" t="s">
        <v>133</v>
      </c>
      <c r="G2638" s="1" t="s">
        <v>716</v>
      </c>
      <c r="H2638" s="1" t="s">
        <v>13285</v>
      </c>
      <c r="I2638" s="1">
        <f>+Territorio[[#This Row],[id]]</f>
        <v>2628</v>
      </c>
    </row>
    <row r="2639" spans="2:9" hidden="1" x14ac:dyDescent="0.3">
      <c r="B2639">
        <v>2629</v>
      </c>
      <c r="C2639" s="1" t="s">
        <v>4451</v>
      </c>
      <c r="D2639" s="1" t="s">
        <v>4452</v>
      </c>
      <c r="E2639" s="1" t="s">
        <v>707</v>
      </c>
      <c r="F2639" s="1" t="s">
        <v>133</v>
      </c>
      <c r="G2639" s="1" t="s">
        <v>716</v>
      </c>
      <c r="H2639" s="1" t="s">
        <v>13286</v>
      </c>
      <c r="I2639" s="1">
        <f>+Territorio[[#This Row],[id]]</f>
        <v>2629</v>
      </c>
    </row>
    <row r="2640" spans="2:9" hidden="1" x14ac:dyDescent="0.3">
      <c r="B2640">
        <v>2630</v>
      </c>
      <c r="C2640" s="1" t="s">
        <v>4453</v>
      </c>
      <c r="D2640" s="1" t="s">
        <v>4454</v>
      </c>
      <c r="E2640" s="1" t="s">
        <v>707</v>
      </c>
      <c r="F2640" s="1" t="s">
        <v>133</v>
      </c>
      <c r="G2640" s="1" t="s">
        <v>716</v>
      </c>
      <c r="H2640" s="1" t="s">
        <v>13287</v>
      </c>
      <c r="I2640" s="1">
        <f>+Territorio[[#This Row],[id]]</f>
        <v>2630</v>
      </c>
    </row>
    <row r="2641" spans="2:9" hidden="1" x14ac:dyDescent="0.3">
      <c r="B2641">
        <v>2631</v>
      </c>
      <c r="C2641" s="1" t="s">
        <v>4455</v>
      </c>
      <c r="D2641" s="1" t="s">
        <v>4456</v>
      </c>
      <c r="E2641" s="1" t="s">
        <v>707</v>
      </c>
      <c r="F2641" s="1" t="s">
        <v>133</v>
      </c>
      <c r="G2641" s="1" t="s">
        <v>716</v>
      </c>
      <c r="H2641" s="1" t="s">
        <v>13288</v>
      </c>
      <c r="I2641" s="1">
        <f>+Territorio[[#This Row],[id]]</f>
        <v>2631</v>
      </c>
    </row>
    <row r="2642" spans="2:9" hidden="1" x14ac:dyDescent="0.3">
      <c r="B2642">
        <v>2632</v>
      </c>
      <c r="C2642" s="1" t="s">
        <v>4457</v>
      </c>
      <c r="D2642" s="1" t="s">
        <v>4458</v>
      </c>
      <c r="E2642" s="1" t="s">
        <v>707</v>
      </c>
      <c r="F2642" s="1" t="s">
        <v>133</v>
      </c>
      <c r="G2642" s="1" t="s">
        <v>716</v>
      </c>
      <c r="H2642" s="1" t="s">
        <v>13289</v>
      </c>
      <c r="I2642" s="1">
        <f>+Territorio[[#This Row],[id]]</f>
        <v>2632</v>
      </c>
    </row>
    <row r="2643" spans="2:9" hidden="1" x14ac:dyDescent="0.3">
      <c r="B2643">
        <v>2633</v>
      </c>
      <c r="C2643" s="1" t="s">
        <v>605</v>
      </c>
      <c r="D2643" s="1" t="s">
        <v>4459</v>
      </c>
      <c r="E2643" s="1" t="s">
        <v>707</v>
      </c>
      <c r="F2643" s="1" t="s">
        <v>133</v>
      </c>
      <c r="G2643" s="1" t="s">
        <v>716</v>
      </c>
      <c r="H2643" s="1" t="s">
        <v>13290</v>
      </c>
      <c r="I2643" s="1">
        <f>+Territorio[[#This Row],[id]]</f>
        <v>2633</v>
      </c>
    </row>
    <row r="2644" spans="2:9" hidden="1" x14ac:dyDescent="0.3">
      <c r="B2644">
        <v>2634</v>
      </c>
      <c r="C2644" s="1" t="s">
        <v>4460</v>
      </c>
      <c r="D2644" s="1" t="s">
        <v>4461</v>
      </c>
      <c r="E2644" s="1" t="s">
        <v>707</v>
      </c>
      <c r="F2644" s="1" t="s">
        <v>133</v>
      </c>
      <c r="G2644" s="1" t="s">
        <v>716</v>
      </c>
      <c r="H2644" s="1" t="s">
        <v>13291</v>
      </c>
      <c r="I2644" s="1">
        <f>+Territorio[[#This Row],[id]]</f>
        <v>2634</v>
      </c>
    </row>
    <row r="2645" spans="2:9" hidden="1" x14ac:dyDescent="0.3">
      <c r="B2645">
        <v>2635</v>
      </c>
      <c r="C2645" s="1" t="s">
        <v>4462</v>
      </c>
      <c r="D2645" s="1" t="s">
        <v>4463</v>
      </c>
      <c r="E2645" s="1" t="s">
        <v>707</v>
      </c>
      <c r="F2645" s="1" t="s">
        <v>133</v>
      </c>
      <c r="G2645" s="1" t="s">
        <v>716</v>
      </c>
      <c r="H2645" s="1" t="s">
        <v>13292</v>
      </c>
      <c r="I2645" s="1">
        <f>+Territorio[[#This Row],[id]]</f>
        <v>2635</v>
      </c>
    </row>
    <row r="2646" spans="2:9" hidden="1" x14ac:dyDescent="0.3">
      <c r="B2646">
        <v>2636</v>
      </c>
      <c r="C2646" s="1" t="s">
        <v>4464</v>
      </c>
      <c r="D2646" s="1" t="s">
        <v>4465</v>
      </c>
      <c r="E2646" s="1" t="s">
        <v>707</v>
      </c>
      <c r="F2646" s="1" t="s">
        <v>133</v>
      </c>
      <c r="G2646" s="1" t="s">
        <v>716</v>
      </c>
      <c r="H2646" s="1" t="s">
        <v>13293</v>
      </c>
      <c r="I2646" s="1">
        <f>+Territorio[[#This Row],[id]]</f>
        <v>2636</v>
      </c>
    </row>
    <row r="2647" spans="2:9" hidden="1" x14ac:dyDescent="0.3">
      <c r="B2647">
        <v>2637</v>
      </c>
      <c r="C2647" s="1" t="s">
        <v>950</v>
      </c>
      <c r="D2647" s="1" t="s">
        <v>4466</v>
      </c>
      <c r="E2647" s="1" t="s">
        <v>707</v>
      </c>
      <c r="F2647" s="1" t="s">
        <v>133</v>
      </c>
      <c r="G2647" s="1" t="s">
        <v>716</v>
      </c>
      <c r="H2647" s="1" t="s">
        <v>13294</v>
      </c>
      <c r="I2647" s="1">
        <f>+Territorio[[#This Row],[id]]</f>
        <v>2637</v>
      </c>
    </row>
    <row r="2648" spans="2:9" hidden="1" x14ac:dyDescent="0.3">
      <c r="B2648">
        <v>2638</v>
      </c>
      <c r="C2648" s="1" t="s">
        <v>4467</v>
      </c>
      <c r="D2648" s="1" t="s">
        <v>4468</v>
      </c>
      <c r="E2648" s="1" t="s">
        <v>707</v>
      </c>
      <c r="F2648" s="1" t="s">
        <v>133</v>
      </c>
      <c r="G2648" s="1" t="s">
        <v>716</v>
      </c>
      <c r="H2648" s="1" t="s">
        <v>13295</v>
      </c>
      <c r="I2648" s="1">
        <f>+Territorio[[#This Row],[id]]</f>
        <v>2638</v>
      </c>
    </row>
    <row r="2649" spans="2:9" hidden="1" x14ac:dyDescent="0.3">
      <c r="B2649">
        <v>2639</v>
      </c>
      <c r="C2649" s="1" t="s">
        <v>836</v>
      </c>
      <c r="D2649" s="1" t="s">
        <v>4469</v>
      </c>
      <c r="E2649" s="1" t="s">
        <v>707</v>
      </c>
      <c r="F2649" s="1" t="s">
        <v>133</v>
      </c>
      <c r="G2649" s="1" t="s">
        <v>716</v>
      </c>
      <c r="H2649" s="1" t="s">
        <v>13296</v>
      </c>
      <c r="I2649" s="1">
        <f>+Territorio[[#This Row],[id]]</f>
        <v>2639</v>
      </c>
    </row>
    <row r="2650" spans="2:9" hidden="1" x14ac:dyDescent="0.3">
      <c r="B2650">
        <v>2640</v>
      </c>
      <c r="C2650" s="1" t="s">
        <v>4470</v>
      </c>
      <c r="D2650" s="1" t="s">
        <v>4471</v>
      </c>
      <c r="E2650" s="1" t="s">
        <v>707</v>
      </c>
      <c r="F2650" s="1" t="s">
        <v>133</v>
      </c>
      <c r="G2650" s="1" t="s">
        <v>716</v>
      </c>
      <c r="H2650" s="1" t="s">
        <v>13297</v>
      </c>
      <c r="I2650" s="1">
        <f>+Territorio[[#This Row],[id]]</f>
        <v>2640</v>
      </c>
    </row>
    <row r="2651" spans="2:9" hidden="1" x14ac:dyDescent="0.3">
      <c r="B2651">
        <v>2641</v>
      </c>
      <c r="C2651" s="1" t="s">
        <v>503</v>
      </c>
      <c r="D2651" s="1" t="s">
        <v>4472</v>
      </c>
      <c r="E2651" s="1" t="s">
        <v>707</v>
      </c>
      <c r="F2651" s="1" t="s">
        <v>133</v>
      </c>
      <c r="G2651" s="1" t="s">
        <v>716</v>
      </c>
      <c r="H2651" s="1" t="s">
        <v>13298</v>
      </c>
      <c r="I2651" s="1">
        <f>+Territorio[[#This Row],[id]]</f>
        <v>2641</v>
      </c>
    </row>
    <row r="2652" spans="2:9" hidden="1" x14ac:dyDescent="0.3">
      <c r="B2652">
        <v>2642</v>
      </c>
      <c r="C2652" s="1" t="s">
        <v>1554</v>
      </c>
      <c r="D2652" s="1" t="s">
        <v>4473</v>
      </c>
      <c r="E2652" s="1" t="s">
        <v>707</v>
      </c>
      <c r="F2652" s="1" t="s">
        <v>133</v>
      </c>
      <c r="G2652" s="1" t="s">
        <v>716</v>
      </c>
      <c r="H2652" s="1" t="s">
        <v>13299</v>
      </c>
      <c r="I2652" s="1">
        <f>+Territorio[[#This Row],[id]]</f>
        <v>2642</v>
      </c>
    </row>
    <row r="2653" spans="2:9" hidden="1" x14ac:dyDescent="0.3">
      <c r="B2653">
        <v>2643</v>
      </c>
      <c r="C2653" s="1" t="s">
        <v>1385</v>
      </c>
      <c r="D2653" s="1" t="s">
        <v>4474</v>
      </c>
      <c r="E2653" s="1" t="s">
        <v>707</v>
      </c>
      <c r="F2653" s="1" t="s">
        <v>133</v>
      </c>
      <c r="G2653" s="1" t="s">
        <v>716</v>
      </c>
      <c r="H2653" s="1" t="s">
        <v>13300</v>
      </c>
      <c r="I2653" s="1">
        <f>+Territorio[[#This Row],[id]]</f>
        <v>2643</v>
      </c>
    </row>
    <row r="2654" spans="2:9" hidden="1" x14ac:dyDescent="0.3">
      <c r="B2654">
        <v>2644</v>
      </c>
      <c r="C2654" s="1" t="s">
        <v>1407</v>
      </c>
      <c r="D2654" s="1" t="s">
        <v>4475</v>
      </c>
      <c r="E2654" s="1" t="s">
        <v>707</v>
      </c>
      <c r="F2654" s="1" t="s">
        <v>133</v>
      </c>
      <c r="G2654" s="1" t="s">
        <v>716</v>
      </c>
      <c r="H2654" s="1" t="s">
        <v>13301</v>
      </c>
      <c r="I2654" s="1">
        <f>+Territorio[[#This Row],[id]]</f>
        <v>2644</v>
      </c>
    </row>
    <row r="2655" spans="2:9" hidden="1" x14ac:dyDescent="0.3">
      <c r="B2655">
        <v>2645</v>
      </c>
      <c r="C2655" s="1" t="s">
        <v>4476</v>
      </c>
      <c r="D2655" s="1" t="s">
        <v>4477</v>
      </c>
      <c r="E2655" s="1" t="s">
        <v>707</v>
      </c>
      <c r="F2655" s="1" t="s">
        <v>133</v>
      </c>
      <c r="G2655" s="1" t="s">
        <v>716</v>
      </c>
      <c r="H2655" s="1" t="s">
        <v>13302</v>
      </c>
      <c r="I2655" s="1">
        <f>+Territorio[[#This Row],[id]]</f>
        <v>2645</v>
      </c>
    </row>
    <row r="2656" spans="2:9" hidden="1" x14ac:dyDescent="0.3">
      <c r="B2656">
        <v>2646</v>
      </c>
      <c r="C2656" s="1" t="s">
        <v>4478</v>
      </c>
      <c r="D2656" s="1" t="s">
        <v>4479</v>
      </c>
      <c r="E2656" s="1" t="s">
        <v>707</v>
      </c>
      <c r="F2656" s="1" t="s">
        <v>133</v>
      </c>
      <c r="G2656" s="1" t="s">
        <v>716</v>
      </c>
      <c r="H2656" s="1" t="s">
        <v>13303</v>
      </c>
      <c r="I2656" s="1">
        <f>+Territorio[[#This Row],[id]]</f>
        <v>2646</v>
      </c>
    </row>
    <row r="2657" spans="2:9" hidden="1" x14ac:dyDescent="0.3">
      <c r="B2657">
        <v>2647</v>
      </c>
      <c r="C2657" s="1" t="s">
        <v>2096</v>
      </c>
      <c r="D2657" s="1" t="s">
        <v>4480</v>
      </c>
      <c r="E2657" s="1" t="s">
        <v>707</v>
      </c>
      <c r="F2657" s="1" t="s">
        <v>133</v>
      </c>
      <c r="G2657" s="1" t="s">
        <v>716</v>
      </c>
      <c r="H2657" s="1" t="s">
        <v>13304</v>
      </c>
      <c r="I2657" s="1">
        <f>+Territorio[[#This Row],[id]]</f>
        <v>2647</v>
      </c>
    </row>
    <row r="2658" spans="2:9" hidden="1" x14ac:dyDescent="0.3">
      <c r="B2658">
        <v>2648</v>
      </c>
      <c r="C2658" s="1" t="s">
        <v>4481</v>
      </c>
      <c r="D2658" s="1" t="s">
        <v>4482</v>
      </c>
      <c r="E2658" s="1" t="s">
        <v>707</v>
      </c>
      <c r="F2658" s="1" t="s">
        <v>133</v>
      </c>
      <c r="G2658" s="1" t="s">
        <v>716</v>
      </c>
      <c r="H2658" s="1" t="s">
        <v>13305</v>
      </c>
      <c r="I2658" s="1">
        <f>+Territorio[[#This Row],[id]]</f>
        <v>2648</v>
      </c>
    </row>
    <row r="2659" spans="2:9" hidden="1" x14ac:dyDescent="0.3">
      <c r="B2659">
        <v>2649</v>
      </c>
      <c r="C2659" s="1" t="s">
        <v>4483</v>
      </c>
      <c r="D2659" s="1" t="s">
        <v>4484</v>
      </c>
      <c r="E2659" s="1" t="s">
        <v>707</v>
      </c>
      <c r="F2659" s="1" t="s">
        <v>133</v>
      </c>
      <c r="G2659" s="1" t="s">
        <v>716</v>
      </c>
      <c r="H2659" s="1" t="s">
        <v>13306</v>
      </c>
      <c r="I2659" s="1">
        <f>+Territorio[[#This Row],[id]]</f>
        <v>2649</v>
      </c>
    </row>
    <row r="2660" spans="2:9" hidden="1" x14ac:dyDescent="0.3">
      <c r="B2660">
        <v>2650</v>
      </c>
      <c r="C2660" s="1" t="s">
        <v>4485</v>
      </c>
      <c r="D2660" s="1" t="s">
        <v>4486</v>
      </c>
      <c r="E2660" s="1" t="s">
        <v>707</v>
      </c>
      <c r="F2660" s="1" t="s">
        <v>133</v>
      </c>
      <c r="G2660" s="1" t="s">
        <v>716</v>
      </c>
      <c r="H2660" s="1" t="s">
        <v>13307</v>
      </c>
      <c r="I2660" s="1">
        <f>+Territorio[[#This Row],[id]]</f>
        <v>2650</v>
      </c>
    </row>
    <row r="2661" spans="2:9" hidden="1" x14ac:dyDescent="0.3">
      <c r="B2661">
        <v>2651</v>
      </c>
      <c r="C2661" s="1" t="s">
        <v>4487</v>
      </c>
      <c r="D2661" s="1" t="s">
        <v>4488</v>
      </c>
      <c r="E2661" s="1" t="s">
        <v>707</v>
      </c>
      <c r="F2661" s="1" t="s">
        <v>133</v>
      </c>
      <c r="G2661" s="1" t="s">
        <v>716</v>
      </c>
      <c r="H2661" s="1" t="s">
        <v>13308</v>
      </c>
      <c r="I2661" s="1">
        <f>+Territorio[[#This Row],[id]]</f>
        <v>2651</v>
      </c>
    </row>
    <row r="2662" spans="2:9" hidden="1" x14ac:dyDescent="0.3">
      <c r="B2662">
        <v>2652</v>
      </c>
      <c r="C2662" s="1" t="s">
        <v>4489</v>
      </c>
      <c r="D2662" s="1" t="s">
        <v>4490</v>
      </c>
      <c r="E2662" s="1" t="s">
        <v>707</v>
      </c>
      <c r="F2662" s="1" t="s">
        <v>133</v>
      </c>
      <c r="G2662" s="1" t="s">
        <v>716</v>
      </c>
      <c r="H2662" s="1" t="s">
        <v>13309</v>
      </c>
      <c r="I2662" s="1">
        <f>+Territorio[[#This Row],[id]]</f>
        <v>2652</v>
      </c>
    </row>
    <row r="2663" spans="2:9" hidden="1" x14ac:dyDescent="0.3">
      <c r="B2663">
        <v>2653</v>
      </c>
      <c r="C2663" s="1" t="s">
        <v>4491</v>
      </c>
      <c r="D2663" s="1" t="s">
        <v>4492</v>
      </c>
      <c r="E2663" s="1" t="s">
        <v>707</v>
      </c>
      <c r="F2663" s="1" t="s">
        <v>133</v>
      </c>
      <c r="G2663" s="1" t="s">
        <v>716</v>
      </c>
      <c r="H2663" s="1" t="s">
        <v>13310</v>
      </c>
      <c r="I2663" s="1">
        <f>+Territorio[[#This Row],[id]]</f>
        <v>2653</v>
      </c>
    </row>
    <row r="2664" spans="2:9" hidden="1" x14ac:dyDescent="0.3">
      <c r="B2664">
        <v>2654</v>
      </c>
      <c r="C2664" s="1" t="s">
        <v>4493</v>
      </c>
      <c r="D2664" s="1" t="s">
        <v>4494</v>
      </c>
      <c r="E2664" s="1" t="s">
        <v>707</v>
      </c>
      <c r="F2664" s="1" t="s">
        <v>133</v>
      </c>
      <c r="G2664" s="1" t="s">
        <v>716</v>
      </c>
      <c r="H2664" s="1" t="s">
        <v>13311</v>
      </c>
      <c r="I2664" s="1">
        <f>+Territorio[[#This Row],[id]]</f>
        <v>2654</v>
      </c>
    </row>
    <row r="2665" spans="2:9" hidden="1" x14ac:dyDescent="0.3">
      <c r="B2665">
        <v>2655</v>
      </c>
      <c r="C2665" s="1" t="s">
        <v>4495</v>
      </c>
      <c r="D2665" s="1" t="s">
        <v>4496</v>
      </c>
      <c r="E2665" s="1" t="s">
        <v>707</v>
      </c>
      <c r="F2665" s="1" t="s">
        <v>133</v>
      </c>
      <c r="G2665" s="1" t="s">
        <v>716</v>
      </c>
      <c r="H2665" s="1" t="s">
        <v>13312</v>
      </c>
      <c r="I2665" s="1">
        <f>+Territorio[[#This Row],[id]]</f>
        <v>2655</v>
      </c>
    </row>
    <row r="2666" spans="2:9" hidden="1" x14ac:dyDescent="0.3">
      <c r="B2666">
        <v>2656</v>
      </c>
      <c r="C2666" s="1" t="s">
        <v>1686</v>
      </c>
      <c r="D2666" s="1" t="s">
        <v>4497</v>
      </c>
      <c r="E2666" s="1" t="s">
        <v>707</v>
      </c>
      <c r="F2666" s="1" t="s">
        <v>133</v>
      </c>
      <c r="G2666" s="1" t="s">
        <v>716</v>
      </c>
      <c r="H2666" s="1" t="s">
        <v>13313</v>
      </c>
      <c r="I2666" s="1">
        <f>+Territorio[[#This Row],[id]]</f>
        <v>2656</v>
      </c>
    </row>
    <row r="2667" spans="2:9" hidden="1" x14ac:dyDescent="0.3">
      <c r="B2667">
        <v>2657</v>
      </c>
      <c r="C2667" s="1" t="s">
        <v>2284</v>
      </c>
      <c r="D2667" s="1" t="s">
        <v>4498</v>
      </c>
      <c r="E2667" s="1" t="s">
        <v>707</v>
      </c>
      <c r="F2667" s="1" t="s">
        <v>133</v>
      </c>
      <c r="G2667" s="1" t="s">
        <v>716</v>
      </c>
      <c r="H2667" s="1" t="s">
        <v>13314</v>
      </c>
      <c r="I2667" s="1">
        <f>+Territorio[[#This Row],[id]]</f>
        <v>2657</v>
      </c>
    </row>
    <row r="2668" spans="2:9" hidden="1" x14ac:dyDescent="0.3">
      <c r="B2668">
        <v>2658</v>
      </c>
      <c r="C2668" s="1" t="s">
        <v>4499</v>
      </c>
      <c r="D2668" s="1" t="s">
        <v>4500</v>
      </c>
      <c r="E2668" s="1" t="s">
        <v>707</v>
      </c>
      <c r="F2668" s="1" t="s">
        <v>133</v>
      </c>
      <c r="G2668" s="1" t="s">
        <v>716</v>
      </c>
      <c r="H2668" s="1" t="s">
        <v>13315</v>
      </c>
      <c r="I2668" s="1">
        <f>+Territorio[[#This Row],[id]]</f>
        <v>2658</v>
      </c>
    </row>
    <row r="2669" spans="2:9" hidden="1" x14ac:dyDescent="0.3">
      <c r="B2669">
        <v>2659</v>
      </c>
      <c r="C2669" s="1" t="s">
        <v>4501</v>
      </c>
      <c r="D2669" s="1" t="s">
        <v>4502</v>
      </c>
      <c r="E2669" s="1" t="s">
        <v>707</v>
      </c>
      <c r="F2669" s="1" t="s">
        <v>133</v>
      </c>
      <c r="G2669" s="1" t="s">
        <v>716</v>
      </c>
      <c r="H2669" s="1" t="s">
        <v>13316</v>
      </c>
      <c r="I2669" s="1">
        <f>+Territorio[[#This Row],[id]]</f>
        <v>2659</v>
      </c>
    </row>
    <row r="2670" spans="2:9" hidden="1" x14ac:dyDescent="0.3">
      <c r="B2670">
        <v>2660</v>
      </c>
      <c r="C2670" s="1" t="s">
        <v>4503</v>
      </c>
      <c r="D2670" s="1" t="s">
        <v>4504</v>
      </c>
      <c r="E2670" s="1" t="s">
        <v>707</v>
      </c>
      <c r="F2670" s="1" t="s">
        <v>133</v>
      </c>
      <c r="G2670" s="1" t="s">
        <v>716</v>
      </c>
      <c r="H2670" s="1" t="s">
        <v>13317</v>
      </c>
      <c r="I2670" s="1">
        <f>+Territorio[[#This Row],[id]]</f>
        <v>2660</v>
      </c>
    </row>
    <row r="2671" spans="2:9" hidden="1" x14ac:dyDescent="0.3">
      <c r="B2671">
        <v>2661</v>
      </c>
      <c r="C2671" s="1" t="s">
        <v>4505</v>
      </c>
      <c r="D2671" s="1" t="s">
        <v>4506</v>
      </c>
      <c r="E2671" s="1" t="s">
        <v>707</v>
      </c>
      <c r="F2671" s="1" t="s">
        <v>133</v>
      </c>
      <c r="G2671" s="1" t="s">
        <v>716</v>
      </c>
      <c r="H2671" s="1" t="s">
        <v>13318</v>
      </c>
      <c r="I2671" s="1">
        <f>+Territorio[[#This Row],[id]]</f>
        <v>2661</v>
      </c>
    </row>
    <row r="2672" spans="2:9" hidden="1" x14ac:dyDescent="0.3">
      <c r="B2672">
        <v>2662</v>
      </c>
      <c r="C2672" s="1" t="s">
        <v>4507</v>
      </c>
      <c r="D2672" s="1" t="s">
        <v>4508</v>
      </c>
      <c r="E2672" s="1" t="s">
        <v>707</v>
      </c>
      <c r="F2672" s="1" t="s">
        <v>133</v>
      </c>
      <c r="G2672" s="1" t="s">
        <v>716</v>
      </c>
      <c r="H2672" s="1" t="s">
        <v>13319</v>
      </c>
      <c r="I2672" s="1">
        <f>+Territorio[[#This Row],[id]]</f>
        <v>2662</v>
      </c>
    </row>
    <row r="2673" spans="2:9" hidden="1" x14ac:dyDescent="0.3">
      <c r="B2673">
        <v>2663</v>
      </c>
      <c r="C2673" s="1" t="s">
        <v>701</v>
      </c>
      <c r="D2673" s="1" t="s">
        <v>2967</v>
      </c>
      <c r="E2673" s="1" t="s">
        <v>707</v>
      </c>
      <c r="F2673" s="1" t="s">
        <v>133</v>
      </c>
      <c r="G2673" s="1" t="s">
        <v>716</v>
      </c>
      <c r="H2673" s="1" t="s">
        <v>13320</v>
      </c>
      <c r="I2673" s="1">
        <f>+Territorio[[#This Row],[id]]</f>
        <v>2663</v>
      </c>
    </row>
    <row r="2674" spans="2:9" hidden="1" x14ac:dyDescent="0.3">
      <c r="B2674">
        <v>2664</v>
      </c>
      <c r="C2674" s="1" t="s">
        <v>4509</v>
      </c>
      <c r="D2674" s="1" t="s">
        <v>2969</v>
      </c>
      <c r="E2674" s="1" t="s">
        <v>707</v>
      </c>
      <c r="F2674" s="1" t="s">
        <v>133</v>
      </c>
      <c r="G2674" s="1" t="s">
        <v>716</v>
      </c>
      <c r="H2674" s="1" t="s">
        <v>13321</v>
      </c>
      <c r="I2674" s="1">
        <f>+Territorio[[#This Row],[id]]</f>
        <v>2664</v>
      </c>
    </row>
    <row r="2675" spans="2:9" hidden="1" x14ac:dyDescent="0.3">
      <c r="B2675">
        <v>2665</v>
      </c>
      <c r="C2675" s="1" t="s">
        <v>4510</v>
      </c>
      <c r="D2675" s="1" t="s">
        <v>2971</v>
      </c>
      <c r="E2675" s="1" t="s">
        <v>707</v>
      </c>
      <c r="F2675" s="1" t="s">
        <v>133</v>
      </c>
      <c r="G2675" s="1" t="s">
        <v>716</v>
      </c>
      <c r="H2675" s="1" t="s">
        <v>13322</v>
      </c>
      <c r="I2675" s="1">
        <f>+Territorio[[#This Row],[id]]</f>
        <v>2665</v>
      </c>
    </row>
    <row r="2676" spans="2:9" hidden="1" x14ac:dyDescent="0.3">
      <c r="B2676">
        <v>2666</v>
      </c>
      <c r="C2676" s="1" t="s">
        <v>4426</v>
      </c>
      <c r="D2676" s="1" t="s">
        <v>2973</v>
      </c>
      <c r="E2676" s="1" t="s">
        <v>707</v>
      </c>
      <c r="F2676" s="1" t="s">
        <v>133</v>
      </c>
      <c r="G2676" s="1" t="s">
        <v>716</v>
      </c>
      <c r="H2676" s="1" t="s">
        <v>13323</v>
      </c>
      <c r="I2676" s="1">
        <f>+Territorio[[#This Row],[id]]</f>
        <v>2666</v>
      </c>
    </row>
    <row r="2677" spans="2:9" hidden="1" x14ac:dyDescent="0.3">
      <c r="B2677">
        <v>2667</v>
      </c>
      <c r="C2677" s="1" t="s">
        <v>4511</v>
      </c>
      <c r="D2677" s="1" t="s">
        <v>4512</v>
      </c>
      <c r="E2677" s="1" t="s">
        <v>707</v>
      </c>
      <c r="F2677" s="1" t="s">
        <v>133</v>
      </c>
      <c r="G2677" s="1" t="s">
        <v>716</v>
      </c>
      <c r="H2677" s="1" t="s">
        <v>13324</v>
      </c>
      <c r="I2677" s="1">
        <f>+Territorio[[#This Row],[id]]</f>
        <v>2667</v>
      </c>
    </row>
    <row r="2678" spans="2:9" hidden="1" x14ac:dyDescent="0.3">
      <c r="B2678">
        <v>2668</v>
      </c>
      <c r="C2678" s="1" t="s">
        <v>90</v>
      </c>
      <c r="D2678" s="1" t="s">
        <v>4513</v>
      </c>
      <c r="E2678" s="1" t="s">
        <v>707</v>
      </c>
      <c r="F2678" s="1" t="s">
        <v>133</v>
      </c>
      <c r="G2678" s="1" t="s">
        <v>716</v>
      </c>
      <c r="H2678" s="1" t="s">
        <v>13325</v>
      </c>
      <c r="I2678" s="1">
        <f>+Territorio[[#This Row],[id]]</f>
        <v>2668</v>
      </c>
    </row>
    <row r="2679" spans="2:9" hidden="1" x14ac:dyDescent="0.3">
      <c r="B2679">
        <v>2669</v>
      </c>
      <c r="C2679" s="1" t="s">
        <v>1414</v>
      </c>
      <c r="D2679" s="1" t="s">
        <v>4514</v>
      </c>
      <c r="E2679" s="1" t="s">
        <v>707</v>
      </c>
      <c r="F2679" s="1" t="s">
        <v>133</v>
      </c>
      <c r="G2679" s="1" t="s">
        <v>716</v>
      </c>
      <c r="H2679" s="1" t="s">
        <v>13326</v>
      </c>
      <c r="I2679" s="1">
        <f>+Territorio[[#This Row],[id]]</f>
        <v>2669</v>
      </c>
    </row>
    <row r="2680" spans="2:9" hidden="1" x14ac:dyDescent="0.3">
      <c r="B2680">
        <v>2670</v>
      </c>
      <c r="C2680" s="1" t="s">
        <v>4515</v>
      </c>
      <c r="D2680" s="1" t="s">
        <v>4516</v>
      </c>
      <c r="E2680" s="1" t="s">
        <v>707</v>
      </c>
      <c r="F2680" s="1" t="s">
        <v>133</v>
      </c>
      <c r="G2680" s="1" t="s">
        <v>716</v>
      </c>
      <c r="H2680" s="1" t="s">
        <v>13327</v>
      </c>
      <c r="I2680" s="1">
        <f>+Territorio[[#This Row],[id]]</f>
        <v>2670</v>
      </c>
    </row>
    <row r="2681" spans="2:9" hidden="1" x14ac:dyDescent="0.3">
      <c r="B2681">
        <v>2671</v>
      </c>
      <c r="C2681" s="1" t="s">
        <v>836</v>
      </c>
      <c r="D2681" s="1" t="s">
        <v>4517</v>
      </c>
      <c r="E2681" s="1" t="s">
        <v>707</v>
      </c>
      <c r="F2681" s="1" t="s">
        <v>133</v>
      </c>
      <c r="G2681" s="1" t="s">
        <v>716</v>
      </c>
      <c r="H2681" s="1" t="s">
        <v>13328</v>
      </c>
      <c r="I2681" s="1">
        <f>+Territorio[[#This Row],[id]]</f>
        <v>2671</v>
      </c>
    </row>
    <row r="2682" spans="2:9" hidden="1" x14ac:dyDescent="0.3">
      <c r="B2682">
        <v>2672</v>
      </c>
      <c r="C2682" s="1" t="s">
        <v>4518</v>
      </c>
      <c r="D2682" s="1" t="s">
        <v>4519</v>
      </c>
      <c r="E2682" s="1" t="s">
        <v>707</v>
      </c>
      <c r="F2682" s="1" t="s">
        <v>133</v>
      </c>
      <c r="G2682" s="1" t="s">
        <v>716</v>
      </c>
      <c r="H2682" s="1" t="s">
        <v>13329</v>
      </c>
      <c r="I2682" s="1">
        <f>+Territorio[[#This Row],[id]]</f>
        <v>2672</v>
      </c>
    </row>
    <row r="2683" spans="2:9" hidden="1" x14ac:dyDescent="0.3">
      <c r="B2683">
        <v>2673</v>
      </c>
      <c r="C2683" s="1" t="s">
        <v>848</v>
      </c>
      <c r="D2683" s="1" t="s">
        <v>4520</v>
      </c>
      <c r="E2683" s="1" t="s">
        <v>707</v>
      </c>
      <c r="F2683" s="1" t="s">
        <v>133</v>
      </c>
      <c r="G2683" s="1" t="s">
        <v>716</v>
      </c>
      <c r="H2683" s="1" t="s">
        <v>13330</v>
      </c>
      <c r="I2683" s="1">
        <f>+Territorio[[#This Row],[id]]</f>
        <v>2673</v>
      </c>
    </row>
    <row r="2684" spans="2:9" hidden="1" x14ac:dyDescent="0.3">
      <c r="B2684">
        <v>2674</v>
      </c>
      <c r="C2684" s="1" t="s">
        <v>1486</v>
      </c>
      <c r="D2684" s="1" t="s">
        <v>4521</v>
      </c>
      <c r="E2684" s="1" t="s">
        <v>707</v>
      </c>
      <c r="F2684" s="1" t="s">
        <v>133</v>
      </c>
      <c r="G2684" s="1" t="s">
        <v>716</v>
      </c>
      <c r="H2684" s="1" t="s">
        <v>13331</v>
      </c>
      <c r="I2684" s="1">
        <f>+Territorio[[#This Row],[id]]</f>
        <v>2674</v>
      </c>
    </row>
    <row r="2685" spans="2:9" hidden="1" x14ac:dyDescent="0.3">
      <c r="B2685">
        <v>2675</v>
      </c>
      <c r="C2685" s="1" t="s">
        <v>950</v>
      </c>
      <c r="D2685" s="1" t="s">
        <v>4522</v>
      </c>
      <c r="E2685" s="1" t="s">
        <v>707</v>
      </c>
      <c r="F2685" s="1" t="s">
        <v>133</v>
      </c>
      <c r="G2685" s="1" t="s">
        <v>716</v>
      </c>
      <c r="H2685" s="1" t="s">
        <v>13332</v>
      </c>
      <c r="I2685" s="1">
        <f>+Territorio[[#This Row],[id]]</f>
        <v>2675</v>
      </c>
    </row>
    <row r="2686" spans="2:9" hidden="1" x14ac:dyDescent="0.3">
      <c r="B2686">
        <v>2676</v>
      </c>
      <c r="C2686" s="1" t="s">
        <v>4523</v>
      </c>
      <c r="D2686" s="1" t="s">
        <v>4524</v>
      </c>
      <c r="E2686" s="1" t="s">
        <v>707</v>
      </c>
      <c r="F2686" s="1" t="s">
        <v>133</v>
      </c>
      <c r="G2686" s="1" t="s">
        <v>716</v>
      </c>
      <c r="H2686" s="1" t="s">
        <v>13333</v>
      </c>
      <c r="I2686" s="1">
        <f>+Territorio[[#This Row],[id]]</f>
        <v>2676</v>
      </c>
    </row>
    <row r="2687" spans="2:9" hidden="1" x14ac:dyDescent="0.3">
      <c r="B2687">
        <v>2677</v>
      </c>
      <c r="C2687" s="1" t="s">
        <v>4525</v>
      </c>
      <c r="D2687" s="1" t="s">
        <v>4526</v>
      </c>
      <c r="E2687" s="1" t="s">
        <v>707</v>
      </c>
      <c r="F2687" s="1" t="s">
        <v>133</v>
      </c>
      <c r="G2687" s="1" t="s">
        <v>716</v>
      </c>
      <c r="H2687" s="1" t="s">
        <v>13334</v>
      </c>
      <c r="I2687" s="1">
        <f>+Territorio[[#This Row],[id]]</f>
        <v>2677</v>
      </c>
    </row>
    <row r="2688" spans="2:9" hidden="1" x14ac:dyDescent="0.3">
      <c r="B2688">
        <v>2678</v>
      </c>
      <c r="C2688" s="1" t="s">
        <v>4527</v>
      </c>
      <c r="D2688" s="1" t="s">
        <v>4528</v>
      </c>
      <c r="E2688" s="1" t="s">
        <v>707</v>
      </c>
      <c r="F2688" s="1" t="s">
        <v>133</v>
      </c>
      <c r="G2688" s="1" t="s">
        <v>716</v>
      </c>
      <c r="H2688" s="1" t="s">
        <v>13335</v>
      </c>
      <c r="I2688" s="1">
        <f>+Territorio[[#This Row],[id]]</f>
        <v>2678</v>
      </c>
    </row>
    <row r="2689" spans="2:9" hidden="1" x14ac:dyDescent="0.3">
      <c r="B2689">
        <v>2679</v>
      </c>
      <c r="C2689" s="1" t="s">
        <v>1367</v>
      </c>
      <c r="D2689" s="1" t="s">
        <v>4529</v>
      </c>
      <c r="E2689" s="1" t="s">
        <v>707</v>
      </c>
      <c r="F2689" s="1" t="s">
        <v>133</v>
      </c>
      <c r="G2689" s="1" t="s">
        <v>716</v>
      </c>
      <c r="H2689" s="1" t="s">
        <v>13336</v>
      </c>
      <c r="I2689" s="1">
        <f>+Territorio[[#This Row],[id]]</f>
        <v>2679</v>
      </c>
    </row>
    <row r="2690" spans="2:9" hidden="1" x14ac:dyDescent="0.3">
      <c r="B2690">
        <v>2680</v>
      </c>
      <c r="C2690" s="1" t="s">
        <v>4530</v>
      </c>
      <c r="D2690" s="1" t="s">
        <v>4531</v>
      </c>
      <c r="E2690" s="1" t="s">
        <v>707</v>
      </c>
      <c r="F2690" s="1" t="s">
        <v>133</v>
      </c>
      <c r="G2690" s="1" t="s">
        <v>716</v>
      </c>
      <c r="H2690" s="1" t="s">
        <v>13337</v>
      </c>
      <c r="I2690" s="1">
        <f>+Territorio[[#This Row],[id]]</f>
        <v>2680</v>
      </c>
    </row>
    <row r="2691" spans="2:9" hidden="1" x14ac:dyDescent="0.3">
      <c r="B2691">
        <v>2681</v>
      </c>
      <c r="C2691" s="1" t="s">
        <v>4532</v>
      </c>
      <c r="D2691" s="1" t="s">
        <v>4533</v>
      </c>
      <c r="E2691" s="1" t="s">
        <v>707</v>
      </c>
      <c r="F2691" s="1" t="s">
        <v>133</v>
      </c>
      <c r="G2691" s="1" t="s">
        <v>716</v>
      </c>
      <c r="H2691" s="1" t="s">
        <v>13338</v>
      </c>
      <c r="I2691" s="1">
        <f>+Territorio[[#This Row],[id]]</f>
        <v>2681</v>
      </c>
    </row>
    <row r="2692" spans="2:9" hidden="1" x14ac:dyDescent="0.3">
      <c r="B2692">
        <v>2682</v>
      </c>
      <c r="C2692" s="1" t="s">
        <v>4534</v>
      </c>
      <c r="D2692" s="1" t="s">
        <v>4535</v>
      </c>
      <c r="E2692" s="1" t="s">
        <v>707</v>
      </c>
      <c r="F2692" s="1" t="s">
        <v>133</v>
      </c>
      <c r="G2692" s="1" t="s">
        <v>716</v>
      </c>
      <c r="H2692" s="1" t="s">
        <v>13339</v>
      </c>
      <c r="I2692" s="1">
        <f>+Territorio[[#This Row],[id]]</f>
        <v>2682</v>
      </c>
    </row>
    <row r="2693" spans="2:9" hidden="1" x14ac:dyDescent="0.3">
      <c r="B2693">
        <v>2683</v>
      </c>
      <c r="C2693" s="1" t="s">
        <v>4536</v>
      </c>
      <c r="D2693" s="1" t="s">
        <v>4537</v>
      </c>
      <c r="E2693" s="1" t="s">
        <v>707</v>
      </c>
      <c r="F2693" s="1" t="s">
        <v>133</v>
      </c>
      <c r="G2693" s="1" t="s">
        <v>716</v>
      </c>
      <c r="H2693" s="1" t="s">
        <v>13340</v>
      </c>
      <c r="I2693" s="1">
        <f>+Territorio[[#This Row],[id]]</f>
        <v>2683</v>
      </c>
    </row>
    <row r="2694" spans="2:9" hidden="1" x14ac:dyDescent="0.3">
      <c r="B2694">
        <v>2684</v>
      </c>
      <c r="C2694" s="1" t="s">
        <v>599</v>
      </c>
      <c r="D2694" s="1" t="s">
        <v>4538</v>
      </c>
      <c r="E2694" s="1" t="s">
        <v>707</v>
      </c>
      <c r="F2694" s="1" t="s">
        <v>133</v>
      </c>
      <c r="G2694" s="1" t="s">
        <v>716</v>
      </c>
      <c r="H2694" s="1" t="s">
        <v>13341</v>
      </c>
      <c r="I2694" s="1">
        <f>+Territorio[[#This Row],[id]]</f>
        <v>2684</v>
      </c>
    </row>
    <row r="2695" spans="2:9" hidden="1" x14ac:dyDescent="0.3">
      <c r="B2695">
        <v>2685</v>
      </c>
      <c r="C2695" s="1" t="s">
        <v>4539</v>
      </c>
      <c r="D2695" s="1" t="s">
        <v>4540</v>
      </c>
      <c r="E2695" s="1" t="s">
        <v>707</v>
      </c>
      <c r="F2695" s="1" t="s">
        <v>133</v>
      </c>
      <c r="G2695" s="1" t="s">
        <v>716</v>
      </c>
      <c r="H2695" s="1" t="s">
        <v>13342</v>
      </c>
      <c r="I2695" s="1">
        <f>+Territorio[[#This Row],[id]]</f>
        <v>2685</v>
      </c>
    </row>
    <row r="2696" spans="2:9" hidden="1" x14ac:dyDescent="0.3">
      <c r="B2696">
        <v>2686</v>
      </c>
      <c r="C2696" s="1" t="s">
        <v>4541</v>
      </c>
      <c r="D2696" s="1" t="s">
        <v>4542</v>
      </c>
      <c r="E2696" s="1" t="s">
        <v>707</v>
      </c>
      <c r="F2696" s="1" t="s">
        <v>133</v>
      </c>
      <c r="G2696" s="1" t="s">
        <v>716</v>
      </c>
      <c r="H2696" s="1" t="s">
        <v>13343</v>
      </c>
      <c r="I2696" s="1">
        <f>+Territorio[[#This Row],[id]]</f>
        <v>2686</v>
      </c>
    </row>
    <row r="2697" spans="2:9" hidden="1" x14ac:dyDescent="0.3">
      <c r="B2697">
        <v>2687</v>
      </c>
      <c r="C2697" s="1" t="s">
        <v>4543</v>
      </c>
      <c r="D2697" s="1" t="s">
        <v>4544</v>
      </c>
      <c r="E2697" s="1" t="s">
        <v>707</v>
      </c>
      <c r="F2697" s="1" t="s">
        <v>133</v>
      </c>
      <c r="G2697" s="1" t="s">
        <v>716</v>
      </c>
      <c r="H2697" s="1" t="s">
        <v>13344</v>
      </c>
      <c r="I2697" s="1">
        <f>+Territorio[[#This Row],[id]]</f>
        <v>2687</v>
      </c>
    </row>
    <row r="2698" spans="2:9" hidden="1" x14ac:dyDescent="0.3">
      <c r="B2698">
        <v>2688</v>
      </c>
      <c r="C2698" s="1" t="s">
        <v>4545</v>
      </c>
      <c r="D2698" s="1" t="s">
        <v>4546</v>
      </c>
      <c r="E2698" s="1" t="s">
        <v>707</v>
      </c>
      <c r="F2698" s="1" t="s">
        <v>133</v>
      </c>
      <c r="G2698" s="1" t="s">
        <v>716</v>
      </c>
      <c r="H2698" s="1" t="s">
        <v>13345</v>
      </c>
      <c r="I2698" s="1">
        <f>+Territorio[[#This Row],[id]]</f>
        <v>2688</v>
      </c>
    </row>
    <row r="2699" spans="2:9" hidden="1" x14ac:dyDescent="0.3">
      <c r="B2699">
        <v>2689</v>
      </c>
      <c r="C2699" s="1" t="s">
        <v>699</v>
      </c>
      <c r="D2699" s="1" t="s">
        <v>4547</v>
      </c>
      <c r="E2699" s="1" t="s">
        <v>707</v>
      </c>
      <c r="F2699" s="1" t="s">
        <v>133</v>
      </c>
      <c r="G2699" s="1" t="s">
        <v>716</v>
      </c>
      <c r="H2699" s="1" t="s">
        <v>13346</v>
      </c>
      <c r="I2699" s="1">
        <f>+Territorio[[#This Row],[id]]</f>
        <v>2689</v>
      </c>
    </row>
    <row r="2700" spans="2:9" hidden="1" x14ac:dyDescent="0.3">
      <c r="B2700">
        <v>2690</v>
      </c>
      <c r="C2700" s="1" t="s">
        <v>4548</v>
      </c>
      <c r="D2700" s="1" t="s">
        <v>4549</v>
      </c>
      <c r="E2700" s="1" t="s">
        <v>707</v>
      </c>
      <c r="F2700" s="1" t="s">
        <v>133</v>
      </c>
      <c r="G2700" s="1" t="s">
        <v>716</v>
      </c>
      <c r="H2700" s="1" t="s">
        <v>13347</v>
      </c>
      <c r="I2700" s="1">
        <f>+Territorio[[#This Row],[id]]</f>
        <v>2690</v>
      </c>
    </row>
    <row r="2701" spans="2:9" hidden="1" x14ac:dyDescent="0.3">
      <c r="B2701">
        <v>2691</v>
      </c>
      <c r="C2701" s="1" t="s">
        <v>2408</v>
      </c>
      <c r="D2701" s="1" t="s">
        <v>4550</v>
      </c>
      <c r="E2701" s="1" t="s">
        <v>707</v>
      </c>
      <c r="F2701" s="1" t="s">
        <v>133</v>
      </c>
      <c r="G2701" s="1" t="s">
        <v>716</v>
      </c>
      <c r="H2701" s="1" t="s">
        <v>13348</v>
      </c>
      <c r="I2701" s="1">
        <f>+Territorio[[#This Row],[id]]</f>
        <v>2691</v>
      </c>
    </row>
    <row r="2702" spans="2:9" hidden="1" x14ac:dyDescent="0.3">
      <c r="B2702">
        <v>2692</v>
      </c>
      <c r="C2702" s="1" t="s">
        <v>1311</v>
      </c>
      <c r="D2702" s="1" t="s">
        <v>4551</v>
      </c>
      <c r="E2702" s="1" t="s">
        <v>707</v>
      </c>
      <c r="F2702" s="1" t="s">
        <v>133</v>
      </c>
      <c r="G2702" s="1" t="s">
        <v>716</v>
      </c>
      <c r="H2702" s="1" t="s">
        <v>13349</v>
      </c>
      <c r="I2702" s="1">
        <f>+Territorio[[#This Row],[id]]</f>
        <v>2692</v>
      </c>
    </row>
    <row r="2703" spans="2:9" hidden="1" x14ac:dyDescent="0.3">
      <c r="B2703">
        <v>2693</v>
      </c>
      <c r="C2703" s="1" t="s">
        <v>4552</v>
      </c>
      <c r="D2703" s="1" t="s">
        <v>4553</v>
      </c>
      <c r="E2703" s="1" t="s">
        <v>707</v>
      </c>
      <c r="F2703" s="1" t="s">
        <v>133</v>
      </c>
      <c r="G2703" s="1" t="s">
        <v>716</v>
      </c>
      <c r="H2703" s="1" t="s">
        <v>13350</v>
      </c>
      <c r="I2703" s="1">
        <f>+Territorio[[#This Row],[id]]</f>
        <v>2693</v>
      </c>
    </row>
    <row r="2704" spans="2:9" hidden="1" x14ac:dyDescent="0.3">
      <c r="B2704">
        <v>2694</v>
      </c>
      <c r="C2704" s="1" t="s">
        <v>2587</v>
      </c>
      <c r="D2704" s="1" t="s">
        <v>4554</v>
      </c>
      <c r="E2704" s="1" t="s">
        <v>707</v>
      </c>
      <c r="F2704" s="1" t="s">
        <v>133</v>
      </c>
      <c r="G2704" s="1" t="s">
        <v>716</v>
      </c>
      <c r="H2704" s="1" t="s">
        <v>13351</v>
      </c>
      <c r="I2704" s="1">
        <f>+Territorio[[#This Row],[id]]</f>
        <v>2694</v>
      </c>
    </row>
    <row r="2705" spans="2:9" hidden="1" x14ac:dyDescent="0.3">
      <c r="B2705">
        <v>2695</v>
      </c>
      <c r="C2705" s="1" t="s">
        <v>950</v>
      </c>
      <c r="D2705" s="1" t="s">
        <v>4555</v>
      </c>
      <c r="E2705" s="1" t="s">
        <v>707</v>
      </c>
      <c r="F2705" s="1" t="s">
        <v>133</v>
      </c>
      <c r="G2705" s="1" t="s">
        <v>716</v>
      </c>
      <c r="H2705" s="1" t="s">
        <v>13352</v>
      </c>
      <c r="I2705" s="1">
        <f>+Territorio[[#This Row],[id]]</f>
        <v>2695</v>
      </c>
    </row>
    <row r="2706" spans="2:9" hidden="1" x14ac:dyDescent="0.3">
      <c r="B2706">
        <v>2696</v>
      </c>
      <c r="C2706" s="1" t="s">
        <v>1171</v>
      </c>
      <c r="D2706" s="1" t="s">
        <v>4556</v>
      </c>
      <c r="E2706" s="1" t="s">
        <v>707</v>
      </c>
      <c r="F2706" s="1" t="s">
        <v>133</v>
      </c>
      <c r="G2706" s="1" t="s">
        <v>716</v>
      </c>
      <c r="H2706" s="1" t="s">
        <v>13353</v>
      </c>
      <c r="I2706" s="1">
        <f>+Territorio[[#This Row],[id]]</f>
        <v>2696</v>
      </c>
    </row>
    <row r="2707" spans="2:9" hidden="1" x14ac:dyDescent="0.3">
      <c r="B2707">
        <v>2697</v>
      </c>
      <c r="C2707" s="1" t="s">
        <v>1311</v>
      </c>
      <c r="D2707" s="1" t="s">
        <v>4557</v>
      </c>
      <c r="E2707" s="1" t="s">
        <v>707</v>
      </c>
      <c r="F2707" s="1" t="s">
        <v>133</v>
      </c>
      <c r="G2707" s="1" t="s">
        <v>716</v>
      </c>
      <c r="H2707" s="1" t="s">
        <v>13354</v>
      </c>
      <c r="I2707" s="1">
        <f>+Territorio[[#This Row],[id]]</f>
        <v>2697</v>
      </c>
    </row>
    <row r="2708" spans="2:9" hidden="1" x14ac:dyDescent="0.3">
      <c r="B2708">
        <v>2698</v>
      </c>
      <c r="C2708" s="1" t="s">
        <v>4558</v>
      </c>
      <c r="D2708" s="1" t="s">
        <v>4559</v>
      </c>
      <c r="E2708" s="1" t="s">
        <v>707</v>
      </c>
      <c r="F2708" s="1" t="s">
        <v>133</v>
      </c>
      <c r="G2708" s="1" t="s">
        <v>716</v>
      </c>
      <c r="H2708" s="1" t="s">
        <v>13355</v>
      </c>
      <c r="I2708" s="1">
        <f>+Territorio[[#This Row],[id]]</f>
        <v>2698</v>
      </c>
    </row>
    <row r="2709" spans="2:9" hidden="1" x14ac:dyDescent="0.3">
      <c r="B2709">
        <v>2699</v>
      </c>
      <c r="C2709" s="1" t="s">
        <v>2289</v>
      </c>
      <c r="D2709" s="1" t="s">
        <v>4560</v>
      </c>
      <c r="E2709" s="1" t="s">
        <v>707</v>
      </c>
      <c r="F2709" s="1" t="s">
        <v>133</v>
      </c>
      <c r="G2709" s="1" t="s">
        <v>716</v>
      </c>
      <c r="H2709" s="1" t="s">
        <v>13356</v>
      </c>
      <c r="I2709" s="1">
        <f>+Territorio[[#This Row],[id]]</f>
        <v>2699</v>
      </c>
    </row>
    <row r="2710" spans="2:9" hidden="1" x14ac:dyDescent="0.3">
      <c r="B2710">
        <v>2700</v>
      </c>
      <c r="C2710" s="1" t="s">
        <v>4561</v>
      </c>
      <c r="D2710" s="1" t="s">
        <v>4562</v>
      </c>
      <c r="E2710" s="1" t="s">
        <v>707</v>
      </c>
      <c r="F2710" s="1" t="s">
        <v>133</v>
      </c>
      <c r="G2710" s="1" t="s">
        <v>716</v>
      </c>
      <c r="H2710" s="1" t="s">
        <v>13357</v>
      </c>
      <c r="I2710" s="1">
        <f>+Territorio[[#This Row],[id]]</f>
        <v>2700</v>
      </c>
    </row>
    <row r="2711" spans="2:9" hidden="1" x14ac:dyDescent="0.3">
      <c r="B2711">
        <v>2701</v>
      </c>
      <c r="C2711" s="1" t="s">
        <v>4563</v>
      </c>
      <c r="D2711" s="1" t="s">
        <v>4564</v>
      </c>
      <c r="E2711" s="1" t="s">
        <v>707</v>
      </c>
      <c r="F2711" s="1" t="s">
        <v>133</v>
      </c>
      <c r="G2711" s="1" t="s">
        <v>716</v>
      </c>
      <c r="H2711" s="1" t="s">
        <v>13358</v>
      </c>
      <c r="I2711" s="1">
        <f>+Territorio[[#This Row],[id]]</f>
        <v>2701</v>
      </c>
    </row>
    <row r="2712" spans="2:9" hidden="1" x14ac:dyDescent="0.3">
      <c r="B2712">
        <v>2702</v>
      </c>
      <c r="C2712" s="1" t="s">
        <v>4565</v>
      </c>
      <c r="D2712" s="1" t="s">
        <v>4566</v>
      </c>
      <c r="E2712" s="1" t="s">
        <v>707</v>
      </c>
      <c r="F2712" s="1" t="s">
        <v>133</v>
      </c>
      <c r="G2712" s="1" t="s">
        <v>716</v>
      </c>
      <c r="H2712" s="1" t="s">
        <v>13359</v>
      </c>
      <c r="I2712" s="1">
        <f>+Territorio[[#This Row],[id]]</f>
        <v>2702</v>
      </c>
    </row>
    <row r="2713" spans="2:9" hidden="1" x14ac:dyDescent="0.3">
      <c r="B2713">
        <v>2703</v>
      </c>
      <c r="C2713" s="1" t="s">
        <v>1430</v>
      </c>
      <c r="D2713" s="1" t="s">
        <v>2974</v>
      </c>
      <c r="E2713" s="1" t="s">
        <v>707</v>
      </c>
      <c r="F2713" s="1" t="s">
        <v>133</v>
      </c>
      <c r="G2713" s="1" t="s">
        <v>716</v>
      </c>
      <c r="H2713" s="1" t="s">
        <v>13360</v>
      </c>
      <c r="I2713" s="1">
        <f>+Territorio[[#This Row],[id]]</f>
        <v>2703</v>
      </c>
    </row>
    <row r="2714" spans="2:9" hidden="1" x14ac:dyDescent="0.3">
      <c r="B2714">
        <v>2704</v>
      </c>
      <c r="C2714" s="1" t="s">
        <v>4567</v>
      </c>
      <c r="D2714" s="1" t="s">
        <v>2976</v>
      </c>
      <c r="E2714" s="1" t="s">
        <v>707</v>
      </c>
      <c r="F2714" s="1" t="s">
        <v>133</v>
      </c>
      <c r="G2714" s="1" t="s">
        <v>716</v>
      </c>
      <c r="H2714" s="1" t="s">
        <v>13361</v>
      </c>
      <c r="I2714" s="1">
        <f>+Territorio[[#This Row],[id]]</f>
        <v>2704</v>
      </c>
    </row>
    <row r="2715" spans="2:9" hidden="1" x14ac:dyDescent="0.3">
      <c r="B2715">
        <v>2705</v>
      </c>
      <c r="C2715" s="1" t="s">
        <v>4568</v>
      </c>
      <c r="D2715" s="1" t="s">
        <v>4569</v>
      </c>
      <c r="E2715" s="1" t="s">
        <v>707</v>
      </c>
      <c r="F2715" s="1" t="s">
        <v>133</v>
      </c>
      <c r="G2715" s="1" t="s">
        <v>716</v>
      </c>
      <c r="H2715" s="1" t="s">
        <v>13362</v>
      </c>
      <c r="I2715" s="1">
        <f>+Territorio[[#This Row],[id]]</f>
        <v>2705</v>
      </c>
    </row>
    <row r="2716" spans="2:9" hidden="1" x14ac:dyDescent="0.3">
      <c r="B2716">
        <v>2706</v>
      </c>
      <c r="C2716" s="1" t="s">
        <v>4570</v>
      </c>
      <c r="D2716" s="1" t="s">
        <v>2978</v>
      </c>
      <c r="E2716" s="1" t="s">
        <v>707</v>
      </c>
      <c r="F2716" s="1" t="s">
        <v>133</v>
      </c>
      <c r="G2716" s="1" t="s">
        <v>716</v>
      </c>
      <c r="H2716" s="1" t="s">
        <v>13363</v>
      </c>
      <c r="I2716" s="1">
        <f>+Territorio[[#This Row],[id]]</f>
        <v>2706</v>
      </c>
    </row>
    <row r="2717" spans="2:9" hidden="1" x14ac:dyDescent="0.3">
      <c r="B2717">
        <v>2707</v>
      </c>
      <c r="C2717" s="1" t="s">
        <v>4571</v>
      </c>
      <c r="D2717" s="1" t="s">
        <v>4572</v>
      </c>
      <c r="E2717" s="1" t="s">
        <v>707</v>
      </c>
      <c r="F2717" s="1" t="s">
        <v>133</v>
      </c>
      <c r="G2717" s="1" t="s">
        <v>716</v>
      </c>
      <c r="H2717" s="1" t="s">
        <v>13364</v>
      </c>
      <c r="I2717" s="1">
        <f>+Territorio[[#This Row],[id]]</f>
        <v>2707</v>
      </c>
    </row>
    <row r="2718" spans="2:9" hidden="1" x14ac:dyDescent="0.3">
      <c r="B2718">
        <v>2708</v>
      </c>
      <c r="C2718" s="1" t="s">
        <v>4573</v>
      </c>
      <c r="D2718" s="1" t="s">
        <v>4574</v>
      </c>
      <c r="E2718" s="1" t="s">
        <v>707</v>
      </c>
      <c r="F2718" s="1" t="s">
        <v>133</v>
      </c>
      <c r="G2718" s="1" t="s">
        <v>716</v>
      </c>
      <c r="H2718" s="1" t="s">
        <v>13365</v>
      </c>
      <c r="I2718" s="1">
        <f>+Territorio[[#This Row],[id]]</f>
        <v>2708</v>
      </c>
    </row>
    <row r="2719" spans="2:9" hidden="1" x14ac:dyDescent="0.3">
      <c r="B2719">
        <v>2709</v>
      </c>
      <c r="C2719" s="1" t="s">
        <v>4575</v>
      </c>
      <c r="D2719" s="1" t="s">
        <v>4576</v>
      </c>
      <c r="E2719" s="1" t="s">
        <v>707</v>
      </c>
      <c r="F2719" s="1" t="s">
        <v>133</v>
      </c>
      <c r="G2719" s="1" t="s">
        <v>716</v>
      </c>
      <c r="H2719" s="1" t="s">
        <v>13366</v>
      </c>
      <c r="I2719" s="1">
        <f>+Territorio[[#This Row],[id]]</f>
        <v>2709</v>
      </c>
    </row>
    <row r="2720" spans="2:9" hidden="1" x14ac:dyDescent="0.3">
      <c r="B2720">
        <v>2710</v>
      </c>
      <c r="C2720" s="1" t="s">
        <v>652</v>
      </c>
      <c r="D2720" s="1" t="s">
        <v>4577</v>
      </c>
      <c r="E2720" s="1" t="s">
        <v>707</v>
      </c>
      <c r="F2720" s="1" t="s">
        <v>133</v>
      </c>
      <c r="G2720" s="1" t="s">
        <v>716</v>
      </c>
      <c r="H2720" s="1" t="s">
        <v>13367</v>
      </c>
      <c r="I2720" s="1">
        <f>+Territorio[[#This Row],[id]]</f>
        <v>2710</v>
      </c>
    </row>
    <row r="2721" spans="2:9" hidden="1" x14ac:dyDescent="0.3">
      <c r="B2721">
        <v>2711</v>
      </c>
      <c r="C2721" s="1" t="s">
        <v>1311</v>
      </c>
      <c r="D2721" s="1" t="s">
        <v>4578</v>
      </c>
      <c r="E2721" s="1" t="s">
        <v>707</v>
      </c>
      <c r="F2721" s="1" t="s">
        <v>133</v>
      </c>
      <c r="G2721" s="1" t="s">
        <v>716</v>
      </c>
      <c r="H2721" s="1" t="s">
        <v>13368</v>
      </c>
      <c r="I2721" s="1">
        <f>+Territorio[[#This Row],[id]]</f>
        <v>2711</v>
      </c>
    </row>
    <row r="2722" spans="2:9" hidden="1" x14ac:dyDescent="0.3">
      <c r="B2722">
        <v>2712</v>
      </c>
      <c r="C2722" s="1" t="s">
        <v>4579</v>
      </c>
      <c r="D2722" s="1" t="s">
        <v>4580</v>
      </c>
      <c r="E2722" s="1" t="s">
        <v>707</v>
      </c>
      <c r="F2722" s="1" t="s">
        <v>133</v>
      </c>
      <c r="G2722" s="1" t="s">
        <v>716</v>
      </c>
      <c r="H2722" s="1" t="s">
        <v>13369</v>
      </c>
      <c r="I2722" s="1">
        <f>+Territorio[[#This Row],[id]]</f>
        <v>2712</v>
      </c>
    </row>
    <row r="2723" spans="2:9" hidden="1" x14ac:dyDescent="0.3">
      <c r="B2723">
        <v>2713</v>
      </c>
      <c r="C2723" s="1" t="s">
        <v>4581</v>
      </c>
      <c r="D2723" s="1" t="s">
        <v>4582</v>
      </c>
      <c r="E2723" s="1" t="s">
        <v>707</v>
      </c>
      <c r="F2723" s="1" t="s">
        <v>133</v>
      </c>
      <c r="G2723" s="1" t="s">
        <v>716</v>
      </c>
      <c r="H2723" s="1" t="s">
        <v>13370</v>
      </c>
      <c r="I2723" s="1">
        <f>+Territorio[[#This Row],[id]]</f>
        <v>2713</v>
      </c>
    </row>
    <row r="2724" spans="2:9" hidden="1" x14ac:dyDescent="0.3">
      <c r="B2724">
        <v>2714</v>
      </c>
      <c r="C2724" s="1" t="s">
        <v>4583</v>
      </c>
      <c r="D2724" s="1" t="s">
        <v>4584</v>
      </c>
      <c r="E2724" s="1" t="s">
        <v>707</v>
      </c>
      <c r="F2724" s="1" t="s">
        <v>133</v>
      </c>
      <c r="G2724" s="1" t="s">
        <v>716</v>
      </c>
      <c r="H2724" s="1" t="s">
        <v>13371</v>
      </c>
      <c r="I2724" s="1">
        <f>+Territorio[[#This Row],[id]]</f>
        <v>2714</v>
      </c>
    </row>
    <row r="2725" spans="2:9" hidden="1" x14ac:dyDescent="0.3">
      <c r="B2725">
        <v>2715</v>
      </c>
      <c r="C2725" s="1" t="s">
        <v>4585</v>
      </c>
      <c r="D2725" s="1" t="s">
        <v>4586</v>
      </c>
      <c r="E2725" s="1" t="s">
        <v>707</v>
      </c>
      <c r="F2725" s="1" t="s">
        <v>133</v>
      </c>
      <c r="G2725" s="1" t="s">
        <v>716</v>
      </c>
      <c r="H2725" s="1" t="s">
        <v>13372</v>
      </c>
      <c r="I2725" s="1">
        <f>+Territorio[[#This Row],[id]]</f>
        <v>2715</v>
      </c>
    </row>
    <row r="2726" spans="2:9" hidden="1" x14ac:dyDescent="0.3">
      <c r="B2726">
        <v>2716</v>
      </c>
      <c r="C2726" s="1" t="s">
        <v>4587</v>
      </c>
      <c r="D2726" s="1" t="s">
        <v>4588</v>
      </c>
      <c r="E2726" s="1" t="s">
        <v>707</v>
      </c>
      <c r="F2726" s="1" t="s">
        <v>133</v>
      </c>
      <c r="G2726" s="1" t="s">
        <v>716</v>
      </c>
      <c r="H2726" s="1" t="s">
        <v>13373</v>
      </c>
      <c r="I2726" s="1">
        <f>+Territorio[[#This Row],[id]]</f>
        <v>2716</v>
      </c>
    </row>
    <row r="2727" spans="2:9" hidden="1" x14ac:dyDescent="0.3">
      <c r="B2727">
        <v>2717</v>
      </c>
      <c r="C2727" s="1" t="s">
        <v>1171</v>
      </c>
      <c r="D2727" s="1" t="s">
        <v>4589</v>
      </c>
      <c r="E2727" s="1" t="s">
        <v>707</v>
      </c>
      <c r="F2727" s="1" t="s">
        <v>133</v>
      </c>
      <c r="G2727" s="1" t="s">
        <v>716</v>
      </c>
      <c r="H2727" s="1" t="s">
        <v>13374</v>
      </c>
      <c r="I2727" s="1">
        <f>+Territorio[[#This Row],[id]]</f>
        <v>2717</v>
      </c>
    </row>
    <row r="2728" spans="2:9" hidden="1" x14ac:dyDescent="0.3">
      <c r="B2728">
        <v>2718</v>
      </c>
      <c r="C2728" s="1" t="s">
        <v>4590</v>
      </c>
      <c r="D2728" s="1" t="s">
        <v>4591</v>
      </c>
      <c r="E2728" s="1" t="s">
        <v>707</v>
      </c>
      <c r="F2728" s="1" t="s">
        <v>133</v>
      </c>
      <c r="G2728" s="1" t="s">
        <v>716</v>
      </c>
      <c r="H2728" s="1" t="s">
        <v>13375</v>
      </c>
      <c r="I2728" s="1">
        <f>+Territorio[[#This Row],[id]]</f>
        <v>2718</v>
      </c>
    </row>
    <row r="2729" spans="2:9" hidden="1" x14ac:dyDescent="0.3">
      <c r="B2729">
        <v>2719</v>
      </c>
      <c r="C2729" s="1" t="s">
        <v>3644</v>
      </c>
      <c r="D2729" s="1" t="s">
        <v>4592</v>
      </c>
      <c r="E2729" s="1" t="s">
        <v>707</v>
      </c>
      <c r="F2729" s="1" t="s">
        <v>133</v>
      </c>
      <c r="G2729" s="1" t="s">
        <v>716</v>
      </c>
      <c r="H2729" s="1" t="s">
        <v>13376</v>
      </c>
      <c r="I2729" s="1">
        <f>+Territorio[[#This Row],[id]]</f>
        <v>2719</v>
      </c>
    </row>
    <row r="2730" spans="2:9" hidden="1" x14ac:dyDescent="0.3">
      <c r="B2730">
        <v>2720</v>
      </c>
      <c r="C2730" s="1" t="s">
        <v>931</v>
      </c>
      <c r="D2730" s="1" t="s">
        <v>4593</v>
      </c>
      <c r="E2730" s="1" t="s">
        <v>707</v>
      </c>
      <c r="F2730" s="1" t="s">
        <v>133</v>
      </c>
      <c r="G2730" s="1" t="s">
        <v>716</v>
      </c>
      <c r="H2730" s="1" t="s">
        <v>13377</v>
      </c>
      <c r="I2730" s="1">
        <f>+Territorio[[#This Row],[id]]</f>
        <v>2720</v>
      </c>
    </row>
    <row r="2731" spans="2:9" hidden="1" x14ac:dyDescent="0.3">
      <c r="B2731">
        <v>2721</v>
      </c>
      <c r="C2731" s="1" t="s">
        <v>836</v>
      </c>
      <c r="D2731" s="1" t="s">
        <v>4594</v>
      </c>
      <c r="E2731" s="1" t="s">
        <v>707</v>
      </c>
      <c r="F2731" s="1" t="s">
        <v>133</v>
      </c>
      <c r="G2731" s="1" t="s">
        <v>716</v>
      </c>
      <c r="H2731" s="1" t="s">
        <v>13378</v>
      </c>
      <c r="I2731" s="1">
        <f>+Territorio[[#This Row],[id]]</f>
        <v>2721</v>
      </c>
    </row>
    <row r="2732" spans="2:9" hidden="1" x14ac:dyDescent="0.3">
      <c r="B2732">
        <v>2722</v>
      </c>
      <c r="C2732" s="1" t="s">
        <v>544</v>
      </c>
      <c r="D2732" s="1" t="s">
        <v>4595</v>
      </c>
      <c r="E2732" s="1" t="s">
        <v>707</v>
      </c>
      <c r="F2732" s="1" t="s">
        <v>133</v>
      </c>
      <c r="G2732" s="1" t="s">
        <v>716</v>
      </c>
      <c r="H2732" s="1" t="s">
        <v>13379</v>
      </c>
      <c r="I2732" s="1">
        <f>+Territorio[[#This Row],[id]]</f>
        <v>2722</v>
      </c>
    </row>
    <row r="2733" spans="2:9" hidden="1" x14ac:dyDescent="0.3">
      <c r="B2733">
        <v>2723</v>
      </c>
      <c r="C2733" s="1" t="s">
        <v>4596</v>
      </c>
      <c r="D2733" s="1" t="s">
        <v>4597</v>
      </c>
      <c r="E2733" s="1" t="s">
        <v>707</v>
      </c>
      <c r="F2733" s="1" t="s">
        <v>133</v>
      </c>
      <c r="G2733" s="1" t="s">
        <v>716</v>
      </c>
      <c r="H2733" s="1" t="s">
        <v>13380</v>
      </c>
      <c r="I2733" s="1">
        <f>+Territorio[[#This Row],[id]]</f>
        <v>2723</v>
      </c>
    </row>
    <row r="2734" spans="2:9" hidden="1" x14ac:dyDescent="0.3">
      <c r="B2734">
        <v>2724</v>
      </c>
      <c r="C2734" s="1" t="s">
        <v>4598</v>
      </c>
      <c r="D2734" s="1" t="s">
        <v>4599</v>
      </c>
      <c r="E2734" s="1" t="s">
        <v>707</v>
      </c>
      <c r="F2734" s="1" t="s">
        <v>133</v>
      </c>
      <c r="G2734" s="1" t="s">
        <v>716</v>
      </c>
      <c r="H2734" s="1" t="s">
        <v>13381</v>
      </c>
      <c r="I2734" s="1">
        <f>+Territorio[[#This Row],[id]]</f>
        <v>2724</v>
      </c>
    </row>
    <row r="2735" spans="2:9" hidden="1" x14ac:dyDescent="0.3">
      <c r="B2735">
        <v>2725</v>
      </c>
      <c r="C2735" s="1" t="s">
        <v>836</v>
      </c>
      <c r="D2735" s="1" t="s">
        <v>4600</v>
      </c>
      <c r="E2735" s="1" t="s">
        <v>707</v>
      </c>
      <c r="F2735" s="1" t="s">
        <v>133</v>
      </c>
      <c r="G2735" s="1" t="s">
        <v>716</v>
      </c>
      <c r="H2735" s="1" t="s">
        <v>13382</v>
      </c>
      <c r="I2735" s="1">
        <f>+Territorio[[#This Row],[id]]</f>
        <v>2725</v>
      </c>
    </row>
    <row r="2736" spans="2:9" hidden="1" x14ac:dyDescent="0.3">
      <c r="B2736">
        <v>2726</v>
      </c>
      <c r="C2736" s="1" t="s">
        <v>4601</v>
      </c>
      <c r="D2736" s="1" t="s">
        <v>4602</v>
      </c>
      <c r="E2736" s="1" t="s">
        <v>707</v>
      </c>
      <c r="F2736" s="1" t="s">
        <v>133</v>
      </c>
      <c r="G2736" s="1" t="s">
        <v>716</v>
      </c>
      <c r="H2736" s="1" t="s">
        <v>13383</v>
      </c>
      <c r="I2736" s="1">
        <f>+Territorio[[#This Row],[id]]</f>
        <v>2726</v>
      </c>
    </row>
    <row r="2737" spans="2:9" hidden="1" x14ac:dyDescent="0.3">
      <c r="B2737">
        <v>2727</v>
      </c>
      <c r="C2737" s="1" t="s">
        <v>1486</v>
      </c>
      <c r="D2737" s="1" t="s">
        <v>4603</v>
      </c>
      <c r="E2737" s="1" t="s">
        <v>707</v>
      </c>
      <c r="F2737" s="1" t="s">
        <v>133</v>
      </c>
      <c r="G2737" s="1" t="s">
        <v>716</v>
      </c>
      <c r="H2737" s="1" t="s">
        <v>13384</v>
      </c>
      <c r="I2737" s="1">
        <f>+Territorio[[#This Row],[id]]</f>
        <v>2727</v>
      </c>
    </row>
    <row r="2738" spans="2:9" hidden="1" x14ac:dyDescent="0.3">
      <c r="B2738">
        <v>2728</v>
      </c>
      <c r="C2738" s="1" t="s">
        <v>4552</v>
      </c>
      <c r="D2738" s="1" t="s">
        <v>4604</v>
      </c>
      <c r="E2738" s="1" t="s">
        <v>707</v>
      </c>
      <c r="F2738" s="1" t="s">
        <v>133</v>
      </c>
      <c r="G2738" s="1" t="s">
        <v>716</v>
      </c>
      <c r="H2738" s="1" t="s">
        <v>13385</v>
      </c>
      <c r="I2738" s="1">
        <f>+Territorio[[#This Row],[id]]</f>
        <v>2728</v>
      </c>
    </row>
    <row r="2739" spans="2:9" hidden="1" x14ac:dyDescent="0.3">
      <c r="B2739">
        <v>2729</v>
      </c>
      <c r="C2739" s="1" t="s">
        <v>950</v>
      </c>
      <c r="D2739" s="1" t="s">
        <v>4605</v>
      </c>
      <c r="E2739" s="1" t="s">
        <v>707</v>
      </c>
      <c r="F2739" s="1" t="s">
        <v>133</v>
      </c>
      <c r="G2739" s="1" t="s">
        <v>716</v>
      </c>
      <c r="H2739" s="1" t="s">
        <v>13386</v>
      </c>
      <c r="I2739" s="1">
        <f>+Territorio[[#This Row],[id]]</f>
        <v>2729</v>
      </c>
    </row>
    <row r="2740" spans="2:9" hidden="1" x14ac:dyDescent="0.3">
      <c r="B2740">
        <v>2730</v>
      </c>
      <c r="C2740" s="1" t="s">
        <v>4606</v>
      </c>
      <c r="D2740" s="1" t="s">
        <v>4607</v>
      </c>
      <c r="E2740" s="1" t="s">
        <v>707</v>
      </c>
      <c r="F2740" s="1" t="s">
        <v>133</v>
      </c>
      <c r="G2740" s="1" t="s">
        <v>716</v>
      </c>
      <c r="H2740" s="1" t="s">
        <v>13387</v>
      </c>
      <c r="I2740" s="1">
        <f>+Territorio[[#This Row],[id]]</f>
        <v>2730</v>
      </c>
    </row>
    <row r="2741" spans="2:9" hidden="1" x14ac:dyDescent="0.3">
      <c r="B2741">
        <v>2731</v>
      </c>
      <c r="C2741" s="1" t="s">
        <v>1401</v>
      </c>
      <c r="D2741" s="1" t="s">
        <v>4608</v>
      </c>
      <c r="E2741" s="1" t="s">
        <v>707</v>
      </c>
      <c r="F2741" s="1" t="s">
        <v>133</v>
      </c>
      <c r="G2741" s="1" t="s">
        <v>716</v>
      </c>
      <c r="H2741" s="1" t="s">
        <v>13388</v>
      </c>
      <c r="I2741" s="1">
        <f>+Territorio[[#This Row],[id]]</f>
        <v>2731</v>
      </c>
    </row>
    <row r="2742" spans="2:9" hidden="1" x14ac:dyDescent="0.3">
      <c r="B2742">
        <v>2732</v>
      </c>
      <c r="C2742" s="1" t="s">
        <v>4609</v>
      </c>
      <c r="D2742" s="1" t="s">
        <v>4610</v>
      </c>
      <c r="E2742" s="1" t="s">
        <v>707</v>
      </c>
      <c r="F2742" s="1" t="s">
        <v>133</v>
      </c>
      <c r="G2742" s="1" t="s">
        <v>716</v>
      </c>
      <c r="H2742" s="1" t="s">
        <v>13389</v>
      </c>
      <c r="I2742" s="1">
        <f>+Territorio[[#This Row],[id]]</f>
        <v>2732</v>
      </c>
    </row>
    <row r="2743" spans="2:9" hidden="1" x14ac:dyDescent="0.3">
      <c r="B2743">
        <v>2733</v>
      </c>
      <c r="C2743" s="1" t="s">
        <v>4611</v>
      </c>
      <c r="D2743" s="1" t="s">
        <v>4612</v>
      </c>
      <c r="E2743" s="1" t="s">
        <v>707</v>
      </c>
      <c r="F2743" s="1" t="s">
        <v>133</v>
      </c>
      <c r="G2743" s="1" t="s">
        <v>716</v>
      </c>
      <c r="H2743" s="1" t="s">
        <v>13390</v>
      </c>
      <c r="I2743" s="1">
        <f>+Territorio[[#This Row],[id]]</f>
        <v>2733</v>
      </c>
    </row>
    <row r="2744" spans="2:9" hidden="1" x14ac:dyDescent="0.3">
      <c r="B2744">
        <v>2734</v>
      </c>
      <c r="C2744" s="1" t="s">
        <v>4613</v>
      </c>
      <c r="D2744" s="1" t="s">
        <v>4614</v>
      </c>
      <c r="E2744" s="1" t="s">
        <v>707</v>
      </c>
      <c r="F2744" s="1" t="s">
        <v>133</v>
      </c>
      <c r="G2744" s="1" t="s">
        <v>716</v>
      </c>
      <c r="H2744" s="1" t="s">
        <v>13391</v>
      </c>
      <c r="I2744" s="1">
        <f>+Territorio[[#This Row],[id]]</f>
        <v>2734</v>
      </c>
    </row>
    <row r="2745" spans="2:9" hidden="1" x14ac:dyDescent="0.3">
      <c r="B2745">
        <v>2735</v>
      </c>
      <c r="C2745" s="1" t="s">
        <v>1493</v>
      </c>
      <c r="D2745" s="1" t="s">
        <v>4615</v>
      </c>
      <c r="E2745" s="1" t="s">
        <v>707</v>
      </c>
      <c r="F2745" s="1" t="s">
        <v>133</v>
      </c>
      <c r="G2745" s="1" t="s">
        <v>716</v>
      </c>
      <c r="H2745" s="1" t="s">
        <v>13392</v>
      </c>
      <c r="I2745" s="1">
        <f>+Territorio[[#This Row],[id]]</f>
        <v>2735</v>
      </c>
    </row>
    <row r="2746" spans="2:9" hidden="1" x14ac:dyDescent="0.3">
      <c r="B2746">
        <v>2736</v>
      </c>
      <c r="C2746" s="1" t="s">
        <v>1437</v>
      </c>
      <c r="D2746" s="1" t="s">
        <v>4616</v>
      </c>
      <c r="E2746" s="1" t="s">
        <v>707</v>
      </c>
      <c r="F2746" s="1" t="s">
        <v>133</v>
      </c>
      <c r="G2746" s="1" t="s">
        <v>716</v>
      </c>
      <c r="H2746" s="1" t="s">
        <v>13393</v>
      </c>
      <c r="I2746" s="1">
        <f>+Territorio[[#This Row],[id]]</f>
        <v>2736</v>
      </c>
    </row>
    <row r="2747" spans="2:9" hidden="1" x14ac:dyDescent="0.3">
      <c r="B2747">
        <v>2737</v>
      </c>
      <c r="C2747" s="1" t="s">
        <v>605</v>
      </c>
      <c r="D2747" s="1" t="s">
        <v>4617</v>
      </c>
      <c r="E2747" s="1" t="s">
        <v>707</v>
      </c>
      <c r="F2747" s="1" t="s">
        <v>133</v>
      </c>
      <c r="G2747" s="1" t="s">
        <v>716</v>
      </c>
      <c r="H2747" s="1" t="s">
        <v>13394</v>
      </c>
      <c r="I2747" s="1">
        <f>+Territorio[[#This Row],[id]]</f>
        <v>2737</v>
      </c>
    </row>
    <row r="2748" spans="2:9" hidden="1" x14ac:dyDescent="0.3">
      <c r="B2748">
        <v>2738</v>
      </c>
      <c r="C2748" s="1" t="s">
        <v>599</v>
      </c>
      <c r="D2748" s="1" t="s">
        <v>4618</v>
      </c>
      <c r="E2748" s="1" t="s">
        <v>707</v>
      </c>
      <c r="F2748" s="1" t="s">
        <v>133</v>
      </c>
      <c r="G2748" s="1" t="s">
        <v>716</v>
      </c>
      <c r="H2748" s="1" t="s">
        <v>13395</v>
      </c>
      <c r="I2748" s="1">
        <f>+Territorio[[#This Row],[id]]</f>
        <v>2738</v>
      </c>
    </row>
    <row r="2749" spans="2:9" hidden="1" x14ac:dyDescent="0.3">
      <c r="B2749">
        <v>2739</v>
      </c>
      <c r="C2749" s="1" t="s">
        <v>4619</v>
      </c>
      <c r="D2749" s="1" t="s">
        <v>4620</v>
      </c>
      <c r="E2749" s="1" t="s">
        <v>707</v>
      </c>
      <c r="F2749" s="1" t="s">
        <v>133</v>
      </c>
      <c r="G2749" s="1" t="s">
        <v>716</v>
      </c>
      <c r="H2749" s="1" t="s">
        <v>13396</v>
      </c>
      <c r="I2749" s="1">
        <f>+Territorio[[#This Row],[id]]</f>
        <v>2739</v>
      </c>
    </row>
    <row r="2750" spans="2:9" hidden="1" x14ac:dyDescent="0.3">
      <c r="B2750">
        <v>2740</v>
      </c>
      <c r="C2750" s="1" t="s">
        <v>4621</v>
      </c>
      <c r="D2750" s="1" t="s">
        <v>4622</v>
      </c>
      <c r="E2750" s="1" t="s">
        <v>707</v>
      </c>
      <c r="F2750" s="1" t="s">
        <v>133</v>
      </c>
      <c r="G2750" s="1" t="s">
        <v>716</v>
      </c>
      <c r="H2750" s="1" t="s">
        <v>13397</v>
      </c>
      <c r="I2750" s="1">
        <f>+Territorio[[#This Row],[id]]</f>
        <v>2740</v>
      </c>
    </row>
    <row r="2751" spans="2:9" hidden="1" x14ac:dyDescent="0.3">
      <c r="B2751">
        <v>2741</v>
      </c>
      <c r="C2751" s="1" t="s">
        <v>950</v>
      </c>
      <c r="D2751" s="1" t="s">
        <v>4623</v>
      </c>
      <c r="E2751" s="1" t="s">
        <v>707</v>
      </c>
      <c r="F2751" s="1" t="s">
        <v>133</v>
      </c>
      <c r="G2751" s="1" t="s">
        <v>716</v>
      </c>
      <c r="H2751" s="1" t="s">
        <v>13398</v>
      </c>
      <c r="I2751" s="1">
        <f>+Territorio[[#This Row],[id]]</f>
        <v>2741</v>
      </c>
    </row>
    <row r="2752" spans="2:9" hidden="1" x14ac:dyDescent="0.3">
      <c r="B2752">
        <v>2742</v>
      </c>
      <c r="C2752" s="1" t="s">
        <v>1486</v>
      </c>
      <c r="D2752" s="1" t="s">
        <v>4624</v>
      </c>
      <c r="E2752" s="1" t="s">
        <v>707</v>
      </c>
      <c r="F2752" s="1" t="s">
        <v>133</v>
      </c>
      <c r="G2752" s="1" t="s">
        <v>716</v>
      </c>
      <c r="H2752" s="1" t="s">
        <v>13399</v>
      </c>
      <c r="I2752" s="1">
        <f>+Territorio[[#This Row],[id]]</f>
        <v>2742</v>
      </c>
    </row>
    <row r="2753" spans="2:9" hidden="1" x14ac:dyDescent="0.3">
      <c r="B2753">
        <v>2743</v>
      </c>
      <c r="C2753" s="1" t="s">
        <v>4625</v>
      </c>
      <c r="D2753" s="1" t="s">
        <v>4626</v>
      </c>
      <c r="E2753" s="1" t="s">
        <v>707</v>
      </c>
      <c r="F2753" s="1" t="s">
        <v>133</v>
      </c>
      <c r="G2753" s="1" t="s">
        <v>716</v>
      </c>
      <c r="H2753" s="1" t="s">
        <v>13400</v>
      </c>
      <c r="I2753" s="1">
        <f>+Territorio[[#This Row],[id]]</f>
        <v>2743</v>
      </c>
    </row>
    <row r="2754" spans="2:9" hidden="1" x14ac:dyDescent="0.3">
      <c r="B2754">
        <v>2744</v>
      </c>
      <c r="C2754" s="1" t="s">
        <v>4627</v>
      </c>
      <c r="D2754" s="1" t="s">
        <v>4628</v>
      </c>
      <c r="E2754" s="1" t="s">
        <v>707</v>
      </c>
      <c r="F2754" s="1" t="s">
        <v>133</v>
      </c>
      <c r="G2754" s="1" t="s">
        <v>716</v>
      </c>
      <c r="H2754" s="1" t="s">
        <v>13401</v>
      </c>
      <c r="I2754" s="1">
        <f>+Territorio[[#This Row],[id]]</f>
        <v>2744</v>
      </c>
    </row>
    <row r="2755" spans="2:9" hidden="1" x14ac:dyDescent="0.3">
      <c r="B2755">
        <v>2745</v>
      </c>
      <c r="C2755" s="1" t="s">
        <v>4629</v>
      </c>
      <c r="D2755" s="1" t="s">
        <v>4630</v>
      </c>
      <c r="E2755" s="1" t="s">
        <v>707</v>
      </c>
      <c r="F2755" s="1" t="s">
        <v>133</v>
      </c>
      <c r="G2755" s="1" t="s">
        <v>716</v>
      </c>
      <c r="H2755" s="1" t="s">
        <v>13402</v>
      </c>
      <c r="I2755" s="1">
        <f>+Territorio[[#This Row],[id]]</f>
        <v>2745</v>
      </c>
    </row>
    <row r="2756" spans="2:9" hidden="1" x14ac:dyDescent="0.3">
      <c r="B2756">
        <v>2746</v>
      </c>
      <c r="C2756" s="1" t="s">
        <v>4631</v>
      </c>
      <c r="D2756" s="1" t="s">
        <v>4632</v>
      </c>
      <c r="E2756" s="1" t="s">
        <v>707</v>
      </c>
      <c r="F2756" s="1" t="s">
        <v>133</v>
      </c>
      <c r="G2756" s="1" t="s">
        <v>716</v>
      </c>
      <c r="H2756" s="1" t="s">
        <v>13403</v>
      </c>
      <c r="I2756" s="1">
        <f>+Territorio[[#This Row],[id]]</f>
        <v>2746</v>
      </c>
    </row>
    <row r="2757" spans="2:9" hidden="1" x14ac:dyDescent="0.3">
      <c r="B2757">
        <v>2747</v>
      </c>
      <c r="C2757" s="1" t="s">
        <v>4633</v>
      </c>
      <c r="D2757" s="1" t="s">
        <v>4634</v>
      </c>
      <c r="E2757" s="1" t="s">
        <v>707</v>
      </c>
      <c r="F2757" s="1" t="s">
        <v>133</v>
      </c>
      <c r="G2757" s="1" t="s">
        <v>716</v>
      </c>
      <c r="H2757" s="1" t="s">
        <v>13404</v>
      </c>
      <c r="I2757" s="1">
        <f>+Territorio[[#This Row],[id]]</f>
        <v>2747</v>
      </c>
    </row>
    <row r="2758" spans="2:9" hidden="1" x14ac:dyDescent="0.3">
      <c r="B2758">
        <v>2748</v>
      </c>
      <c r="C2758" s="1" t="s">
        <v>4635</v>
      </c>
      <c r="D2758" s="1" t="s">
        <v>4636</v>
      </c>
      <c r="E2758" s="1" t="s">
        <v>707</v>
      </c>
      <c r="F2758" s="1" t="s">
        <v>133</v>
      </c>
      <c r="G2758" s="1" t="s">
        <v>716</v>
      </c>
      <c r="H2758" s="1" t="s">
        <v>13405</v>
      </c>
      <c r="I2758" s="1">
        <f>+Territorio[[#This Row],[id]]</f>
        <v>2748</v>
      </c>
    </row>
    <row r="2759" spans="2:9" hidden="1" x14ac:dyDescent="0.3">
      <c r="B2759">
        <v>2749</v>
      </c>
      <c r="C2759" s="1" t="s">
        <v>1554</v>
      </c>
      <c r="D2759" s="1" t="s">
        <v>4637</v>
      </c>
      <c r="E2759" s="1" t="s">
        <v>707</v>
      </c>
      <c r="F2759" s="1" t="s">
        <v>133</v>
      </c>
      <c r="G2759" s="1" t="s">
        <v>716</v>
      </c>
      <c r="H2759" s="1" t="s">
        <v>13406</v>
      </c>
      <c r="I2759" s="1">
        <f>+Territorio[[#This Row],[id]]</f>
        <v>2749</v>
      </c>
    </row>
    <row r="2760" spans="2:9" hidden="1" x14ac:dyDescent="0.3">
      <c r="B2760">
        <v>2750</v>
      </c>
      <c r="C2760" s="1" t="s">
        <v>182</v>
      </c>
      <c r="D2760" s="1" t="s">
        <v>4638</v>
      </c>
      <c r="E2760" s="1" t="s">
        <v>707</v>
      </c>
      <c r="F2760" s="1" t="s">
        <v>133</v>
      </c>
      <c r="G2760" s="1" t="s">
        <v>716</v>
      </c>
      <c r="H2760" s="1" t="s">
        <v>13407</v>
      </c>
      <c r="I2760" s="1">
        <f>+Territorio[[#This Row],[id]]</f>
        <v>2750</v>
      </c>
    </row>
    <row r="2761" spans="2:9" hidden="1" x14ac:dyDescent="0.3">
      <c r="B2761">
        <v>2751</v>
      </c>
      <c r="C2761" s="1" t="s">
        <v>1486</v>
      </c>
      <c r="D2761" s="1" t="s">
        <v>4639</v>
      </c>
      <c r="E2761" s="1" t="s">
        <v>707</v>
      </c>
      <c r="F2761" s="1" t="s">
        <v>133</v>
      </c>
      <c r="G2761" s="1" t="s">
        <v>716</v>
      </c>
      <c r="H2761" s="1" t="s">
        <v>13408</v>
      </c>
      <c r="I2761" s="1">
        <f>+Territorio[[#This Row],[id]]</f>
        <v>2751</v>
      </c>
    </row>
    <row r="2762" spans="2:9" hidden="1" x14ac:dyDescent="0.3">
      <c r="B2762">
        <v>2752</v>
      </c>
      <c r="C2762" s="1" t="s">
        <v>4596</v>
      </c>
      <c r="D2762" s="1" t="s">
        <v>4640</v>
      </c>
      <c r="E2762" s="1" t="s">
        <v>707</v>
      </c>
      <c r="F2762" s="1" t="s">
        <v>133</v>
      </c>
      <c r="G2762" s="1" t="s">
        <v>716</v>
      </c>
      <c r="H2762" s="1" t="s">
        <v>13409</v>
      </c>
      <c r="I2762" s="1">
        <f>+Territorio[[#This Row],[id]]</f>
        <v>2752</v>
      </c>
    </row>
    <row r="2763" spans="2:9" hidden="1" x14ac:dyDescent="0.3">
      <c r="B2763">
        <v>2753</v>
      </c>
      <c r="C2763" s="1" t="s">
        <v>4641</v>
      </c>
      <c r="D2763" s="1" t="s">
        <v>4642</v>
      </c>
      <c r="E2763" s="1" t="s">
        <v>707</v>
      </c>
      <c r="F2763" s="1" t="s">
        <v>133</v>
      </c>
      <c r="G2763" s="1" t="s">
        <v>716</v>
      </c>
      <c r="H2763" s="1" t="s">
        <v>13410</v>
      </c>
      <c r="I2763" s="1">
        <f>+Territorio[[#This Row],[id]]</f>
        <v>2753</v>
      </c>
    </row>
    <row r="2764" spans="2:9" hidden="1" x14ac:dyDescent="0.3">
      <c r="B2764">
        <v>2754</v>
      </c>
      <c r="C2764" s="1" t="s">
        <v>4643</v>
      </c>
      <c r="D2764" s="1" t="s">
        <v>4644</v>
      </c>
      <c r="E2764" s="1" t="s">
        <v>707</v>
      </c>
      <c r="F2764" s="1" t="s">
        <v>133</v>
      </c>
      <c r="G2764" s="1" t="s">
        <v>716</v>
      </c>
      <c r="H2764" s="1" t="s">
        <v>13411</v>
      </c>
      <c r="I2764" s="1">
        <f>+Territorio[[#This Row],[id]]</f>
        <v>2754</v>
      </c>
    </row>
    <row r="2765" spans="2:9" hidden="1" x14ac:dyDescent="0.3">
      <c r="B2765">
        <v>2755</v>
      </c>
      <c r="C2765" s="1" t="s">
        <v>4645</v>
      </c>
      <c r="D2765" s="1" t="s">
        <v>4646</v>
      </c>
      <c r="E2765" s="1" t="s">
        <v>707</v>
      </c>
      <c r="F2765" s="1" t="s">
        <v>133</v>
      </c>
      <c r="G2765" s="1" t="s">
        <v>716</v>
      </c>
      <c r="H2765" s="1" t="s">
        <v>13412</v>
      </c>
      <c r="I2765" s="1">
        <f>+Territorio[[#This Row],[id]]</f>
        <v>2755</v>
      </c>
    </row>
    <row r="2766" spans="2:9" hidden="1" x14ac:dyDescent="0.3">
      <c r="B2766">
        <v>2756</v>
      </c>
      <c r="C2766" s="1" t="s">
        <v>1798</v>
      </c>
      <c r="D2766" s="1" t="s">
        <v>4647</v>
      </c>
      <c r="E2766" s="1" t="s">
        <v>707</v>
      </c>
      <c r="F2766" s="1" t="s">
        <v>133</v>
      </c>
      <c r="G2766" s="1" t="s">
        <v>716</v>
      </c>
      <c r="H2766" s="1" t="s">
        <v>13413</v>
      </c>
      <c r="I2766" s="1">
        <f>+Territorio[[#This Row],[id]]</f>
        <v>2756</v>
      </c>
    </row>
    <row r="2767" spans="2:9" hidden="1" x14ac:dyDescent="0.3">
      <c r="B2767">
        <v>2757</v>
      </c>
      <c r="C2767" s="1" t="s">
        <v>1440</v>
      </c>
      <c r="D2767" s="1" t="s">
        <v>4648</v>
      </c>
      <c r="E2767" s="1" t="s">
        <v>707</v>
      </c>
      <c r="F2767" s="1" t="s">
        <v>133</v>
      </c>
      <c r="G2767" s="1" t="s">
        <v>716</v>
      </c>
      <c r="H2767" s="1" t="s">
        <v>13414</v>
      </c>
      <c r="I2767" s="1">
        <f>+Territorio[[#This Row],[id]]</f>
        <v>2757</v>
      </c>
    </row>
    <row r="2768" spans="2:9" hidden="1" x14ac:dyDescent="0.3">
      <c r="B2768">
        <v>2758</v>
      </c>
      <c r="C2768" s="1" t="s">
        <v>4649</v>
      </c>
      <c r="D2768" s="1" t="s">
        <v>4650</v>
      </c>
      <c r="E2768" s="1" t="s">
        <v>707</v>
      </c>
      <c r="F2768" s="1" t="s">
        <v>133</v>
      </c>
      <c r="G2768" s="1" t="s">
        <v>716</v>
      </c>
      <c r="H2768" s="1" t="s">
        <v>13415</v>
      </c>
      <c r="I2768" s="1">
        <f>+Territorio[[#This Row],[id]]</f>
        <v>2758</v>
      </c>
    </row>
    <row r="2769" spans="2:9" hidden="1" x14ac:dyDescent="0.3">
      <c r="B2769">
        <v>2759</v>
      </c>
      <c r="C2769" s="1" t="s">
        <v>1442</v>
      </c>
      <c r="D2769" s="1" t="s">
        <v>4651</v>
      </c>
      <c r="E2769" s="1" t="s">
        <v>707</v>
      </c>
      <c r="F2769" s="1" t="s">
        <v>133</v>
      </c>
      <c r="G2769" s="1" t="s">
        <v>716</v>
      </c>
      <c r="H2769" s="1" t="s">
        <v>13416</v>
      </c>
      <c r="I2769" s="1">
        <f>+Territorio[[#This Row],[id]]</f>
        <v>2759</v>
      </c>
    </row>
    <row r="2770" spans="2:9" hidden="1" x14ac:dyDescent="0.3">
      <c r="B2770">
        <v>2760</v>
      </c>
      <c r="C2770" s="1" t="s">
        <v>4652</v>
      </c>
      <c r="D2770" s="1" t="s">
        <v>4653</v>
      </c>
      <c r="E2770" s="1" t="s">
        <v>707</v>
      </c>
      <c r="F2770" s="1" t="s">
        <v>133</v>
      </c>
      <c r="G2770" s="1" t="s">
        <v>716</v>
      </c>
      <c r="H2770" s="1" t="s">
        <v>13417</v>
      </c>
      <c r="I2770" s="1">
        <f>+Territorio[[#This Row],[id]]</f>
        <v>2760</v>
      </c>
    </row>
    <row r="2771" spans="2:9" hidden="1" x14ac:dyDescent="0.3">
      <c r="B2771">
        <v>2761</v>
      </c>
      <c r="C2771" s="1" t="s">
        <v>2587</v>
      </c>
      <c r="D2771" s="1" t="s">
        <v>4654</v>
      </c>
      <c r="E2771" s="1" t="s">
        <v>707</v>
      </c>
      <c r="F2771" s="1" t="s">
        <v>133</v>
      </c>
      <c r="G2771" s="1" t="s">
        <v>716</v>
      </c>
      <c r="H2771" s="1" t="s">
        <v>13418</v>
      </c>
      <c r="I2771" s="1">
        <f>+Territorio[[#This Row],[id]]</f>
        <v>2761</v>
      </c>
    </row>
    <row r="2772" spans="2:9" hidden="1" x14ac:dyDescent="0.3">
      <c r="B2772">
        <v>2762</v>
      </c>
      <c r="C2772" s="1" t="s">
        <v>1486</v>
      </c>
      <c r="D2772" s="1" t="s">
        <v>4655</v>
      </c>
      <c r="E2772" s="1" t="s">
        <v>707</v>
      </c>
      <c r="F2772" s="1" t="s">
        <v>133</v>
      </c>
      <c r="G2772" s="1" t="s">
        <v>716</v>
      </c>
      <c r="H2772" s="1" t="s">
        <v>13419</v>
      </c>
      <c r="I2772" s="1">
        <f>+Territorio[[#This Row],[id]]</f>
        <v>2762</v>
      </c>
    </row>
    <row r="2773" spans="2:9" hidden="1" x14ac:dyDescent="0.3">
      <c r="B2773">
        <v>2763</v>
      </c>
      <c r="C2773" s="1" t="s">
        <v>4656</v>
      </c>
      <c r="D2773" s="1" t="s">
        <v>4657</v>
      </c>
      <c r="E2773" s="1" t="s">
        <v>707</v>
      </c>
      <c r="F2773" s="1" t="s">
        <v>133</v>
      </c>
      <c r="G2773" s="1" t="s">
        <v>716</v>
      </c>
      <c r="H2773" s="1" t="s">
        <v>13420</v>
      </c>
      <c r="I2773" s="1">
        <f>+Territorio[[#This Row],[id]]</f>
        <v>2763</v>
      </c>
    </row>
    <row r="2774" spans="2:9" hidden="1" x14ac:dyDescent="0.3">
      <c r="B2774">
        <v>2764</v>
      </c>
      <c r="C2774" s="1" t="s">
        <v>4596</v>
      </c>
      <c r="D2774" s="1" t="s">
        <v>4658</v>
      </c>
      <c r="E2774" s="1" t="s">
        <v>707</v>
      </c>
      <c r="F2774" s="1" t="s">
        <v>133</v>
      </c>
      <c r="G2774" s="1" t="s">
        <v>716</v>
      </c>
      <c r="H2774" s="1" t="s">
        <v>13421</v>
      </c>
      <c r="I2774" s="1">
        <f>+Territorio[[#This Row],[id]]</f>
        <v>2764</v>
      </c>
    </row>
    <row r="2775" spans="2:9" hidden="1" x14ac:dyDescent="0.3">
      <c r="B2775">
        <v>2765</v>
      </c>
      <c r="C2775" s="1" t="s">
        <v>2176</v>
      </c>
      <c r="D2775" s="1" t="s">
        <v>4659</v>
      </c>
      <c r="E2775" s="1" t="s">
        <v>707</v>
      </c>
      <c r="F2775" s="1" t="s">
        <v>133</v>
      </c>
      <c r="G2775" s="1" t="s">
        <v>716</v>
      </c>
      <c r="H2775" s="1" t="s">
        <v>13422</v>
      </c>
      <c r="I2775" s="1">
        <f>+Territorio[[#This Row],[id]]</f>
        <v>2765</v>
      </c>
    </row>
    <row r="2776" spans="2:9" hidden="1" x14ac:dyDescent="0.3">
      <c r="B2776">
        <v>2766</v>
      </c>
      <c r="C2776" s="1" t="s">
        <v>4660</v>
      </c>
      <c r="D2776" s="1" t="s">
        <v>4661</v>
      </c>
      <c r="E2776" s="1" t="s">
        <v>707</v>
      </c>
      <c r="F2776" s="1" t="s">
        <v>133</v>
      </c>
      <c r="G2776" s="1" t="s">
        <v>716</v>
      </c>
      <c r="H2776" s="1" t="s">
        <v>13423</v>
      </c>
      <c r="I2776" s="1">
        <f>+Territorio[[#This Row],[id]]</f>
        <v>2766</v>
      </c>
    </row>
    <row r="2777" spans="2:9" hidden="1" x14ac:dyDescent="0.3">
      <c r="B2777">
        <v>2767</v>
      </c>
      <c r="C2777" s="1" t="s">
        <v>1444</v>
      </c>
      <c r="D2777" s="1" t="s">
        <v>4662</v>
      </c>
      <c r="E2777" s="1" t="s">
        <v>707</v>
      </c>
      <c r="F2777" s="1" t="s">
        <v>133</v>
      </c>
      <c r="G2777" s="1" t="s">
        <v>716</v>
      </c>
      <c r="H2777" s="1" t="s">
        <v>13424</v>
      </c>
      <c r="I2777" s="1">
        <f>+Territorio[[#This Row],[id]]</f>
        <v>2767</v>
      </c>
    </row>
    <row r="2778" spans="2:9" hidden="1" x14ac:dyDescent="0.3">
      <c r="B2778">
        <v>2768</v>
      </c>
      <c r="C2778" s="1" t="s">
        <v>695</v>
      </c>
      <c r="D2778" s="1" t="s">
        <v>4663</v>
      </c>
      <c r="E2778" s="1" t="s">
        <v>707</v>
      </c>
      <c r="F2778" s="1" t="s">
        <v>133</v>
      </c>
      <c r="G2778" s="1" t="s">
        <v>716</v>
      </c>
      <c r="H2778" s="1" t="s">
        <v>13425</v>
      </c>
      <c r="I2778" s="1">
        <f>+Territorio[[#This Row],[id]]</f>
        <v>2768</v>
      </c>
    </row>
    <row r="2779" spans="2:9" hidden="1" x14ac:dyDescent="0.3">
      <c r="B2779">
        <v>2769</v>
      </c>
      <c r="C2779" s="1" t="s">
        <v>4664</v>
      </c>
      <c r="D2779" s="1" t="s">
        <v>4665</v>
      </c>
      <c r="E2779" s="1" t="s">
        <v>707</v>
      </c>
      <c r="F2779" s="1" t="s">
        <v>133</v>
      </c>
      <c r="G2779" s="1" t="s">
        <v>716</v>
      </c>
      <c r="H2779" s="1" t="s">
        <v>13426</v>
      </c>
      <c r="I2779" s="1">
        <f>+Territorio[[#This Row],[id]]</f>
        <v>2769</v>
      </c>
    </row>
    <row r="2780" spans="2:9" hidden="1" x14ac:dyDescent="0.3">
      <c r="B2780">
        <v>2770</v>
      </c>
      <c r="C2780" s="1" t="s">
        <v>4666</v>
      </c>
      <c r="D2780" s="1" t="s">
        <v>4667</v>
      </c>
      <c r="E2780" s="1" t="s">
        <v>707</v>
      </c>
      <c r="F2780" s="1" t="s">
        <v>133</v>
      </c>
      <c r="G2780" s="1" t="s">
        <v>716</v>
      </c>
      <c r="H2780" s="1" t="s">
        <v>13427</v>
      </c>
      <c r="I2780" s="1">
        <f>+Territorio[[#This Row],[id]]</f>
        <v>2770</v>
      </c>
    </row>
    <row r="2781" spans="2:9" hidden="1" x14ac:dyDescent="0.3">
      <c r="B2781">
        <v>2771</v>
      </c>
      <c r="C2781" s="1" t="s">
        <v>4548</v>
      </c>
      <c r="D2781" s="1" t="s">
        <v>4668</v>
      </c>
      <c r="E2781" s="1" t="s">
        <v>707</v>
      </c>
      <c r="F2781" s="1" t="s">
        <v>133</v>
      </c>
      <c r="G2781" s="1" t="s">
        <v>716</v>
      </c>
      <c r="H2781" s="1" t="s">
        <v>13428</v>
      </c>
      <c r="I2781" s="1">
        <f>+Territorio[[#This Row],[id]]</f>
        <v>2771</v>
      </c>
    </row>
    <row r="2782" spans="2:9" hidden="1" x14ac:dyDescent="0.3">
      <c r="B2782">
        <v>2772</v>
      </c>
      <c r="C2782" s="1" t="s">
        <v>599</v>
      </c>
      <c r="D2782" s="1" t="s">
        <v>4669</v>
      </c>
      <c r="E2782" s="1" t="s">
        <v>707</v>
      </c>
      <c r="F2782" s="1" t="s">
        <v>133</v>
      </c>
      <c r="G2782" s="1" t="s">
        <v>716</v>
      </c>
      <c r="H2782" s="1" t="s">
        <v>13429</v>
      </c>
      <c r="I2782" s="1">
        <f>+Territorio[[#This Row],[id]]</f>
        <v>2772</v>
      </c>
    </row>
    <row r="2783" spans="2:9" hidden="1" x14ac:dyDescent="0.3">
      <c r="B2783">
        <v>2773</v>
      </c>
      <c r="C2783" s="1" t="s">
        <v>1664</v>
      </c>
      <c r="D2783" s="1" t="s">
        <v>4670</v>
      </c>
      <c r="E2783" s="1" t="s">
        <v>707</v>
      </c>
      <c r="F2783" s="1" t="s">
        <v>133</v>
      </c>
      <c r="G2783" s="1" t="s">
        <v>716</v>
      </c>
      <c r="H2783" s="1" t="s">
        <v>13430</v>
      </c>
      <c r="I2783" s="1">
        <f>+Territorio[[#This Row],[id]]</f>
        <v>2773</v>
      </c>
    </row>
    <row r="2784" spans="2:9" hidden="1" x14ac:dyDescent="0.3">
      <c r="B2784">
        <v>2774</v>
      </c>
      <c r="C2784" s="1" t="s">
        <v>4671</v>
      </c>
      <c r="D2784" s="1" t="s">
        <v>4672</v>
      </c>
      <c r="E2784" s="1" t="s">
        <v>707</v>
      </c>
      <c r="F2784" s="1" t="s">
        <v>133</v>
      </c>
      <c r="G2784" s="1" t="s">
        <v>716</v>
      </c>
      <c r="H2784" s="1" t="s">
        <v>13431</v>
      </c>
      <c r="I2784" s="1">
        <f>+Territorio[[#This Row],[id]]</f>
        <v>2774</v>
      </c>
    </row>
    <row r="2785" spans="2:9" hidden="1" x14ac:dyDescent="0.3">
      <c r="B2785">
        <v>2775</v>
      </c>
      <c r="C2785" s="1" t="s">
        <v>1446</v>
      </c>
      <c r="D2785" s="1" t="s">
        <v>4673</v>
      </c>
      <c r="E2785" s="1" t="s">
        <v>707</v>
      </c>
      <c r="F2785" s="1" t="s">
        <v>133</v>
      </c>
      <c r="G2785" s="1" t="s">
        <v>716</v>
      </c>
      <c r="H2785" s="1" t="s">
        <v>13432</v>
      </c>
      <c r="I2785" s="1">
        <f>+Territorio[[#This Row],[id]]</f>
        <v>2775</v>
      </c>
    </row>
    <row r="2786" spans="2:9" hidden="1" x14ac:dyDescent="0.3">
      <c r="B2786">
        <v>2776</v>
      </c>
      <c r="C2786" s="1" t="s">
        <v>1629</v>
      </c>
      <c r="D2786" s="1" t="s">
        <v>4674</v>
      </c>
      <c r="E2786" s="1" t="s">
        <v>707</v>
      </c>
      <c r="F2786" s="1" t="s">
        <v>133</v>
      </c>
      <c r="G2786" s="1" t="s">
        <v>716</v>
      </c>
      <c r="H2786" s="1" t="s">
        <v>13433</v>
      </c>
      <c r="I2786" s="1">
        <f>+Territorio[[#This Row],[id]]</f>
        <v>2776</v>
      </c>
    </row>
    <row r="2787" spans="2:9" hidden="1" x14ac:dyDescent="0.3">
      <c r="B2787">
        <v>2777</v>
      </c>
      <c r="C2787" s="1" t="s">
        <v>1517</v>
      </c>
      <c r="D2787" s="1" t="s">
        <v>4675</v>
      </c>
      <c r="E2787" s="1" t="s">
        <v>707</v>
      </c>
      <c r="F2787" s="1" t="s">
        <v>133</v>
      </c>
      <c r="G2787" s="1" t="s">
        <v>716</v>
      </c>
      <c r="H2787" s="1" t="s">
        <v>13434</v>
      </c>
      <c r="I2787" s="1">
        <f>+Territorio[[#This Row],[id]]</f>
        <v>2777</v>
      </c>
    </row>
    <row r="2788" spans="2:9" hidden="1" x14ac:dyDescent="0.3">
      <c r="B2788">
        <v>2778</v>
      </c>
      <c r="C2788" s="1" t="s">
        <v>605</v>
      </c>
      <c r="D2788" s="1" t="s">
        <v>4676</v>
      </c>
      <c r="E2788" s="1" t="s">
        <v>707</v>
      </c>
      <c r="F2788" s="1" t="s">
        <v>133</v>
      </c>
      <c r="G2788" s="1" t="s">
        <v>716</v>
      </c>
      <c r="H2788" s="1" t="s">
        <v>13435</v>
      </c>
      <c r="I2788" s="1">
        <f>+Territorio[[#This Row],[id]]</f>
        <v>2778</v>
      </c>
    </row>
    <row r="2789" spans="2:9" hidden="1" x14ac:dyDescent="0.3">
      <c r="B2789">
        <v>2779</v>
      </c>
      <c r="C2789" s="1" t="s">
        <v>2562</v>
      </c>
      <c r="D2789" s="1" t="s">
        <v>4677</v>
      </c>
      <c r="E2789" s="1" t="s">
        <v>707</v>
      </c>
      <c r="F2789" s="1" t="s">
        <v>133</v>
      </c>
      <c r="G2789" s="1" t="s">
        <v>716</v>
      </c>
      <c r="H2789" s="1" t="s">
        <v>13436</v>
      </c>
      <c r="I2789" s="1">
        <f>+Territorio[[#This Row],[id]]</f>
        <v>2779</v>
      </c>
    </row>
    <row r="2790" spans="2:9" hidden="1" x14ac:dyDescent="0.3">
      <c r="B2790">
        <v>2780</v>
      </c>
      <c r="C2790" s="1" t="s">
        <v>2340</v>
      </c>
      <c r="D2790" s="1" t="s">
        <v>4678</v>
      </c>
      <c r="E2790" s="1" t="s">
        <v>707</v>
      </c>
      <c r="F2790" s="1" t="s">
        <v>133</v>
      </c>
      <c r="G2790" s="1" t="s">
        <v>716</v>
      </c>
      <c r="H2790" s="1" t="s">
        <v>13437</v>
      </c>
      <c r="I2790" s="1">
        <f>+Territorio[[#This Row],[id]]</f>
        <v>2780</v>
      </c>
    </row>
    <row r="2791" spans="2:9" hidden="1" x14ac:dyDescent="0.3">
      <c r="B2791">
        <v>2781</v>
      </c>
      <c r="C2791" s="1" t="s">
        <v>1240</v>
      </c>
      <c r="D2791" s="1" t="s">
        <v>4679</v>
      </c>
      <c r="E2791" s="1" t="s">
        <v>707</v>
      </c>
      <c r="F2791" s="1" t="s">
        <v>133</v>
      </c>
      <c r="G2791" s="1" t="s">
        <v>716</v>
      </c>
      <c r="H2791" s="1" t="s">
        <v>13438</v>
      </c>
      <c r="I2791" s="1">
        <f>+Territorio[[#This Row],[id]]</f>
        <v>2781</v>
      </c>
    </row>
    <row r="2792" spans="2:9" hidden="1" x14ac:dyDescent="0.3">
      <c r="B2792">
        <v>2782</v>
      </c>
      <c r="C2792" s="1" t="s">
        <v>1311</v>
      </c>
      <c r="D2792" s="1" t="s">
        <v>4680</v>
      </c>
      <c r="E2792" s="1" t="s">
        <v>707</v>
      </c>
      <c r="F2792" s="1" t="s">
        <v>133</v>
      </c>
      <c r="G2792" s="1" t="s">
        <v>716</v>
      </c>
      <c r="H2792" s="1" t="s">
        <v>13439</v>
      </c>
      <c r="I2792" s="1">
        <f>+Territorio[[#This Row],[id]]</f>
        <v>2782</v>
      </c>
    </row>
    <row r="2793" spans="2:9" hidden="1" x14ac:dyDescent="0.3">
      <c r="B2793">
        <v>2783</v>
      </c>
      <c r="C2793" s="1" t="s">
        <v>599</v>
      </c>
      <c r="D2793" s="1" t="s">
        <v>4681</v>
      </c>
      <c r="E2793" s="1" t="s">
        <v>707</v>
      </c>
      <c r="F2793" s="1" t="s">
        <v>133</v>
      </c>
      <c r="G2793" s="1" t="s">
        <v>716</v>
      </c>
      <c r="H2793" s="1" t="s">
        <v>13440</v>
      </c>
      <c r="I2793" s="1">
        <f>+Territorio[[#This Row],[id]]</f>
        <v>2783</v>
      </c>
    </row>
    <row r="2794" spans="2:9" hidden="1" x14ac:dyDescent="0.3">
      <c r="B2794">
        <v>2784</v>
      </c>
      <c r="C2794" s="1" t="s">
        <v>950</v>
      </c>
      <c r="D2794" s="1" t="s">
        <v>4682</v>
      </c>
      <c r="E2794" s="1" t="s">
        <v>707</v>
      </c>
      <c r="F2794" s="1" t="s">
        <v>133</v>
      </c>
      <c r="G2794" s="1" t="s">
        <v>716</v>
      </c>
      <c r="H2794" s="1" t="s">
        <v>13441</v>
      </c>
      <c r="I2794" s="1">
        <f>+Territorio[[#This Row],[id]]</f>
        <v>2784</v>
      </c>
    </row>
    <row r="2795" spans="2:9" hidden="1" x14ac:dyDescent="0.3">
      <c r="B2795">
        <v>2785</v>
      </c>
      <c r="C2795" s="1" t="s">
        <v>4683</v>
      </c>
      <c r="D2795" s="1" t="s">
        <v>4684</v>
      </c>
      <c r="E2795" s="1" t="s">
        <v>707</v>
      </c>
      <c r="F2795" s="1" t="s">
        <v>133</v>
      </c>
      <c r="G2795" s="1" t="s">
        <v>716</v>
      </c>
      <c r="H2795" s="1" t="s">
        <v>13442</v>
      </c>
      <c r="I2795" s="1">
        <f>+Territorio[[#This Row],[id]]</f>
        <v>2785</v>
      </c>
    </row>
    <row r="2796" spans="2:9" hidden="1" x14ac:dyDescent="0.3">
      <c r="B2796">
        <v>2786</v>
      </c>
      <c r="C2796" s="1" t="s">
        <v>4685</v>
      </c>
      <c r="D2796" s="1" t="s">
        <v>4686</v>
      </c>
      <c r="E2796" s="1" t="s">
        <v>707</v>
      </c>
      <c r="F2796" s="1" t="s">
        <v>133</v>
      </c>
      <c r="G2796" s="1" t="s">
        <v>716</v>
      </c>
      <c r="H2796" s="1" t="s">
        <v>13443</v>
      </c>
      <c r="I2796" s="1">
        <f>+Territorio[[#This Row],[id]]</f>
        <v>2786</v>
      </c>
    </row>
    <row r="2797" spans="2:9" hidden="1" x14ac:dyDescent="0.3">
      <c r="B2797">
        <v>2787</v>
      </c>
      <c r="C2797" s="1" t="s">
        <v>1450</v>
      </c>
      <c r="D2797" s="1" t="s">
        <v>4687</v>
      </c>
      <c r="E2797" s="1" t="s">
        <v>707</v>
      </c>
      <c r="F2797" s="1" t="s">
        <v>133</v>
      </c>
      <c r="G2797" s="1" t="s">
        <v>716</v>
      </c>
      <c r="H2797" s="1" t="s">
        <v>13444</v>
      </c>
      <c r="I2797" s="1">
        <f>+Territorio[[#This Row],[id]]</f>
        <v>2787</v>
      </c>
    </row>
    <row r="2798" spans="2:9" hidden="1" x14ac:dyDescent="0.3">
      <c r="B2798">
        <v>2788</v>
      </c>
      <c r="C2798" s="1" t="s">
        <v>4688</v>
      </c>
      <c r="D2798" s="1" t="s">
        <v>4689</v>
      </c>
      <c r="E2798" s="1" t="s">
        <v>707</v>
      </c>
      <c r="F2798" s="1" t="s">
        <v>133</v>
      </c>
      <c r="G2798" s="1" t="s">
        <v>716</v>
      </c>
      <c r="H2798" s="1" t="s">
        <v>13445</v>
      </c>
      <c r="I2798" s="1">
        <f>+Territorio[[#This Row],[id]]</f>
        <v>2788</v>
      </c>
    </row>
    <row r="2799" spans="2:9" hidden="1" x14ac:dyDescent="0.3">
      <c r="B2799">
        <v>2789</v>
      </c>
      <c r="C2799" s="1" t="s">
        <v>4690</v>
      </c>
      <c r="D2799" s="1" t="s">
        <v>4691</v>
      </c>
      <c r="E2799" s="1" t="s">
        <v>707</v>
      </c>
      <c r="F2799" s="1" t="s">
        <v>133</v>
      </c>
      <c r="G2799" s="1" t="s">
        <v>716</v>
      </c>
      <c r="H2799" s="1" t="s">
        <v>13446</v>
      </c>
      <c r="I2799" s="1">
        <f>+Territorio[[#This Row],[id]]</f>
        <v>2789</v>
      </c>
    </row>
    <row r="2800" spans="2:9" hidden="1" x14ac:dyDescent="0.3">
      <c r="B2800">
        <v>2790</v>
      </c>
      <c r="C2800" s="1" t="s">
        <v>4692</v>
      </c>
      <c r="D2800" s="1" t="s">
        <v>4693</v>
      </c>
      <c r="E2800" s="1" t="s">
        <v>707</v>
      </c>
      <c r="F2800" s="1" t="s">
        <v>133</v>
      </c>
      <c r="G2800" s="1" t="s">
        <v>716</v>
      </c>
      <c r="H2800" s="1" t="s">
        <v>13447</v>
      </c>
      <c r="I2800" s="1">
        <f>+Territorio[[#This Row],[id]]</f>
        <v>2790</v>
      </c>
    </row>
    <row r="2801" spans="2:9" hidden="1" x14ac:dyDescent="0.3">
      <c r="B2801">
        <v>2791</v>
      </c>
      <c r="C2801" s="1" t="s">
        <v>2387</v>
      </c>
      <c r="D2801" s="1" t="s">
        <v>4694</v>
      </c>
      <c r="E2801" s="1" t="s">
        <v>707</v>
      </c>
      <c r="F2801" s="1" t="s">
        <v>133</v>
      </c>
      <c r="G2801" s="1" t="s">
        <v>716</v>
      </c>
      <c r="H2801" s="1" t="s">
        <v>13448</v>
      </c>
      <c r="I2801" s="1">
        <f>+Territorio[[#This Row],[id]]</f>
        <v>2791</v>
      </c>
    </row>
    <row r="2802" spans="2:9" hidden="1" x14ac:dyDescent="0.3">
      <c r="B2802">
        <v>2792</v>
      </c>
      <c r="C2802" s="1" t="s">
        <v>2385</v>
      </c>
      <c r="D2802" s="1" t="s">
        <v>4695</v>
      </c>
      <c r="E2802" s="1" t="s">
        <v>707</v>
      </c>
      <c r="F2802" s="1" t="s">
        <v>133</v>
      </c>
      <c r="G2802" s="1" t="s">
        <v>716</v>
      </c>
      <c r="H2802" s="1" t="s">
        <v>13449</v>
      </c>
      <c r="I2802" s="1">
        <f>+Territorio[[#This Row],[id]]</f>
        <v>2792</v>
      </c>
    </row>
    <row r="2803" spans="2:9" hidden="1" x14ac:dyDescent="0.3">
      <c r="B2803">
        <v>2793</v>
      </c>
      <c r="C2803" s="1" t="s">
        <v>4696</v>
      </c>
      <c r="D2803" s="1" t="s">
        <v>4697</v>
      </c>
      <c r="E2803" s="1" t="s">
        <v>707</v>
      </c>
      <c r="F2803" s="1" t="s">
        <v>133</v>
      </c>
      <c r="G2803" s="1" t="s">
        <v>716</v>
      </c>
      <c r="H2803" s="1" t="s">
        <v>13450</v>
      </c>
      <c r="I2803" s="1">
        <f>+Territorio[[#This Row],[id]]</f>
        <v>2793</v>
      </c>
    </row>
    <row r="2804" spans="2:9" hidden="1" x14ac:dyDescent="0.3">
      <c r="B2804">
        <v>2794</v>
      </c>
      <c r="C2804" s="1" t="s">
        <v>4698</v>
      </c>
      <c r="D2804" s="1" t="s">
        <v>4699</v>
      </c>
      <c r="E2804" s="1" t="s">
        <v>707</v>
      </c>
      <c r="F2804" s="1" t="s">
        <v>133</v>
      </c>
      <c r="G2804" s="1" t="s">
        <v>716</v>
      </c>
      <c r="H2804" s="1" t="s">
        <v>13451</v>
      </c>
      <c r="I2804" s="1">
        <f>+Territorio[[#This Row],[id]]</f>
        <v>2794</v>
      </c>
    </row>
    <row r="2805" spans="2:9" hidden="1" x14ac:dyDescent="0.3">
      <c r="B2805">
        <v>2795</v>
      </c>
      <c r="C2805" s="1" t="s">
        <v>4700</v>
      </c>
      <c r="D2805" s="1" t="s">
        <v>4701</v>
      </c>
      <c r="E2805" s="1" t="s">
        <v>707</v>
      </c>
      <c r="F2805" s="1" t="s">
        <v>133</v>
      </c>
      <c r="G2805" s="1" t="s">
        <v>716</v>
      </c>
      <c r="H2805" s="1" t="s">
        <v>13452</v>
      </c>
      <c r="I2805" s="1">
        <f>+Territorio[[#This Row],[id]]</f>
        <v>2795</v>
      </c>
    </row>
    <row r="2806" spans="2:9" hidden="1" x14ac:dyDescent="0.3">
      <c r="B2806">
        <v>2796</v>
      </c>
      <c r="C2806" s="1" t="s">
        <v>4702</v>
      </c>
      <c r="D2806" s="1" t="s">
        <v>4703</v>
      </c>
      <c r="E2806" s="1" t="s">
        <v>707</v>
      </c>
      <c r="F2806" s="1" t="s">
        <v>133</v>
      </c>
      <c r="G2806" s="1" t="s">
        <v>716</v>
      </c>
      <c r="H2806" s="1" t="s">
        <v>13453</v>
      </c>
      <c r="I2806" s="1">
        <f>+Territorio[[#This Row],[id]]</f>
        <v>2796</v>
      </c>
    </row>
    <row r="2807" spans="2:9" hidden="1" x14ac:dyDescent="0.3">
      <c r="B2807">
        <v>2797</v>
      </c>
      <c r="C2807" s="1" t="s">
        <v>4704</v>
      </c>
      <c r="D2807" s="1" t="s">
        <v>4705</v>
      </c>
      <c r="E2807" s="1" t="s">
        <v>707</v>
      </c>
      <c r="F2807" s="1" t="s">
        <v>133</v>
      </c>
      <c r="G2807" s="1" t="s">
        <v>716</v>
      </c>
      <c r="H2807" s="1" t="s">
        <v>13454</v>
      </c>
      <c r="I2807" s="1">
        <f>+Territorio[[#This Row],[id]]</f>
        <v>2797</v>
      </c>
    </row>
    <row r="2808" spans="2:9" hidden="1" x14ac:dyDescent="0.3">
      <c r="B2808">
        <v>2798</v>
      </c>
      <c r="C2808" s="1" t="s">
        <v>4706</v>
      </c>
      <c r="D2808" s="1" t="s">
        <v>4707</v>
      </c>
      <c r="E2808" s="1" t="s">
        <v>707</v>
      </c>
      <c r="F2808" s="1" t="s">
        <v>133</v>
      </c>
      <c r="G2808" s="1" t="s">
        <v>716</v>
      </c>
      <c r="H2808" s="1" t="s">
        <v>13455</v>
      </c>
      <c r="I2808" s="1">
        <f>+Territorio[[#This Row],[id]]</f>
        <v>2798</v>
      </c>
    </row>
    <row r="2809" spans="2:9" hidden="1" x14ac:dyDescent="0.3">
      <c r="B2809">
        <v>2799</v>
      </c>
      <c r="C2809" s="1" t="s">
        <v>4708</v>
      </c>
      <c r="D2809" s="1" t="s">
        <v>4709</v>
      </c>
      <c r="E2809" s="1" t="s">
        <v>707</v>
      </c>
      <c r="F2809" s="1" t="s">
        <v>133</v>
      </c>
      <c r="G2809" s="1" t="s">
        <v>716</v>
      </c>
      <c r="H2809" s="1" t="s">
        <v>13456</v>
      </c>
      <c r="I2809" s="1">
        <f>+Territorio[[#This Row],[id]]</f>
        <v>2799</v>
      </c>
    </row>
    <row r="2810" spans="2:9" hidden="1" x14ac:dyDescent="0.3">
      <c r="B2810">
        <v>2800</v>
      </c>
      <c r="C2810" s="1" t="s">
        <v>4710</v>
      </c>
      <c r="D2810" s="1" t="s">
        <v>4711</v>
      </c>
      <c r="E2810" s="1" t="s">
        <v>707</v>
      </c>
      <c r="F2810" s="1" t="s">
        <v>133</v>
      </c>
      <c r="G2810" s="1" t="s">
        <v>716</v>
      </c>
      <c r="H2810" s="1" t="s">
        <v>13457</v>
      </c>
      <c r="I2810" s="1">
        <f>+Territorio[[#This Row],[id]]</f>
        <v>2800</v>
      </c>
    </row>
    <row r="2811" spans="2:9" hidden="1" x14ac:dyDescent="0.3">
      <c r="B2811">
        <v>2801</v>
      </c>
      <c r="C2811" s="1" t="s">
        <v>4712</v>
      </c>
      <c r="D2811" s="1" t="s">
        <v>4713</v>
      </c>
      <c r="E2811" s="1" t="s">
        <v>707</v>
      </c>
      <c r="F2811" s="1" t="s">
        <v>133</v>
      </c>
      <c r="G2811" s="1" t="s">
        <v>716</v>
      </c>
      <c r="H2811" s="1" t="s">
        <v>13458</v>
      </c>
      <c r="I2811" s="1">
        <f>+Territorio[[#This Row],[id]]</f>
        <v>2801</v>
      </c>
    </row>
    <row r="2812" spans="2:9" hidden="1" x14ac:dyDescent="0.3">
      <c r="B2812">
        <v>2802</v>
      </c>
      <c r="C2812" s="1" t="s">
        <v>4714</v>
      </c>
      <c r="D2812" s="1" t="s">
        <v>4715</v>
      </c>
      <c r="E2812" s="1" t="s">
        <v>707</v>
      </c>
      <c r="F2812" s="1" t="s">
        <v>133</v>
      </c>
      <c r="G2812" s="1" t="s">
        <v>716</v>
      </c>
      <c r="H2812" s="1" t="s">
        <v>13459</v>
      </c>
      <c r="I2812" s="1">
        <f>+Territorio[[#This Row],[id]]</f>
        <v>2802</v>
      </c>
    </row>
    <row r="2813" spans="2:9" hidden="1" x14ac:dyDescent="0.3">
      <c r="B2813">
        <v>2803</v>
      </c>
      <c r="C2813" s="1" t="s">
        <v>1453</v>
      </c>
      <c r="D2813" s="1" t="s">
        <v>4716</v>
      </c>
      <c r="E2813" s="1" t="s">
        <v>707</v>
      </c>
      <c r="F2813" s="1" t="s">
        <v>133</v>
      </c>
      <c r="G2813" s="1" t="s">
        <v>716</v>
      </c>
      <c r="H2813" s="1" t="s">
        <v>13460</v>
      </c>
      <c r="I2813" s="1">
        <f>+Territorio[[#This Row],[id]]</f>
        <v>2803</v>
      </c>
    </row>
    <row r="2814" spans="2:9" hidden="1" x14ac:dyDescent="0.3">
      <c r="B2814">
        <v>2804</v>
      </c>
      <c r="C2814" s="1" t="s">
        <v>4717</v>
      </c>
      <c r="D2814" s="1" t="s">
        <v>4718</v>
      </c>
      <c r="E2814" s="1" t="s">
        <v>707</v>
      </c>
      <c r="F2814" s="1" t="s">
        <v>133</v>
      </c>
      <c r="G2814" s="1" t="s">
        <v>716</v>
      </c>
      <c r="H2814" s="1" t="s">
        <v>13461</v>
      </c>
      <c r="I2814" s="1">
        <f>+Territorio[[#This Row],[id]]</f>
        <v>2804</v>
      </c>
    </row>
    <row r="2815" spans="2:9" hidden="1" x14ac:dyDescent="0.3">
      <c r="B2815">
        <v>2805</v>
      </c>
      <c r="C2815" s="1" t="s">
        <v>4719</v>
      </c>
      <c r="D2815" s="1" t="s">
        <v>4720</v>
      </c>
      <c r="E2815" s="1" t="s">
        <v>707</v>
      </c>
      <c r="F2815" s="1" t="s">
        <v>133</v>
      </c>
      <c r="G2815" s="1" t="s">
        <v>716</v>
      </c>
      <c r="H2815" s="1" t="s">
        <v>13462</v>
      </c>
      <c r="I2815" s="1">
        <f>+Territorio[[#This Row],[id]]</f>
        <v>2805</v>
      </c>
    </row>
    <row r="2816" spans="2:9" hidden="1" x14ac:dyDescent="0.3">
      <c r="B2816">
        <v>2806</v>
      </c>
      <c r="C2816" s="1" t="s">
        <v>4422</v>
      </c>
      <c r="D2816" s="1" t="s">
        <v>4721</v>
      </c>
      <c r="E2816" s="1" t="s">
        <v>707</v>
      </c>
      <c r="F2816" s="1" t="s">
        <v>133</v>
      </c>
      <c r="G2816" s="1" t="s">
        <v>716</v>
      </c>
      <c r="H2816" s="1" t="s">
        <v>13463</v>
      </c>
      <c r="I2816" s="1">
        <f>+Territorio[[#This Row],[id]]</f>
        <v>2806</v>
      </c>
    </row>
    <row r="2817" spans="2:9" hidden="1" x14ac:dyDescent="0.3">
      <c r="B2817">
        <v>2807</v>
      </c>
      <c r="C2817" s="1" t="s">
        <v>4722</v>
      </c>
      <c r="D2817" s="1" t="s">
        <v>4723</v>
      </c>
      <c r="E2817" s="1" t="s">
        <v>707</v>
      </c>
      <c r="F2817" s="1" t="s">
        <v>133</v>
      </c>
      <c r="G2817" s="1" t="s">
        <v>716</v>
      </c>
      <c r="H2817" s="1" t="s">
        <v>13464</v>
      </c>
      <c r="I2817" s="1">
        <f>+Territorio[[#This Row],[id]]</f>
        <v>2807</v>
      </c>
    </row>
    <row r="2818" spans="2:9" hidden="1" x14ac:dyDescent="0.3">
      <c r="B2818">
        <v>2808</v>
      </c>
      <c r="C2818" s="1" t="s">
        <v>4724</v>
      </c>
      <c r="D2818" s="1" t="s">
        <v>4725</v>
      </c>
      <c r="E2818" s="1" t="s">
        <v>707</v>
      </c>
      <c r="F2818" s="1" t="s">
        <v>133</v>
      </c>
      <c r="G2818" s="1" t="s">
        <v>716</v>
      </c>
      <c r="H2818" s="1" t="s">
        <v>13465</v>
      </c>
      <c r="I2818" s="1">
        <f>+Territorio[[#This Row],[id]]</f>
        <v>2808</v>
      </c>
    </row>
    <row r="2819" spans="2:9" hidden="1" x14ac:dyDescent="0.3">
      <c r="B2819">
        <v>2809</v>
      </c>
      <c r="C2819" s="1" t="s">
        <v>4726</v>
      </c>
      <c r="D2819" s="1" t="s">
        <v>4727</v>
      </c>
      <c r="E2819" s="1" t="s">
        <v>707</v>
      </c>
      <c r="F2819" s="1" t="s">
        <v>133</v>
      </c>
      <c r="G2819" s="1" t="s">
        <v>716</v>
      </c>
      <c r="H2819" s="1" t="s">
        <v>13466</v>
      </c>
      <c r="I2819" s="1">
        <f>+Territorio[[#This Row],[id]]</f>
        <v>2809</v>
      </c>
    </row>
    <row r="2820" spans="2:9" hidden="1" x14ac:dyDescent="0.3">
      <c r="B2820">
        <v>2810</v>
      </c>
      <c r="C2820" s="1" t="s">
        <v>4728</v>
      </c>
      <c r="D2820" s="1" t="s">
        <v>4729</v>
      </c>
      <c r="E2820" s="1" t="s">
        <v>707</v>
      </c>
      <c r="F2820" s="1" t="s">
        <v>133</v>
      </c>
      <c r="G2820" s="1" t="s">
        <v>716</v>
      </c>
      <c r="H2820" s="1" t="s">
        <v>13467</v>
      </c>
      <c r="I2820" s="1">
        <f>+Territorio[[#This Row],[id]]</f>
        <v>2810</v>
      </c>
    </row>
    <row r="2821" spans="2:9" hidden="1" x14ac:dyDescent="0.3">
      <c r="B2821">
        <v>2811</v>
      </c>
      <c r="C2821" s="1" t="s">
        <v>4730</v>
      </c>
      <c r="D2821" s="1" t="s">
        <v>4731</v>
      </c>
      <c r="E2821" s="1" t="s">
        <v>707</v>
      </c>
      <c r="F2821" s="1" t="s">
        <v>133</v>
      </c>
      <c r="G2821" s="1" t="s">
        <v>716</v>
      </c>
      <c r="H2821" s="1" t="s">
        <v>13468</v>
      </c>
      <c r="I2821" s="1">
        <f>+Territorio[[#This Row],[id]]</f>
        <v>2811</v>
      </c>
    </row>
    <row r="2822" spans="2:9" hidden="1" x14ac:dyDescent="0.3">
      <c r="B2822">
        <v>2812</v>
      </c>
      <c r="C2822" s="1" t="s">
        <v>1457</v>
      </c>
      <c r="D2822" s="1" t="s">
        <v>3006</v>
      </c>
      <c r="E2822" s="1" t="s">
        <v>707</v>
      </c>
      <c r="F2822" s="1" t="s">
        <v>133</v>
      </c>
      <c r="G2822" s="1" t="s">
        <v>716</v>
      </c>
      <c r="H2822" s="1" t="s">
        <v>13469</v>
      </c>
      <c r="I2822" s="1">
        <f>+Territorio[[#This Row],[id]]</f>
        <v>2812</v>
      </c>
    </row>
    <row r="2823" spans="2:9" hidden="1" x14ac:dyDescent="0.3">
      <c r="B2823">
        <v>2813</v>
      </c>
      <c r="C2823" s="1" t="s">
        <v>4732</v>
      </c>
      <c r="D2823" s="1" t="s">
        <v>3008</v>
      </c>
      <c r="E2823" s="1" t="s">
        <v>707</v>
      </c>
      <c r="F2823" s="1" t="s">
        <v>133</v>
      </c>
      <c r="G2823" s="1" t="s">
        <v>716</v>
      </c>
      <c r="H2823" s="1" t="s">
        <v>13470</v>
      </c>
      <c r="I2823" s="1">
        <f>+Territorio[[#This Row],[id]]</f>
        <v>2813</v>
      </c>
    </row>
    <row r="2824" spans="2:9" hidden="1" x14ac:dyDescent="0.3">
      <c r="B2824">
        <v>2814</v>
      </c>
      <c r="C2824" s="1" t="s">
        <v>4733</v>
      </c>
      <c r="D2824" s="1" t="s">
        <v>3010</v>
      </c>
      <c r="E2824" s="1" t="s">
        <v>707</v>
      </c>
      <c r="F2824" s="1" t="s">
        <v>133</v>
      </c>
      <c r="G2824" s="1" t="s">
        <v>716</v>
      </c>
      <c r="H2824" s="1" t="s">
        <v>13471</v>
      </c>
      <c r="I2824" s="1">
        <f>+Territorio[[#This Row],[id]]</f>
        <v>2814</v>
      </c>
    </row>
    <row r="2825" spans="2:9" hidden="1" x14ac:dyDescent="0.3">
      <c r="B2825">
        <v>2815</v>
      </c>
      <c r="C2825" s="1" t="s">
        <v>4734</v>
      </c>
      <c r="D2825" s="1" t="s">
        <v>3012</v>
      </c>
      <c r="E2825" s="1" t="s">
        <v>707</v>
      </c>
      <c r="F2825" s="1" t="s">
        <v>133</v>
      </c>
      <c r="G2825" s="1" t="s">
        <v>716</v>
      </c>
      <c r="H2825" s="1" t="s">
        <v>13472</v>
      </c>
      <c r="I2825" s="1">
        <f>+Territorio[[#This Row],[id]]</f>
        <v>2815</v>
      </c>
    </row>
    <row r="2826" spans="2:9" hidden="1" x14ac:dyDescent="0.3">
      <c r="B2826">
        <v>2816</v>
      </c>
      <c r="C2826" s="1" t="s">
        <v>4735</v>
      </c>
      <c r="D2826" s="1" t="s">
        <v>4736</v>
      </c>
      <c r="E2826" s="1" t="s">
        <v>707</v>
      </c>
      <c r="F2826" s="1" t="s">
        <v>133</v>
      </c>
      <c r="G2826" s="1" t="s">
        <v>716</v>
      </c>
      <c r="H2826" s="1" t="s">
        <v>13473</v>
      </c>
      <c r="I2826" s="1">
        <f>+Territorio[[#This Row],[id]]</f>
        <v>2816</v>
      </c>
    </row>
    <row r="2827" spans="2:9" hidden="1" x14ac:dyDescent="0.3">
      <c r="B2827">
        <v>2817</v>
      </c>
      <c r="C2827" s="1" t="s">
        <v>4737</v>
      </c>
      <c r="D2827" s="1" t="s">
        <v>4738</v>
      </c>
      <c r="E2827" s="1" t="s">
        <v>707</v>
      </c>
      <c r="F2827" s="1" t="s">
        <v>133</v>
      </c>
      <c r="G2827" s="1" t="s">
        <v>716</v>
      </c>
      <c r="H2827" s="1" t="s">
        <v>13474</v>
      </c>
      <c r="I2827" s="1">
        <f>+Territorio[[#This Row],[id]]</f>
        <v>2817</v>
      </c>
    </row>
    <row r="2828" spans="2:9" hidden="1" x14ac:dyDescent="0.3">
      <c r="B2828">
        <v>2818</v>
      </c>
      <c r="C2828" s="1" t="s">
        <v>4739</v>
      </c>
      <c r="D2828" s="1" t="s">
        <v>4740</v>
      </c>
      <c r="E2828" s="1" t="s">
        <v>707</v>
      </c>
      <c r="F2828" s="1" t="s">
        <v>133</v>
      </c>
      <c r="G2828" s="1" t="s">
        <v>716</v>
      </c>
      <c r="H2828" s="1" t="s">
        <v>13475</v>
      </c>
      <c r="I2828" s="1">
        <f>+Territorio[[#This Row],[id]]</f>
        <v>2818</v>
      </c>
    </row>
    <row r="2829" spans="2:9" hidden="1" x14ac:dyDescent="0.3">
      <c r="B2829">
        <v>2819</v>
      </c>
      <c r="C2829" s="1" t="s">
        <v>4741</v>
      </c>
      <c r="D2829" s="1" t="s">
        <v>4742</v>
      </c>
      <c r="E2829" s="1" t="s">
        <v>707</v>
      </c>
      <c r="F2829" s="1" t="s">
        <v>133</v>
      </c>
      <c r="G2829" s="1" t="s">
        <v>716</v>
      </c>
      <c r="H2829" s="1" t="s">
        <v>13476</v>
      </c>
      <c r="I2829" s="1">
        <f>+Territorio[[#This Row],[id]]</f>
        <v>2819</v>
      </c>
    </row>
    <row r="2830" spans="2:9" hidden="1" x14ac:dyDescent="0.3">
      <c r="B2830">
        <v>2820</v>
      </c>
      <c r="C2830" s="1" t="s">
        <v>1459</v>
      </c>
      <c r="D2830" s="1" t="s">
        <v>4743</v>
      </c>
      <c r="E2830" s="1" t="s">
        <v>707</v>
      </c>
      <c r="F2830" s="1" t="s">
        <v>133</v>
      </c>
      <c r="G2830" s="1" t="s">
        <v>716</v>
      </c>
      <c r="H2830" s="1" t="s">
        <v>13477</v>
      </c>
      <c r="I2830" s="1">
        <f>+Territorio[[#This Row],[id]]</f>
        <v>2820</v>
      </c>
    </row>
    <row r="2831" spans="2:9" hidden="1" x14ac:dyDescent="0.3">
      <c r="B2831">
        <v>2821</v>
      </c>
      <c r="C2831" s="1" t="s">
        <v>4744</v>
      </c>
      <c r="D2831" s="1" t="s">
        <v>4745</v>
      </c>
      <c r="E2831" s="1" t="s">
        <v>707</v>
      </c>
      <c r="F2831" s="1" t="s">
        <v>133</v>
      </c>
      <c r="G2831" s="1" t="s">
        <v>716</v>
      </c>
      <c r="H2831" s="1" t="s">
        <v>13478</v>
      </c>
      <c r="I2831" s="1">
        <f>+Territorio[[#This Row],[id]]</f>
        <v>2821</v>
      </c>
    </row>
    <row r="2832" spans="2:9" hidden="1" x14ac:dyDescent="0.3">
      <c r="B2832">
        <v>2822</v>
      </c>
      <c r="C2832" s="1" t="s">
        <v>4746</v>
      </c>
      <c r="D2832" s="1" t="s">
        <v>4747</v>
      </c>
      <c r="E2832" s="1" t="s">
        <v>707</v>
      </c>
      <c r="F2832" s="1" t="s">
        <v>133</v>
      </c>
      <c r="G2832" s="1" t="s">
        <v>716</v>
      </c>
      <c r="H2832" s="1" t="s">
        <v>13479</v>
      </c>
      <c r="I2832" s="1">
        <f>+Territorio[[#This Row],[id]]</f>
        <v>2822</v>
      </c>
    </row>
    <row r="2833" spans="2:9" hidden="1" x14ac:dyDescent="0.3">
      <c r="B2833">
        <v>2823</v>
      </c>
      <c r="C2833" s="1" t="s">
        <v>1745</v>
      </c>
      <c r="D2833" s="1" t="s">
        <v>4748</v>
      </c>
      <c r="E2833" s="1" t="s">
        <v>707</v>
      </c>
      <c r="F2833" s="1" t="s">
        <v>133</v>
      </c>
      <c r="G2833" s="1" t="s">
        <v>716</v>
      </c>
      <c r="H2833" s="1" t="s">
        <v>13480</v>
      </c>
      <c r="I2833" s="1">
        <f>+Territorio[[#This Row],[id]]</f>
        <v>2823</v>
      </c>
    </row>
    <row r="2834" spans="2:9" hidden="1" x14ac:dyDescent="0.3">
      <c r="B2834">
        <v>2824</v>
      </c>
      <c r="C2834" s="1" t="s">
        <v>950</v>
      </c>
      <c r="D2834" s="1" t="s">
        <v>4749</v>
      </c>
      <c r="E2834" s="1" t="s">
        <v>707</v>
      </c>
      <c r="F2834" s="1" t="s">
        <v>133</v>
      </c>
      <c r="G2834" s="1" t="s">
        <v>716</v>
      </c>
      <c r="H2834" s="1" t="s">
        <v>13481</v>
      </c>
      <c r="I2834" s="1">
        <f>+Territorio[[#This Row],[id]]</f>
        <v>2824</v>
      </c>
    </row>
    <row r="2835" spans="2:9" hidden="1" x14ac:dyDescent="0.3">
      <c r="B2835">
        <v>2825</v>
      </c>
      <c r="C2835" s="1" t="s">
        <v>4750</v>
      </c>
      <c r="D2835" s="1" t="s">
        <v>4751</v>
      </c>
      <c r="E2835" s="1" t="s">
        <v>707</v>
      </c>
      <c r="F2835" s="1" t="s">
        <v>133</v>
      </c>
      <c r="G2835" s="1" t="s">
        <v>716</v>
      </c>
      <c r="H2835" s="1" t="s">
        <v>13482</v>
      </c>
      <c r="I2835" s="1">
        <f>+Territorio[[#This Row],[id]]</f>
        <v>2825</v>
      </c>
    </row>
    <row r="2836" spans="2:9" hidden="1" x14ac:dyDescent="0.3">
      <c r="B2836">
        <v>2826</v>
      </c>
      <c r="C2836" s="1" t="s">
        <v>4752</v>
      </c>
      <c r="D2836" s="1" t="s">
        <v>4753</v>
      </c>
      <c r="E2836" s="1" t="s">
        <v>707</v>
      </c>
      <c r="F2836" s="1" t="s">
        <v>133</v>
      </c>
      <c r="G2836" s="1" t="s">
        <v>716</v>
      </c>
      <c r="H2836" s="1" t="s">
        <v>13483</v>
      </c>
      <c r="I2836" s="1">
        <f>+Territorio[[#This Row],[id]]</f>
        <v>2826</v>
      </c>
    </row>
    <row r="2837" spans="2:9" hidden="1" x14ac:dyDescent="0.3">
      <c r="B2837">
        <v>2827</v>
      </c>
      <c r="C2837" s="1" t="s">
        <v>1463</v>
      </c>
      <c r="D2837" s="1" t="s">
        <v>4754</v>
      </c>
      <c r="E2837" s="1" t="s">
        <v>707</v>
      </c>
      <c r="F2837" s="1" t="s">
        <v>133</v>
      </c>
      <c r="G2837" s="1" t="s">
        <v>716</v>
      </c>
      <c r="H2837" s="1" t="s">
        <v>13484</v>
      </c>
      <c r="I2837" s="1">
        <f>+Territorio[[#This Row],[id]]</f>
        <v>2827</v>
      </c>
    </row>
    <row r="2838" spans="2:9" hidden="1" x14ac:dyDescent="0.3">
      <c r="B2838">
        <v>2828</v>
      </c>
      <c r="C2838" s="1" t="s">
        <v>1603</v>
      </c>
      <c r="D2838" s="1" t="s">
        <v>4755</v>
      </c>
      <c r="E2838" s="1" t="s">
        <v>707</v>
      </c>
      <c r="F2838" s="1" t="s">
        <v>133</v>
      </c>
      <c r="G2838" s="1" t="s">
        <v>716</v>
      </c>
      <c r="H2838" s="1" t="s">
        <v>13485</v>
      </c>
      <c r="I2838" s="1">
        <f>+Territorio[[#This Row],[id]]</f>
        <v>2828</v>
      </c>
    </row>
    <row r="2839" spans="2:9" hidden="1" x14ac:dyDescent="0.3">
      <c r="B2839">
        <v>2829</v>
      </c>
      <c r="C2839" s="1" t="s">
        <v>2908</v>
      </c>
      <c r="D2839" s="1" t="s">
        <v>4756</v>
      </c>
      <c r="E2839" s="1" t="s">
        <v>707</v>
      </c>
      <c r="F2839" s="1" t="s">
        <v>133</v>
      </c>
      <c r="G2839" s="1" t="s">
        <v>716</v>
      </c>
      <c r="H2839" s="1" t="s">
        <v>13486</v>
      </c>
      <c r="I2839" s="1">
        <f>+Territorio[[#This Row],[id]]</f>
        <v>2829</v>
      </c>
    </row>
    <row r="2840" spans="2:9" hidden="1" x14ac:dyDescent="0.3">
      <c r="B2840">
        <v>2830</v>
      </c>
      <c r="C2840" s="1" t="s">
        <v>4757</v>
      </c>
      <c r="D2840" s="1" t="s">
        <v>4758</v>
      </c>
      <c r="E2840" s="1" t="s">
        <v>707</v>
      </c>
      <c r="F2840" s="1" t="s">
        <v>133</v>
      </c>
      <c r="G2840" s="1" t="s">
        <v>716</v>
      </c>
      <c r="H2840" s="1" t="s">
        <v>13487</v>
      </c>
      <c r="I2840" s="1">
        <f>+Territorio[[#This Row],[id]]</f>
        <v>2830</v>
      </c>
    </row>
    <row r="2841" spans="2:9" hidden="1" x14ac:dyDescent="0.3">
      <c r="B2841">
        <v>2831</v>
      </c>
      <c r="C2841" s="1" t="s">
        <v>4759</v>
      </c>
      <c r="D2841" s="1" t="s">
        <v>4760</v>
      </c>
      <c r="E2841" s="1" t="s">
        <v>707</v>
      </c>
      <c r="F2841" s="1" t="s">
        <v>133</v>
      </c>
      <c r="G2841" s="1" t="s">
        <v>716</v>
      </c>
      <c r="H2841" s="1" t="s">
        <v>13488</v>
      </c>
      <c r="I2841" s="1">
        <f>+Territorio[[#This Row],[id]]</f>
        <v>2831</v>
      </c>
    </row>
    <row r="2842" spans="2:9" hidden="1" x14ac:dyDescent="0.3">
      <c r="B2842">
        <v>2832</v>
      </c>
      <c r="C2842" s="1" t="s">
        <v>4761</v>
      </c>
      <c r="D2842" s="1" t="s">
        <v>4762</v>
      </c>
      <c r="E2842" s="1" t="s">
        <v>707</v>
      </c>
      <c r="F2842" s="1" t="s">
        <v>133</v>
      </c>
      <c r="G2842" s="1" t="s">
        <v>716</v>
      </c>
      <c r="H2842" s="1" t="s">
        <v>13489</v>
      </c>
      <c r="I2842" s="1">
        <f>+Territorio[[#This Row],[id]]</f>
        <v>2832</v>
      </c>
    </row>
    <row r="2843" spans="2:9" hidden="1" x14ac:dyDescent="0.3">
      <c r="B2843">
        <v>2833</v>
      </c>
      <c r="C2843" s="1" t="s">
        <v>4763</v>
      </c>
      <c r="D2843" s="1" t="s">
        <v>4764</v>
      </c>
      <c r="E2843" s="1" t="s">
        <v>707</v>
      </c>
      <c r="F2843" s="1" t="s">
        <v>133</v>
      </c>
      <c r="G2843" s="1" t="s">
        <v>716</v>
      </c>
      <c r="H2843" s="1" t="s">
        <v>13490</v>
      </c>
      <c r="I2843" s="1">
        <f>+Territorio[[#This Row],[id]]</f>
        <v>2833</v>
      </c>
    </row>
    <row r="2844" spans="2:9" hidden="1" x14ac:dyDescent="0.3">
      <c r="B2844">
        <v>2834</v>
      </c>
      <c r="C2844" s="1" t="s">
        <v>4765</v>
      </c>
      <c r="D2844" s="1" t="s">
        <v>4766</v>
      </c>
      <c r="E2844" s="1" t="s">
        <v>707</v>
      </c>
      <c r="F2844" s="1" t="s">
        <v>133</v>
      </c>
      <c r="G2844" s="1" t="s">
        <v>716</v>
      </c>
      <c r="H2844" s="1" t="s">
        <v>13491</v>
      </c>
      <c r="I2844" s="1">
        <f>+Territorio[[#This Row],[id]]</f>
        <v>2834</v>
      </c>
    </row>
    <row r="2845" spans="2:9" hidden="1" x14ac:dyDescent="0.3">
      <c r="B2845">
        <v>2835</v>
      </c>
      <c r="C2845" s="1" t="s">
        <v>4767</v>
      </c>
      <c r="D2845" s="1" t="s">
        <v>4768</v>
      </c>
      <c r="E2845" s="1" t="s">
        <v>707</v>
      </c>
      <c r="F2845" s="1" t="s">
        <v>133</v>
      </c>
      <c r="G2845" s="1" t="s">
        <v>716</v>
      </c>
      <c r="H2845" s="1" t="s">
        <v>13492</v>
      </c>
      <c r="I2845" s="1">
        <f>+Territorio[[#This Row],[id]]</f>
        <v>2835</v>
      </c>
    </row>
    <row r="2846" spans="2:9" hidden="1" x14ac:dyDescent="0.3">
      <c r="B2846">
        <v>2836</v>
      </c>
      <c r="C2846" s="1" t="s">
        <v>4769</v>
      </c>
      <c r="D2846" s="1" t="s">
        <v>4770</v>
      </c>
      <c r="E2846" s="1" t="s">
        <v>707</v>
      </c>
      <c r="F2846" s="1" t="s">
        <v>133</v>
      </c>
      <c r="G2846" s="1" t="s">
        <v>716</v>
      </c>
      <c r="H2846" s="1" t="s">
        <v>13493</v>
      </c>
      <c r="I2846" s="1">
        <f>+Territorio[[#This Row],[id]]</f>
        <v>2836</v>
      </c>
    </row>
    <row r="2847" spans="2:9" hidden="1" x14ac:dyDescent="0.3">
      <c r="B2847">
        <v>2837</v>
      </c>
      <c r="C2847" s="1" t="s">
        <v>4771</v>
      </c>
      <c r="D2847" s="1" t="s">
        <v>4772</v>
      </c>
      <c r="E2847" s="1" t="s">
        <v>707</v>
      </c>
      <c r="F2847" s="1" t="s">
        <v>133</v>
      </c>
      <c r="G2847" s="1" t="s">
        <v>716</v>
      </c>
      <c r="H2847" s="1" t="s">
        <v>13494</v>
      </c>
      <c r="I2847" s="1">
        <f>+Territorio[[#This Row],[id]]</f>
        <v>2837</v>
      </c>
    </row>
    <row r="2848" spans="2:9" hidden="1" x14ac:dyDescent="0.3">
      <c r="B2848">
        <v>2838</v>
      </c>
      <c r="C2848" s="1" t="s">
        <v>2428</v>
      </c>
      <c r="D2848" s="1" t="s">
        <v>4773</v>
      </c>
      <c r="E2848" s="1" t="s">
        <v>707</v>
      </c>
      <c r="F2848" s="1" t="s">
        <v>133</v>
      </c>
      <c r="G2848" s="1" t="s">
        <v>716</v>
      </c>
      <c r="H2848" s="1" t="s">
        <v>13495</v>
      </c>
      <c r="I2848" s="1">
        <f>+Territorio[[#This Row],[id]]</f>
        <v>2838</v>
      </c>
    </row>
    <row r="2849" spans="2:9" hidden="1" x14ac:dyDescent="0.3">
      <c r="B2849">
        <v>2839</v>
      </c>
      <c r="C2849" s="1" t="s">
        <v>3284</v>
      </c>
      <c r="D2849" s="1" t="s">
        <v>4774</v>
      </c>
      <c r="E2849" s="1" t="s">
        <v>707</v>
      </c>
      <c r="F2849" s="1" t="s">
        <v>133</v>
      </c>
      <c r="G2849" s="1" t="s">
        <v>716</v>
      </c>
      <c r="H2849" s="1" t="s">
        <v>13496</v>
      </c>
      <c r="I2849" s="1">
        <f>+Territorio[[#This Row],[id]]</f>
        <v>2839</v>
      </c>
    </row>
    <row r="2850" spans="2:9" hidden="1" x14ac:dyDescent="0.3">
      <c r="B2850">
        <v>2840</v>
      </c>
      <c r="C2850" s="1" t="s">
        <v>4775</v>
      </c>
      <c r="D2850" s="1" t="s">
        <v>4776</v>
      </c>
      <c r="E2850" s="1" t="s">
        <v>707</v>
      </c>
      <c r="F2850" s="1" t="s">
        <v>133</v>
      </c>
      <c r="G2850" s="1" t="s">
        <v>716</v>
      </c>
      <c r="H2850" s="1" t="s">
        <v>13497</v>
      </c>
      <c r="I2850" s="1">
        <f>+Territorio[[#This Row],[id]]</f>
        <v>2840</v>
      </c>
    </row>
    <row r="2851" spans="2:9" hidden="1" x14ac:dyDescent="0.3">
      <c r="B2851">
        <v>2841</v>
      </c>
      <c r="C2851" s="1" t="s">
        <v>1466</v>
      </c>
      <c r="D2851" s="1" t="s">
        <v>4777</v>
      </c>
      <c r="E2851" s="1" t="s">
        <v>707</v>
      </c>
      <c r="F2851" s="1" t="s">
        <v>133</v>
      </c>
      <c r="G2851" s="1" t="s">
        <v>716</v>
      </c>
      <c r="H2851" s="1" t="s">
        <v>13498</v>
      </c>
      <c r="I2851" s="1">
        <f>+Territorio[[#This Row],[id]]</f>
        <v>2841</v>
      </c>
    </row>
    <row r="2852" spans="2:9" hidden="1" x14ac:dyDescent="0.3">
      <c r="B2852">
        <v>2842</v>
      </c>
      <c r="C2852" s="1" t="s">
        <v>605</v>
      </c>
      <c r="D2852" s="1" t="s">
        <v>4778</v>
      </c>
      <c r="E2852" s="1" t="s">
        <v>707</v>
      </c>
      <c r="F2852" s="1" t="s">
        <v>133</v>
      </c>
      <c r="G2852" s="1" t="s">
        <v>716</v>
      </c>
      <c r="H2852" s="1" t="s">
        <v>13499</v>
      </c>
      <c r="I2852" s="1">
        <f>+Territorio[[#This Row],[id]]</f>
        <v>2842</v>
      </c>
    </row>
    <row r="2853" spans="2:9" hidden="1" x14ac:dyDescent="0.3">
      <c r="B2853">
        <v>2843</v>
      </c>
      <c r="C2853" s="1" t="s">
        <v>4779</v>
      </c>
      <c r="D2853" s="1" t="s">
        <v>4780</v>
      </c>
      <c r="E2853" s="1" t="s">
        <v>707</v>
      </c>
      <c r="F2853" s="1" t="s">
        <v>133</v>
      </c>
      <c r="G2853" s="1" t="s">
        <v>716</v>
      </c>
      <c r="H2853" s="1" t="s">
        <v>13500</v>
      </c>
      <c r="I2853" s="1">
        <f>+Territorio[[#This Row],[id]]</f>
        <v>2843</v>
      </c>
    </row>
    <row r="2854" spans="2:9" hidden="1" x14ac:dyDescent="0.3">
      <c r="B2854">
        <v>2844</v>
      </c>
      <c r="C2854" s="1" t="s">
        <v>4781</v>
      </c>
      <c r="D2854" s="1" t="s">
        <v>4782</v>
      </c>
      <c r="E2854" s="1" t="s">
        <v>707</v>
      </c>
      <c r="F2854" s="1" t="s">
        <v>133</v>
      </c>
      <c r="G2854" s="1" t="s">
        <v>716</v>
      </c>
      <c r="H2854" s="1" t="s">
        <v>13501</v>
      </c>
      <c r="I2854" s="1">
        <f>+Territorio[[#This Row],[id]]</f>
        <v>2844</v>
      </c>
    </row>
    <row r="2855" spans="2:9" hidden="1" x14ac:dyDescent="0.3">
      <c r="B2855">
        <v>2845</v>
      </c>
      <c r="C2855" s="1" t="s">
        <v>4783</v>
      </c>
      <c r="D2855" s="1" t="s">
        <v>4784</v>
      </c>
      <c r="E2855" s="1" t="s">
        <v>707</v>
      </c>
      <c r="F2855" s="1" t="s">
        <v>133</v>
      </c>
      <c r="G2855" s="1" t="s">
        <v>716</v>
      </c>
      <c r="H2855" s="1" t="s">
        <v>13502</v>
      </c>
      <c r="I2855" s="1">
        <f>+Territorio[[#This Row],[id]]</f>
        <v>2845</v>
      </c>
    </row>
    <row r="2856" spans="2:9" hidden="1" x14ac:dyDescent="0.3">
      <c r="B2856">
        <v>2846</v>
      </c>
      <c r="C2856" s="1" t="s">
        <v>4785</v>
      </c>
      <c r="D2856" s="1" t="s">
        <v>4786</v>
      </c>
      <c r="E2856" s="1" t="s">
        <v>707</v>
      </c>
      <c r="F2856" s="1" t="s">
        <v>133</v>
      </c>
      <c r="G2856" s="1" t="s">
        <v>716</v>
      </c>
      <c r="H2856" s="1" t="s">
        <v>13503</v>
      </c>
      <c r="I2856" s="1">
        <f>+Territorio[[#This Row],[id]]</f>
        <v>2846</v>
      </c>
    </row>
    <row r="2857" spans="2:9" hidden="1" x14ac:dyDescent="0.3">
      <c r="B2857">
        <v>2847</v>
      </c>
      <c r="C2857" s="1" t="s">
        <v>2323</v>
      </c>
      <c r="D2857" s="1" t="s">
        <v>4787</v>
      </c>
      <c r="E2857" s="1" t="s">
        <v>707</v>
      </c>
      <c r="F2857" s="1" t="s">
        <v>133</v>
      </c>
      <c r="G2857" s="1" t="s">
        <v>716</v>
      </c>
      <c r="H2857" s="1" t="s">
        <v>13504</v>
      </c>
      <c r="I2857" s="1">
        <f>+Territorio[[#This Row],[id]]</f>
        <v>2847</v>
      </c>
    </row>
    <row r="2858" spans="2:9" hidden="1" x14ac:dyDescent="0.3">
      <c r="B2858">
        <v>2848</v>
      </c>
      <c r="C2858" s="1" t="s">
        <v>599</v>
      </c>
      <c r="D2858" s="1" t="s">
        <v>4788</v>
      </c>
      <c r="E2858" s="1" t="s">
        <v>707</v>
      </c>
      <c r="F2858" s="1" t="s">
        <v>133</v>
      </c>
      <c r="G2858" s="1" t="s">
        <v>716</v>
      </c>
      <c r="H2858" s="1" t="s">
        <v>13505</v>
      </c>
      <c r="I2858" s="1">
        <f>+Territorio[[#This Row],[id]]</f>
        <v>2848</v>
      </c>
    </row>
    <row r="2859" spans="2:9" hidden="1" x14ac:dyDescent="0.3">
      <c r="B2859">
        <v>2849</v>
      </c>
      <c r="C2859" s="1" t="s">
        <v>950</v>
      </c>
      <c r="D2859" s="1" t="s">
        <v>4789</v>
      </c>
      <c r="E2859" s="1" t="s">
        <v>707</v>
      </c>
      <c r="F2859" s="1" t="s">
        <v>133</v>
      </c>
      <c r="G2859" s="1" t="s">
        <v>716</v>
      </c>
      <c r="H2859" s="1" t="s">
        <v>13506</v>
      </c>
      <c r="I2859" s="1">
        <f>+Territorio[[#This Row],[id]]</f>
        <v>2849</v>
      </c>
    </row>
    <row r="2860" spans="2:9" hidden="1" x14ac:dyDescent="0.3">
      <c r="B2860">
        <v>2850</v>
      </c>
      <c r="C2860" s="1" t="s">
        <v>4656</v>
      </c>
      <c r="D2860" s="1" t="s">
        <v>4790</v>
      </c>
      <c r="E2860" s="1" t="s">
        <v>707</v>
      </c>
      <c r="F2860" s="1" t="s">
        <v>133</v>
      </c>
      <c r="G2860" s="1" t="s">
        <v>716</v>
      </c>
      <c r="H2860" s="1" t="s">
        <v>13507</v>
      </c>
      <c r="I2860" s="1">
        <f>+Territorio[[#This Row],[id]]</f>
        <v>2850</v>
      </c>
    </row>
    <row r="2861" spans="2:9" hidden="1" x14ac:dyDescent="0.3">
      <c r="B2861">
        <v>2851</v>
      </c>
      <c r="C2861" s="1" t="s">
        <v>2428</v>
      </c>
      <c r="D2861" s="1" t="s">
        <v>4791</v>
      </c>
      <c r="E2861" s="1" t="s">
        <v>707</v>
      </c>
      <c r="F2861" s="1" t="s">
        <v>133</v>
      </c>
      <c r="G2861" s="1" t="s">
        <v>716</v>
      </c>
      <c r="H2861" s="1" t="s">
        <v>13508</v>
      </c>
      <c r="I2861" s="1">
        <f>+Territorio[[#This Row],[id]]</f>
        <v>2851</v>
      </c>
    </row>
    <row r="2862" spans="2:9" hidden="1" x14ac:dyDescent="0.3">
      <c r="B2862">
        <v>2852</v>
      </c>
      <c r="C2862" s="1" t="s">
        <v>4792</v>
      </c>
      <c r="D2862" s="1" t="s">
        <v>4793</v>
      </c>
      <c r="E2862" s="1" t="s">
        <v>707</v>
      </c>
      <c r="F2862" s="1" t="s">
        <v>133</v>
      </c>
      <c r="G2862" s="1" t="s">
        <v>716</v>
      </c>
      <c r="H2862" s="1" t="s">
        <v>13509</v>
      </c>
      <c r="I2862" s="1">
        <f>+Territorio[[#This Row],[id]]</f>
        <v>2852</v>
      </c>
    </row>
    <row r="2863" spans="2:9" hidden="1" x14ac:dyDescent="0.3">
      <c r="B2863">
        <v>2853</v>
      </c>
      <c r="C2863" s="1" t="s">
        <v>4794</v>
      </c>
      <c r="D2863" s="1" t="s">
        <v>4795</v>
      </c>
      <c r="E2863" s="1" t="s">
        <v>707</v>
      </c>
      <c r="F2863" s="1" t="s">
        <v>133</v>
      </c>
      <c r="G2863" s="1" t="s">
        <v>716</v>
      </c>
      <c r="H2863" s="1" t="s">
        <v>13510</v>
      </c>
      <c r="I2863" s="1">
        <f>+Territorio[[#This Row],[id]]</f>
        <v>2853</v>
      </c>
    </row>
    <row r="2864" spans="2:9" hidden="1" x14ac:dyDescent="0.3">
      <c r="B2864">
        <v>2854</v>
      </c>
      <c r="C2864" s="1" t="s">
        <v>4796</v>
      </c>
      <c r="D2864" s="1" t="s">
        <v>4797</v>
      </c>
      <c r="E2864" s="1" t="s">
        <v>707</v>
      </c>
      <c r="F2864" s="1" t="s">
        <v>133</v>
      </c>
      <c r="G2864" s="1" t="s">
        <v>716</v>
      </c>
      <c r="H2864" s="1" t="s">
        <v>13511</v>
      </c>
      <c r="I2864" s="1">
        <f>+Territorio[[#This Row],[id]]</f>
        <v>2854</v>
      </c>
    </row>
    <row r="2865" spans="2:9" hidden="1" x14ac:dyDescent="0.3">
      <c r="B2865">
        <v>2855</v>
      </c>
      <c r="C2865" s="1" t="s">
        <v>4798</v>
      </c>
      <c r="D2865" s="1" t="s">
        <v>4799</v>
      </c>
      <c r="E2865" s="1" t="s">
        <v>707</v>
      </c>
      <c r="F2865" s="1" t="s">
        <v>133</v>
      </c>
      <c r="G2865" s="1" t="s">
        <v>716</v>
      </c>
      <c r="H2865" s="1" t="s">
        <v>13512</v>
      </c>
      <c r="I2865" s="1">
        <f>+Territorio[[#This Row],[id]]</f>
        <v>2855</v>
      </c>
    </row>
    <row r="2866" spans="2:9" hidden="1" x14ac:dyDescent="0.3">
      <c r="B2866">
        <v>2856</v>
      </c>
      <c r="C2866" s="1" t="s">
        <v>4800</v>
      </c>
      <c r="D2866" s="1" t="s">
        <v>4801</v>
      </c>
      <c r="E2866" s="1" t="s">
        <v>707</v>
      </c>
      <c r="F2866" s="1" t="s">
        <v>133</v>
      </c>
      <c r="G2866" s="1" t="s">
        <v>716</v>
      </c>
      <c r="H2866" s="1" t="s">
        <v>13513</v>
      </c>
      <c r="I2866" s="1">
        <f>+Territorio[[#This Row],[id]]</f>
        <v>2856</v>
      </c>
    </row>
    <row r="2867" spans="2:9" hidden="1" x14ac:dyDescent="0.3">
      <c r="B2867">
        <v>2857</v>
      </c>
      <c r="C2867" s="1" t="s">
        <v>1472</v>
      </c>
      <c r="D2867" s="1" t="s">
        <v>4802</v>
      </c>
      <c r="E2867" s="1" t="s">
        <v>707</v>
      </c>
      <c r="F2867" s="1" t="s">
        <v>133</v>
      </c>
      <c r="G2867" s="1" t="s">
        <v>716</v>
      </c>
      <c r="H2867" s="1" t="s">
        <v>13514</v>
      </c>
      <c r="I2867" s="1">
        <f>+Territorio[[#This Row],[id]]</f>
        <v>2857</v>
      </c>
    </row>
    <row r="2868" spans="2:9" hidden="1" x14ac:dyDescent="0.3">
      <c r="B2868">
        <v>2858</v>
      </c>
      <c r="C2868" s="1" t="s">
        <v>4803</v>
      </c>
      <c r="D2868" s="1" t="s">
        <v>4804</v>
      </c>
      <c r="E2868" s="1" t="s">
        <v>707</v>
      </c>
      <c r="F2868" s="1" t="s">
        <v>133</v>
      </c>
      <c r="G2868" s="1" t="s">
        <v>716</v>
      </c>
      <c r="H2868" s="1" t="s">
        <v>13515</v>
      </c>
      <c r="I2868" s="1">
        <f>+Territorio[[#This Row],[id]]</f>
        <v>2858</v>
      </c>
    </row>
    <row r="2869" spans="2:9" hidden="1" x14ac:dyDescent="0.3">
      <c r="B2869">
        <v>2859</v>
      </c>
      <c r="C2869" s="1" t="s">
        <v>931</v>
      </c>
      <c r="D2869" s="1" t="s">
        <v>4805</v>
      </c>
      <c r="E2869" s="1" t="s">
        <v>707</v>
      </c>
      <c r="F2869" s="1" t="s">
        <v>133</v>
      </c>
      <c r="G2869" s="1" t="s">
        <v>716</v>
      </c>
      <c r="H2869" s="1" t="s">
        <v>13516</v>
      </c>
      <c r="I2869" s="1">
        <f>+Territorio[[#This Row],[id]]</f>
        <v>2859</v>
      </c>
    </row>
    <row r="2870" spans="2:9" hidden="1" x14ac:dyDescent="0.3">
      <c r="B2870">
        <v>2860</v>
      </c>
      <c r="C2870" s="1" t="s">
        <v>4806</v>
      </c>
      <c r="D2870" s="1" t="s">
        <v>4807</v>
      </c>
      <c r="E2870" s="1" t="s">
        <v>707</v>
      </c>
      <c r="F2870" s="1" t="s">
        <v>133</v>
      </c>
      <c r="G2870" s="1" t="s">
        <v>716</v>
      </c>
      <c r="H2870" s="1" t="s">
        <v>13517</v>
      </c>
      <c r="I2870" s="1">
        <f>+Territorio[[#This Row],[id]]</f>
        <v>2860</v>
      </c>
    </row>
    <row r="2871" spans="2:9" hidden="1" x14ac:dyDescent="0.3">
      <c r="B2871">
        <v>2861</v>
      </c>
      <c r="C2871" s="1" t="s">
        <v>4808</v>
      </c>
      <c r="D2871" s="1" t="s">
        <v>4809</v>
      </c>
      <c r="E2871" s="1" t="s">
        <v>707</v>
      </c>
      <c r="F2871" s="1" t="s">
        <v>133</v>
      </c>
      <c r="G2871" s="1" t="s">
        <v>716</v>
      </c>
      <c r="H2871" s="1" t="s">
        <v>13518</v>
      </c>
      <c r="I2871" s="1">
        <f>+Territorio[[#This Row],[id]]</f>
        <v>2861</v>
      </c>
    </row>
    <row r="2872" spans="2:9" hidden="1" x14ac:dyDescent="0.3">
      <c r="B2872">
        <v>2862</v>
      </c>
      <c r="C2872" s="1" t="s">
        <v>4810</v>
      </c>
      <c r="D2872" s="1" t="s">
        <v>4811</v>
      </c>
      <c r="E2872" s="1" t="s">
        <v>707</v>
      </c>
      <c r="F2872" s="1" t="s">
        <v>133</v>
      </c>
      <c r="G2872" s="1" t="s">
        <v>716</v>
      </c>
      <c r="H2872" s="1" t="s">
        <v>13519</v>
      </c>
      <c r="I2872" s="1">
        <f>+Territorio[[#This Row],[id]]</f>
        <v>2862</v>
      </c>
    </row>
    <row r="2873" spans="2:9" hidden="1" x14ac:dyDescent="0.3">
      <c r="B2873">
        <v>2863</v>
      </c>
      <c r="C2873" s="1" t="s">
        <v>4812</v>
      </c>
      <c r="D2873" s="1" t="s">
        <v>4813</v>
      </c>
      <c r="E2873" s="1" t="s">
        <v>707</v>
      </c>
      <c r="F2873" s="1" t="s">
        <v>133</v>
      </c>
      <c r="G2873" s="1" t="s">
        <v>716</v>
      </c>
      <c r="H2873" s="1" t="s">
        <v>13520</v>
      </c>
      <c r="I2873" s="1">
        <f>+Territorio[[#This Row],[id]]</f>
        <v>2863</v>
      </c>
    </row>
    <row r="2874" spans="2:9" hidden="1" x14ac:dyDescent="0.3">
      <c r="B2874">
        <v>2864</v>
      </c>
      <c r="C2874" s="1" t="s">
        <v>505</v>
      </c>
      <c r="D2874" s="1" t="s">
        <v>4814</v>
      </c>
      <c r="E2874" s="1" t="s">
        <v>707</v>
      </c>
      <c r="F2874" s="1" t="s">
        <v>133</v>
      </c>
      <c r="G2874" s="1" t="s">
        <v>716</v>
      </c>
      <c r="H2874" s="1" t="s">
        <v>13521</v>
      </c>
      <c r="I2874" s="1">
        <f>+Territorio[[#This Row],[id]]</f>
        <v>2864</v>
      </c>
    </row>
    <row r="2875" spans="2:9" hidden="1" x14ac:dyDescent="0.3">
      <c r="B2875">
        <v>2865</v>
      </c>
      <c r="C2875" s="1" t="s">
        <v>4815</v>
      </c>
      <c r="D2875" s="1" t="s">
        <v>4816</v>
      </c>
      <c r="E2875" s="1" t="s">
        <v>707</v>
      </c>
      <c r="F2875" s="1" t="s">
        <v>133</v>
      </c>
      <c r="G2875" s="1" t="s">
        <v>716</v>
      </c>
      <c r="H2875" s="1" t="s">
        <v>13522</v>
      </c>
      <c r="I2875" s="1">
        <f>+Territorio[[#This Row],[id]]</f>
        <v>2865</v>
      </c>
    </row>
    <row r="2876" spans="2:9" hidden="1" x14ac:dyDescent="0.3">
      <c r="B2876">
        <v>2866</v>
      </c>
      <c r="C2876" s="1" t="s">
        <v>4817</v>
      </c>
      <c r="D2876" s="1" t="s">
        <v>4818</v>
      </c>
      <c r="E2876" s="1" t="s">
        <v>707</v>
      </c>
      <c r="F2876" s="1" t="s">
        <v>133</v>
      </c>
      <c r="G2876" s="1" t="s">
        <v>716</v>
      </c>
      <c r="H2876" s="1" t="s">
        <v>13523</v>
      </c>
      <c r="I2876" s="1">
        <f>+Territorio[[#This Row],[id]]</f>
        <v>2866</v>
      </c>
    </row>
    <row r="2877" spans="2:9" hidden="1" x14ac:dyDescent="0.3">
      <c r="B2877">
        <v>2867</v>
      </c>
      <c r="C2877" s="1" t="s">
        <v>4819</v>
      </c>
      <c r="D2877" s="1" t="s">
        <v>3028</v>
      </c>
      <c r="E2877" s="1" t="s">
        <v>707</v>
      </c>
      <c r="F2877" s="1" t="s">
        <v>133</v>
      </c>
      <c r="G2877" s="1" t="s">
        <v>716</v>
      </c>
      <c r="H2877" s="1" t="s">
        <v>13524</v>
      </c>
      <c r="I2877" s="1">
        <f>+Territorio[[#This Row],[id]]</f>
        <v>2867</v>
      </c>
    </row>
    <row r="2878" spans="2:9" hidden="1" x14ac:dyDescent="0.3">
      <c r="B2878">
        <v>2868</v>
      </c>
      <c r="C2878" s="1" t="s">
        <v>4820</v>
      </c>
      <c r="D2878" s="1" t="s">
        <v>3030</v>
      </c>
      <c r="E2878" s="1" t="s">
        <v>707</v>
      </c>
      <c r="F2878" s="1" t="s">
        <v>133</v>
      </c>
      <c r="G2878" s="1" t="s">
        <v>716</v>
      </c>
      <c r="H2878" s="1" t="s">
        <v>13525</v>
      </c>
      <c r="I2878" s="1">
        <f>+Territorio[[#This Row],[id]]</f>
        <v>2868</v>
      </c>
    </row>
    <row r="2879" spans="2:9" hidden="1" x14ac:dyDescent="0.3">
      <c r="B2879">
        <v>2869</v>
      </c>
      <c r="C2879" s="1" t="s">
        <v>4821</v>
      </c>
      <c r="D2879" s="1" t="s">
        <v>3032</v>
      </c>
      <c r="E2879" s="1" t="s">
        <v>707</v>
      </c>
      <c r="F2879" s="1" t="s">
        <v>133</v>
      </c>
      <c r="G2879" s="1" t="s">
        <v>716</v>
      </c>
      <c r="H2879" s="1" t="s">
        <v>13526</v>
      </c>
      <c r="I2879" s="1">
        <f>+Territorio[[#This Row],[id]]</f>
        <v>2869</v>
      </c>
    </row>
    <row r="2880" spans="2:9" hidden="1" x14ac:dyDescent="0.3">
      <c r="B2880">
        <v>2870</v>
      </c>
      <c r="C2880" s="1" t="s">
        <v>950</v>
      </c>
      <c r="D2880" s="1" t="s">
        <v>4822</v>
      </c>
      <c r="E2880" s="1" t="s">
        <v>707</v>
      </c>
      <c r="F2880" s="1" t="s">
        <v>133</v>
      </c>
      <c r="G2880" s="1" t="s">
        <v>716</v>
      </c>
      <c r="H2880" s="1" t="s">
        <v>13527</v>
      </c>
      <c r="I2880" s="1">
        <f>+Territorio[[#This Row],[id]]</f>
        <v>2870</v>
      </c>
    </row>
    <row r="2881" spans="2:9" hidden="1" x14ac:dyDescent="0.3">
      <c r="B2881">
        <v>2871</v>
      </c>
      <c r="C2881" s="1" t="s">
        <v>4823</v>
      </c>
      <c r="D2881" s="1" t="s">
        <v>4824</v>
      </c>
      <c r="E2881" s="1" t="s">
        <v>707</v>
      </c>
      <c r="F2881" s="1" t="s">
        <v>133</v>
      </c>
      <c r="G2881" s="1" t="s">
        <v>716</v>
      </c>
      <c r="H2881" s="1" t="s">
        <v>13528</v>
      </c>
      <c r="I2881" s="1">
        <f>+Territorio[[#This Row],[id]]</f>
        <v>2871</v>
      </c>
    </row>
    <row r="2882" spans="2:9" hidden="1" x14ac:dyDescent="0.3">
      <c r="B2882">
        <v>2872</v>
      </c>
      <c r="C2882" s="1" t="s">
        <v>4825</v>
      </c>
      <c r="D2882" s="1" t="s">
        <v>4826</v>
      </c>
      <c r="E2882" s="1" t="s">
        <v>707</v>
      </c>
      <c r="F2882" s="1" t="s">
        <v>133</v>
      </c>
      <c r="G2882" s="1" t="s">
        <v>716</v>
      </c>
      <c r="H2882" s="1" t="s">
        <v>13529</v>
      </c>
      <c r="I2882" s="1">
        <f>+Territorio[[#This Row],[id]]</f>
        <v>2872</v>
      </c>
    </row>
    <row r="2883" spans="2:9" hidden="1" x14ac:dyDescent="0.3">
      <c r="B2883">
        <v>2873</v>
      </c>
      <c r="C2883" s="1" t="s">
        <v>4827</v>
      </c>
      <c r="D2883" s="1" t="s">
        <v>4828</v>
      </c>
      <c r="E2883" s="1" t="s">
        <v>707</v>
      </c>
      <c r="F2883" s="1" t="s">
        <v>133</v>
      </c>
      <c r="G2883" s="1" t="s">
        <v>716</v>
      </c>
      <c r="H2883" s="1" t="s">
        <v>13530</v>
      </c>
      <c r="I2883" s="1">
        <f>+Territorio[[#This Row],[id]]</f>
        <v>2873</v>
      </c>
    </row>
    <row r="2884" spans="2:9" hidden="1" x14ac:dyDescent="0.3">
      <c r="B2884">
        <v>2874</v>
      </c>
      <c r="C2884" s="1" t="s">
        <v>505</v>
      </c>
      <c r="D2884" s="1" t="s">
        <v>4829</v>
      </c>
      <c r="E2884" s="1" t="s">
        <v>707</v>
      </c>
      <c r="F2884" s="1" t="s">
        <v>133</v>
      </c>
      <c r="G2884" s="1" t="s">
        <v>716</v>
      </c>
      <c r="H2884" s="1" t="s">
        <v>13531</v>
      </c>
      <c r="I2884" s="1">
        <f>+Territorio[[#This Row],[id]]</f>
        <v>2874</v>
      </c>
    </row>
    <row r="2885" spans="2:9" hidden="1" x14ac:dyDescent="0.3">
      <c r="B2885">
        <v>2875</v>
      </c>
      <c r="C2885" s="1" t="s">
        <v>1927</v>
      </c>
      <c r="D2885" s="1" t="s">
        <v>4830</v>
      </c>
      <c r="E2885" s="1" t="s">
        <v>707</v>
      </c>
      <c r="F2885" s="1" t="s">
        <v>133</v>
      </c>
      <c r="G2885" s="1" t="s">
        <v>716</v>
      </c>
      <c r="H2885" s="1" t="s">
        <v>13532</v>
      </c>
      <c r="I2885" s="1">
        <f>+Territorio[[#This Row],[id]]</f>
        <v>2875</v>
      </c>
    </row>
    <row r="2886" spans="2:9" hidden="1" x14ac:dyDescent="0.3">
      <c r="B2886">
        <v>2876</v>
      </c>
      <c r="C2886" s="1" t="s">
        <v>1486</v>
      </c>
      <c r="D2886" s="1" t="s">
        <v>4831</v>
      </c>
      <c r="E2886" s="1" t="s">
        <v>707</v>
      </c>
      <c r="F2886" s="1" t="s">
        <v>133</v>
      </c>
      <c r="G2886" s="1" t="s">
        <v>716</v>
      </c>
      <c r="H2886" s="1" t="s">
        <v>13533</v>
      </c>
      <c r="I2886" s="1">
        <f>+Territorio[[#This Row],[id]]</f>
        <v>2876</v>
      </c>
    </row>
    <row r="2887" spans="2:9" hidden="1" x14ac:dyDescent="0.3">
      <c r="B2887">
        <v>2877</v>
      </c>
      <c r="C2887" s="1" t="s">
        <v>549</v>
      </c>
      <c r="D2887" s="1" t="s">
        <v>4832</v>
      </c>
      <c r="E2887" s="1" t="s">
        <v>707</v>
      </c>
      <c r="F2887" s="1" t="s">
        <v>133</v>
      </c>
      <c r="G2887" s="1" t="s">
        <v>716</v>
      </c>
      <c r="H2887" s="1" t="s">
        <v>13534</v>
      </c>
      <c r="I2887" s="1">
        <f>+Territorio[[#This Row],[id]]</f>
        <v>2877</v>
      </c>
    </row>
    <row r="2888" spans="2:9" hidden="1" x14ac:dyDescent="0.3">
      <c r="B2888">
        <v>2878</v>
      </c>
      <c r="C2888" s="1" t="s">
        <v>2587</v>
      </c>
      <c r="D2888" s="1" t="s">
        <v>4833</v>
      </c>
      <c r="E2888" s="1" t="s">
        <v>707</v>
      </c>
      <c r="F2888" s="1" t="s">
        <v>133</v>
      </c>
      <c r="G2888" s="1" t="s">
        <v>716</v>
      </c>
      <c r="H2888" s="1" t="s">
        <v>13535</v>
      </c>
      <c r="I2888" s="1">
        <f>+Territorio[[#This Row],[id]]</f>
        <v>2878</v>
      </c>
    </row>
    <row r="2889" spans="2:9" hidden="1" x14ac:dyDescent="0.3">
      <c r="B2889">
        <v>2879</v>
      </c>
      <c r="C2889" s="1" t="s">
        <v>2284</v>
      </c>
      <c r="D2889" s="1" t="s">
        <v>4834</v>
      </c>
      <c r="E2889" s="1" t="s">
        <v>707</v>
      </c>
      <c r="F2889" s="1" t="s">
        <v>133</v>
      </c>
      <c r="G2889" s="1" t="s">
        <v>716</v>
      </c>
      <c r="H2889" s="1" t="s">
        <v>13536</v>
      </c>
      <c r="I2889" s="1">
        <f>+Territorio[[#This Row],[id]]</f>
        <v>2879</v>
      </c>
    </row>
    <row r="2890" spans="2:9" hidden="1" x14ac:dyDescent="0.3">
      <c r="B2890">
        <v>2880</v>
      </c>
      <c r="C2890" s="1" t="s">
        <v>4835</v>
      </c>
      <c r="D2890" s="1" t="s">
        <v>4836</v>
      </c>
      <c r="E2890" s="1" t="s">
        <v>707</v>
      </c>
      <c r="F2890" s="1" t="s">
        <v>133</v>
      </c>
      <c r="G2890" s="1" t="s">
        <v>716</v>
      </c>
      <c r="H2890" s="1" t="s">
        <v>13537</v>
      </c>
      <c r="I2890" s="1">
        <f>+Territorio[[#This Row],[id]]</f>
        <v>2880</v>
      </c>
    </row>
    <row r="2891" spans="2:9" hidden="1" x14ac:dyDescent="0.3">
      <c r="B2891">
        <v>2881</v>
      </c>
      <c r="C2891" s="1" t="s">
        <v>4837</v>
      </c>
      <c r="D2891" s="1" t="s">
        <v>4838</v>
      </c>
      <c r="E2891" s="1" t="s">
        <v>707</v>
      </c>
      <c r="F2891" s="1" t="s">
        <v>133</v>
      </c>
      <c r="G2891" s="1" t="s">
        <v>716</v>
      </c>
      <c r="H2891" s="1" t="s">
        <v>13538</v>
      </c>
      <c r="I2891" s="1">
        <f>+Territorio[[#This Row],[id]]</f>
        <v>2881</v>
      </c>
    </row>
    <row r="2892" spans="2:9" hidden="1" x14ac:dyDescent="0.3">
      <c r="B2892">
        <v>2882</v>
      </c>
      <c r="C2892" s="1" t="s">
        <v>1481</v>
      </c>
      <c r="D2892" s="1" t="s">
        <v>4839</v>
      </c>
      <c r="E2892" s="1" t="s">
        <v>707</v>
      </c>
      <c r="F2892" s="1" t="s">
        <v>133</v>
      </c>
      <c r="G2892" s="1" t="s">
        <v>716</v>
      </c>
      <c r="H2892" s="1" t="s">
        <v>13539</v>
      </c>
      <c r="I2892" s="1">
        <f>+Territorio[[#This Row],[id]]</f>
        <v>2882</v>
      </c>
    </row>
    <row r="2893" spans="2:9" hidden="1" x14ac:dyDescent="0.3">
      <c r="B2893">
        <v>2883</v>
      </c>
      <c r="C2893" s="1" t="s">
        <v>1311</v>
      </c>
      <c r="D2893" s="1" t="s">
        <v>4840</v>
      </c>
      <c r="E2893" s="1" t="s">
        <v>707</v>
      </c>
      <c r="F2893" s="1" t="s">
        <v>133</v>
      </c>
      <c r="G2893" s="1" t="s">
        <v>716</v>
      </c>
      <c r="H2893" s="1" t="s">
        <v>13540</v>
      </c>
      <c r="I2893" s="1">
        <f>+Territorio[[#This Row],[id]]</f>
        <v>2883</v>
      </c>
    </row>
    <row r="2894" spans="2:9" hidden="1" x14ac:dyDescent="0.3">
      <c r="B2894">
        <v>2884</v>
      </c>
      <c r="C2894" s="1" t="s">
        <v>1171</v>
      </c>
      <c r="D2894" s="1" t="s">
        <v>4841</v>
      </c>
      <c r="E2894" s="1" t="s">
        <v>707</v>
      </c>
      <c r="F2894" s="1" t="s">
        <v>133</v>
      </c>
      <c r="G2894" s="1" t="s">
        <v>716</v>
      </c>
      <c r="H2894" s="1" t="s">
        <v>13541</v>
      </c>
      <c r="I2894" s="1">
        <f>+Territorio[[#This Row],[id]]</f>
        <v>2884</v>
      </c>
    </row>
    <row r="2895" spans="2:9" hidden="1" x14ac:dyDescent="0.3">
      <c r="B2895">
        <v>2885</v>
      </c>
      <c r="C2895" s="1" t="s">
        <v>4641</v>
      </c>
      <c r="D2895" s="1" t="s">
        <v>4842</v>
      </c>
      <c r="E2895" s="1" t="s">
        <v>707</v>
      </c>
      <c r="F2895" s="1" t="s">
        <v>133</v>
      </c>
      <c r="G2895" s="1" t="s">
        <v>716</v>
      </c>
      <c r="H2895" s="1" t="s">
        <v>13542</v>
      </c>
      <c r="I2895" s="1">
        <f>+Territorio[[#This Row],[id]]</f>
        <v>2885</v>
      </c>
    </row>
    <row r="2896" spans="2:9" hidden="1" x14ac:dyDescent="0.3">
      <c r="B2896">
        <v>2886</v>
      </c>
      <c r="C2896" s="1" t="s">
        <v>4843</v>
      </c>
      <c r="D2896" s="1" t="s">
        <v>4844</v>
      </c>
      <c r="E2896" s="1" t="s">
        <v>707</v>
      </c>
      <c r="F2896" s="1" t="s">
        <v>133</v>
      </c>
      <c r="G2896" s="1" t="s">
        <v>716</v>
      </c>
      <c r="H2896" s="1" t="s">
        <v>13543</v>
      </c>
      <c r="I2896" s="1">
        <f>+Territorio[[#This Row],[id]]</f>
        <v>2886</v>
      </c>
    </row>
    <row r="2897" spans="2:9" hidden="1" x14ac:dyDescent="0.3">
      <c r="B2897">
        <v>2887</v>
      </c>
      <c r="C2897" s="1" t="s">
        <v>4664</v>
      </c>
      <c r="D2897" s="1" t="s">
        <v>4845</v>
      </c>
      <c r="E2897" s="1" t="s">
        <v>707</v>
      </c>
      <c r="F2897" s="1" t="s">
        <v>133</v>
      </c>
      <c r="G2897" s="1" t="s">
        <v>716</v>
      </c>
      <c r="H2897" s="1" t="s">
        <v>13544</v>
      </c>
      <c r="I2897" s="1">
        <f>+Territorio[[#This Row],[id]]</f>
        <v>2887</v>
      </c>
    </row>
    <row r="2898" spans="2:9" hidden="1" x14ac:dyDescent="0.3">
      <c r="B2898">
        <v>2888</v>
      </c>
      <c r="C2898" s="1" t="s">
        <v>846</v>
      </c>
      <c r="D2898" s="1" t="s">
        <v>4846</v>
      </c>
      <c r="E2898" s="1" t="s">
        <v>707</v>
      </c>
      <c r="F2898" s="1" t="s">
        <v>133</v>
      </c>
      <c r="G2898" s="1" t="s">
        <v>716</v>
      </c>
      <c r="H2898" s="1" t="s">
        <v>13545</v>
      </c>
      <c r="I2898" s="1">
        <f>+Territorio[[#This Row],[id]]</f>
        <v>2888</v>
      </c>
    </row>
    <row r="2899" spans="2:9" hidden="1" x14ac:dyDescent="0.3">
      <c r="B2899">
        <v>2889</v>
      </c>
      <c r="C2899" s="1" t="s">
        <v>699</v>
      </c>
      <c r="D2899" s="1" t="s">
        <v>4847</v>
      </c>
      <c r="E2899" s="1" t="s">
        <v>707</v>
      </c>
      <c r="F2899" s="1" t="s">
        <v>133</v>
      </c>
      <c r="G2899" s="1" t="s">
        <v>716</v>
      </c>
      <c r="H2899" s="1" t="s">
        <v>13546</v>
      </c>
      <c r="I2899" s="1">
        <f>+Territorio[[#This Row],[id]]</f>
        <v>2889</v>
      </c>
    </row>
    <row r="2900" spans="2:9" hidden="1" x14ac:dyDescent="0.3">
      <c r="B2900">
        <v>2890</v>
      </c>
      <c r="C2900" s="1" t="s">
        <v>695</v>
      </c>
      <c r="D2900" s="1" t="s">
        <v>4848</v>
      </c>
      <c r="E2900" s="1" t="s">
        <v>707</v>
      </c>
      <c r="F2900" s="1" t="s">
        <v>133</v>
      </c>
      <c r="G2900" s="1" t="s">
        <v>716</v>
      </c>
      <c r="H2900" s="1" t="s">
        <v>13547</v>
      </c>
      <c r="I2900" s="1">
        <f>+Territorio[[#This Row],[id]]</f>
        <v>2890</v>
      </c>
    </row>
    <row r="2901" spans="2:9" hidden="1" x14ac:dyDescent="0.3">
      <c r="B2901">
        <v>2891</v>
      </c>
      <c r="C2901" s="1" t="s">
        <v>4849</v>
      </c>
      <c r="D2901" s="1" t="s">
        <v>4850</v>
      </c>
      <c r="E2901" s="1" t="s">
        <v>707</v>
      </c>
      <c r="F2901" s="1" t="s">
        <v>133</v>
      </c>
      <c r="G2901" s="1" t="s">
        <v>716</v>
      </c>
      <c r="H2901" s="1" t="s">
        <v>13548</v>
      </c>
      <c r="I2901" s="1">
        <f>+Territorio[[#This Row],[id]]</f>
        <v>2891</v>
      </c>
    </row>
    <row r="2902" spans="2:9" hidden="1" x14ac:dyDescent="0.3">
      <c r="B2902">
        <v>2892</v>
      </c>
      <c r="C2902" s="1" t="s">
        <v>4851</v>
      </c>
      <c r="D2902" s="1" t="s">
        <v>4852</v>
      </c>
      <c r="E2902" s="1" t="s">
        <v>707</v>
      </c>
      <c r="F2902" s="1" t="s">
        <v>133</v>
      </c>
      <c r="G2902" s="1" t="s">
        <v>716</v>
      </c>
      <c r="H2902" s="1" t="s">
        <v>13549</v>
      </c>
      <c r="I2902" s="1">
        <f>+Territorio[[#This Row],[id]]</f>
        <v>2892</v>
      </c>
    </row>
    <row r="2903" spans="2:9" hidden="1" x14ac:dyDescent="0.3">
      <c r="B2903">
        <v>2893</v>
      </c>
      <c r="C2903" s="1" t="s">
        <v>505</v>
      </c>
      <c r="D2903" s="1" t="s">
        <v>4853</v>
      </c>
      <c r="E2903" s="1" t="s">
        <v>707</v>
      </c>
      <c r="F2903" s="1" t="s">
        <v>133</v>
      </c>
      <c r="G2903" s="1" t="s">
        <v>716</v>
      </c>
      <c r="H2903" s="1" t="s">
        <v>13550</v>
      </c>
      <c r="I2903" s="1">
        <f>+Territorio[[#This Row],[id]]</f>
        <v>2893</v>
      </c>
    </row>
    <row r="2904" spans="2:9" hidden="1" x14ac:dyDescent="0.3">
      <c r="B2904">
        <v>2894</v>
      </c>
      <c r="C2904" s="1" t="s">
        <v>4854</v>
      </c>
      <c r="D2904" s="1" t="s">
        <v>4855</v>
      </c>
      <c r="E2904" s="1" t="s">
        <v>707</v>
      </c>
      <c r="F2904" s="1" t="s">
        <v>133</v>
      </c>
      <c r="G2904" s="1" t="s">
        <v>716</v>
      </c>
      <c r="H2904" s="1" t="s">
        <v>13551</v>
      </c>
      <c r="I2904" s="1">
        <f>+Territorio[[#This Row],[id]]</f>
        <v>2894</v>
      </c>
    </row>
    <row r="2905" spans="2:9" hidden="1" x14ac:dyDescent="0.3">
      <c r="B2905">
        <v>2895</v>
      </c>
      <c r="C2905" s="1" t="s">
        <v>466</v>
      </c>
      <c r="D2905" s="1" t="s">
        <v>4856</v>
      </c>
      <c r="E2905" s="1" t="s">
        <v>707</v>
      </c>
      <c r="F2905" s="1" t="s">
        <v>133</v>
      </c>
      <c r="G2905" s="1" t="s">
        <v>716</v>
      </c>
      <c r="H2905" s="1" t="s">
        <v>13552</v>
      </c>
      <c r="I2905" s="1">
        <f>+Territorio[[#This Row],[id]]</f>
        <v>2895</v>
      </c>
    </row>
    <row r="2906" spans="2:9" hidden="1" x14ac:dyDescent="0.3">
      <c r="B2906">
        <v>2896</v>
      </c>
      <c r="C2906" s="1" t="s">
        <v>599</v>
      </c>
      <c r="D2906" s="1" t="s">
        <v>4857</v>
      </c>
      <c r="E2906" s="1" t="s">
        <v>707</v>
      </c>
      <c r="F2906" s="1" t="s">
        <v>133</v>
      </c>
      <c r="G2906" s="1" t="s">
        <v>716</v>
      </c>
      <c r="H2906" s="1" t="s">
        <v>13553</v>
      </c>
      <c r="I2906" s="1">
        <f>+Territorio[[#This Row],[id]]</f>
        <v>2896</v>
      </c>
    </row>
    <row r="2907" spans="2:9" hidden="1" x14ac:dyDescent="0.3">
      <c r="B2907">
        <v>2897</v>
      </c>
      <c r="C2907" s="1" t="s">
        <v>4858</v>
      </c>
      <c r="D2907" s="1" t="s">
        <v>4859</v>
      </c>
      <c r="E2907" s="1" t="s">
        <v>707</v>
      </c>
      <c r="F2907" s="1" t="s">
        <v>133</v>
      </c>
      <c r="G2907" s="1" t="s">
        <v>716</v>
      </c>
      <c r="H2907" s="1" t="s">
        <v>13554</v>
      </c>
      <c r="I2907" s="1">
        <f>+Territorio[[#This Row],[id]]</f>
        <v>2897</v>
      </c>
    </row>
    <row r="2908" spans="2:9" hidden="1" x14ac:dyDescent="0.3">
      <c r="B2908">
        <v>2898</v>
      </c>
      <c r="C2908" s="1" t="s">
        <v>846</v>
      </c>
      <c r="D2908" s="1" t="s">
        <v>4860</v>
      </c>
      <c r="E2908" s="1" t="s">
        <v>707</v>
      </c>
      <c r="F2908" s="1" t="s">
        <v>133</v>
      </c>
      <c r="G2908" s="1" t="s">
        <v>716</v>
      </c>
      <c r="H2908" s="1" t="s">
        <v>13555</v>
      </c>
      <c r="I2908" s="1">
        <f>+Territorio[[#This Row],[id]]</f>
        <v>2898</v>
      </c>
    </row>
    <row r="2909" spans="2:9" hidden="1" x14ac:dyDescent="0.3">
      <c r="B2909">
        <v>2899</v>
      </c>
      <c r="C2909" s="1" t="s">
        <v>4861</v>
      </c>
      <c r="D2909" s="1" t="s">
        <v>4862</v>
      </c>
      <c r="E2909" s="1" t="s">
        <v>707</v>
      </c>
      <c r="F2909" s="1" t="s">
        <v>133</v>
      </c>
      <c r="G2909" s="1" t="s">
        <v>716</v>
      </c>
      <c r="H2909" s="1" t="s">
        <v>13556</v>
      </c>
      <c r="I2909" s="1">
        <f>+Territorio[[#This Row],[id]]</f>
        <v>2899</v>
      </c>
    </row>
    <row r="2910" spans="2:9" hidden="1" x14ac:dyDescent="0.3">
      <c r="B2910">
        <v>2900</v>
      </c>
      <c r="C2910" s="1" t="s">
        <v>950</v>
      </c>
      <c r="D2910" s="1" t="s">
        <v>3059</v>
      </c>
      <c r="E2910" s="1" t="s">
        <v>707</v>
      </c>
      <c r="F2910" s="1" t="s">
        <v>133</v>
      </c>
      <c r="G2910" s="1" t="s">
        <v>716</v>
      </c>
      <c r="H2910" s="1" t="s">
        <v>13557</v>
      </c>
      <c r="I2910" s="1">
        <f>+Territorio[[#This Row],[id]]</f>
        <v>2900</v>
      </c>
    </row>
    <row r="2911" spans="2:9" hidden="1" x14ac:dyDescent="0.3">
      <c r="B2911">
        <v>2901</v>
      </c>
      <c r="C2911" s="1" t="s">
        <v>4515</v>
      </c>
      <c r="D2911" s="1" t="s">
        <v>3061</v>
      </c>
      <c r="E2911" s="1" t="s">
        <v>707</v>
      </c>
      <c r="F2911" s="1" t="s">
        <v>133</v>
      </c>
      <c r="G2911" s="1" t="s">
        <v>716</v>
      </c>
      <c r="H2911" s="1" t="s">
        <v>13558</v>
      </c>
      <c r="I2911" s="1">
        <f>+Territorio[[#This Row],[id]]</f>
        <v>2901</v>
      </c>
    </row>
    <row r="2912" spans="2:9" hidden="1" x14ac:dyDescent="0.3">
      <c r="B2912">
        <v>2902</v>
      </c>
      <c r="C2912" s="1" t="s">
        <v>605</v>
      </c>
      <c r="D2912" s="1" t="s">
        <v>3063</v>
      </c>
      <c r="E2912" s="1" t="s">
        <v>707</v>
      </c>
      <c r="F2912" s="1" t="s">
        <v>133</v>
      </c>
      <c r="G2912" s="1" t="s">
        <v>716</v>
      </c>
      <c r="H2912" s="1" t="s">
        <v>13559</v>
      </c>
      <c r="I2912" s="1">
        <f>+Territorio[[#This Row],[id]]</f>
        <v>2902</v>
      </c>
    </row>
    <row r="2913" spans="2:9" hidden="1" x14ac:dyDescent="0.3">
      <c r="B2913">
        <v>2903</v>
      </c>
      <c r="C2913" s="1" t="s">
        <v>4625</v>
      </c>
      <c r="D2913" s="1" t="s">
        <v>3065</v>
      </c>
      <c r="E2913" s="1" t="s">
        <v>707</v>
      </c>
      <c r="F2913" s="1" t="s">
        <v>133</v>
      </c>
      <c r="G2913" s="1" t="s">
        <v>716</v>
      </c>
      <c r="H2913" s="1" t="s">
        <v>13560</v>
      </c>
      <c r="I2913" s="1">
        <f>+Territorio[[#This Row],[id]]</f>
        <v>2903</v>
      </c>
    </row>
    <row r="2914" spans="2:9" hidden="1" x14ac:dyDescent="0.3">
      <c r="B2914">
        <v>2904</v>
      </c>
      <c r="C2914" s="1" t="s">
        <v>4863</v>
      </c>
      <c r="D2914" s="1" t="s">
        <v>4864</v>
      </c>
      <c r="E2914" s="1" t="s">
        <v>707</v>
      </c>
      <c r="F2914" s="1" t="s">
        <v>133</v>
      </c>
      <c r="G2914" s="1" t="s">
        <v>716</v>
      </c>
      <c r="H2914" s="1" t="s">
        <v>13561</v>
      </c>
      <c r="I2914" s="1">
        <f>+Territorio[[#This Row],[id]]</f>
        <v>2904</v>
      </c>
    </row>
    <row r="2915" spans="2:9" hidden="1" x14ac:dyDescent="0.3">
      <c r="B2915">
        <v>2905</v>
      </c>
      <c r="C2915" s="1" t="s">
        <v>1486</v>
      </c>
      <c r="D2915" s="1" t="s">
        <v>4865</v>
      </c>
      <c r="E2915" s="1" t="s">
        <v>707</v>
      </c>
      <c r="F2915" s="1" t="s">
        <v>133</v>
      </c>
      <c r="G2915" s="1" t="s">
        <v>716</v>
      </c>
      <c r="H2915" s="1" t="s">
        <v>13562</v>
      </c>
      <c r="I2915" s="1">
        <f>+Territorio[[#This Row],[id]]</f>
        <v>2905</v>
      </c>
    </row>
    <row r="2916" spans="2:9" hidden="1" x14ac:dyDescent="0.3">
      <c r="B2916">
        <v>2906</v>
      </c>
      <c r="C2916" s="1" t="s">
        <v>4866</v>
      </c>
      <c r="D2916" s="1" t="s">
        <v>4867</v>
      </c>
      <c r="E2916" s="1" t="s">
        <v>707</v>
      </c>
      <c r="F2916" s="1" t="s">
        <v>133</v>
      </c>
      <c r="G2916" s="1" t="s">
        <v>716</v>
      </c>
      <c r="H2916" s="1" t="s">
        <v>13563</v>
      </c>
      <c r="I2916" s="1">
        <f>+Territorio[[#This Row],[id]]</f>
        <v>2906</v>
      </c>
    </row>
    <row r="2917" spans="2:9" hidden="1" x14ac:dyDescent="0.3">
      <c r="B2917">
        <v>2907</v>
      </c>
      <c r="C2917" s="1" t="s">
        <v>2284</v>
      </c>
      <c r="D2917" s="1" t="s">
        <v>4868</v>
      </c>
      <c r="E2917" s="1" t="s">
        <v>707</v>
      </c>
      <c r="F2917" s="1" t="s">
        <v>133</v>
      </c>
      <c r="G2917" s="1" t="s">
        <v>716</v>
      </c>
      <c r="H2917" s="1" t="s">
        <v>13564</v>
      </c>
      <c r="I2917" s="1">
        <f>+Territorio[[#This Row],[id]]</f>
        <v>2907</v>
      </c>
    </row>
    <row r="2918" spans="2:9" hidden="1" x14ac:dyDescent="0.3">
      <c r="B2918">
        <v>2908</v>
      </c>
      <c r="C2918" s="1" t="s">
        <v>836</v>
      </c>
      <c r="D2918" s="1" t="s">
        <v>4869</v>
      </c>
      <c r="E2918" s="1" t="s">
        <v>707</v>
      </c>
      <c r="F2918" s="1" t="s">
        <v>133</v>
      </c>
      <c r="G2918" s="1" t="s">
        <v>716</v>
      </c>
      <c r="H2918" s="1" t="s">
        <v>13565</v>
      </c>
      <c r="I2918" s="1">
        <f>+Territorio[[#This Row],[id]]</f>
        <v>2908</v>
      </c>
    </row>
    <row r="2919" spans="2:9" hidden="1" x14ac:dyDescent="0.3">
      <c r="B2919">
        <v>2909</v>
      </c>
      <c r="C2919" s="1" t="s">
        <v>4870</v>
      </c>
      <c r="D2919" s="1" t="s">
        <v>4871</v>
      </c>
      <c r="E2919" s="1" t="s">
        <v>707</v>
      </c>
      <c r="F2919" s="1" t="s">
        <v>133</v>
      </c>
      <c r="G2919" s="1" t="s">
        <v>716</v>
      </c>
      <c r="H2919" s="1" t="s">
        <v>13566</v>
      </c>
      <c r="I2919" s="1">
        <f>+Territorio[[#This Row],[id]]</f>
        <v>2909</v>
      </c>
    </row>
    <row r="2920" spans="2:9" hidden="1" x14ac:dyDescent="0.3">
      <c r="B2920">
        <v>2910</v>
      </c>
      <c r="C2920" s="1" t="s">
        <v>4872</v>
      </c>
      <c r="D2920" s="1" t="s">
        <v>4873</v>
      </c>
      <c r="E2920" s="1" t="s">
        <v>707</v>
      </c>
      <c r="F2920" s="1" t="s">
        <v>133</v>
      </c>
      <c r="G2920" s="1" t="s">
        <v>716</v>
      </c>
      <c r="H2920" s="1" t="s">
        <v>13567</v>
      </c>
      <c r="I2920" s="1">
        <f>+Territorio[[#This Row],[id]]</f>
        <v>2910</v>
      </c>
    </row>
    <row r="2921" spans="2:9" hidden="1" x14ac:dyDescent="0.3">
      <c r="B2921">
        <v>2911</v>
      </c>
      <c r="C2921" s="1" t="s">
        <v>4874</v>
      </c>
      <c r="D2921" s="1" t="s">
        <v>4875</v>
      </c>
      <c r="E2921" s="1" t="s">
        <v>707</v>
      </c>
      <c r="F2921" s="1" t="s">
        <v>133</v>
      </c>
      <c r="G2921" s="1" t="s">
        <v>716</v>
      </c>
      <c r="H2921" s="1" t="s">
        <v>13568</v>
      </c>
      <c r="I2921" s="1">
        <f>+Territorio[[#This Row],[id]]</f>
        <v>2911</v>
      </c>
    </row>
    <row r="2922" spans="2:9" hidden="1" x14ac:dyDescent="0.3">
      <c r="B2922">
        <v>2912</v>
      </c>
      <c r="C2922" s="1" t="s">
        <v>4876</v>
      </c>
      <c r="D2922" s="1" t="s">
        <v>4877</v>
      </c>
      <c r="E2922" s="1" t="s">
        <v>707</v>
      </c>
      <c r="F2922" s="1" t="s">
        <v>133</v>
      </c>
      <c r="G2922" s="1" t="s">
        <v>716</v>
      </c>
      <c r="H2922" s="1" t="s">
        <v>13569</v>
      </c>
      <c r="I2922" s="1">
        <f>+Territorio[[#This Row],[id]]</f>
        <v>2912</v>
      </c>
    </row>
    <row r="2923" spans="2:9" hidden="1" x14ac:dyDescent="0.3">
      <c r="B2923">
        <v>2913</v>
      </c>
      <c r="C2923" s="1" t="s">
        <v>4878</v>
      </c>
      <c r="D2923" s="1" t="s">
        <v>4879</v>
      </c>
      <c r="E2923" s="1" t="s">
        <v>707</v>
      </c>
      <c r="F2923" s="1" t="s">
        <v>133</v>
      </c>
      <c r="G2923" s="1" t="s">
        <v>716</v>
      </c>
      <c r="H2923" s="1" t="s">
        <v>13570</v>
      </c>
      <c r="I2923" s="1">
        <f>+Territorio[[#This Row],[id]]</f>
        <v>2913</v>
      </c>
    </row>
    <row r="2924" spans="2:9" hidden="1" x14ac:dyDescent="0.3">
      <c r="B2924">
        <v>2914</v>
      </c>
      <c r="C2924" s="1" t="s">
        <v>1171</v>
      </c>
      <c r="D2924" s="1" t="s">
        <v>4880</v>
      </c>
      <c r="E2924" s="1" t="s">
        <v>707</v>
      </c>
      <c r="F2924" s="1" t="s">
        <v>133</v>
      </c>
      <c r="G2924" s="1" t="s">
        <v>716</v>
      </c>
      <c r="H2924" s="1" t="s">
        <v>13571</v>
      </c>
      <c r="I2924" s="1">
        <f>+Territorio[[#This Row],[id]]</f>
        <v>2914</v>
      </c>
    </row>
    <row r="2925" spans="2:9" hidden="1" x14ac:dyDescent="0.3">
      <c r="B2925">
        <v>2915</v>
      </c>
      <c r="C2925" s="1" t="s">
        <v>4881</v>
      </c>
      <c r="D2925" s="1" t="s">
        <v>4882</v>
      </c>
      <c r="E2925" s="1" t="s">
        <v>707</v>
      </c>
      <c r="F2925" s="1" t="s">
        <v>133</v>
      </c>
      <c r="G2925" s="1" t="s">
        <v>716</v>
      </c>
      <c r="H2925" s="1" t="s">
        <v>13572</v>
      </c>
      <c r="I2925" s="1">
        <f>+Territorio[[#This Row],[id]]</f>
        <v>2915</v>
      </c>
    </row>
    <row r="2926" spans="2:9" hidden="1" x14ac:dyDescent="0.3">
      <c r="B2926">
        <v>2916</v>
      </c>
      <c r="C2926" s="1" t="s">
        <v>4883</v>
      </c>
      <c r="D2926" s="1" t="s">
        <v>4884</v>
      </c>
      <c r="E2926" s="1" t="s">
        <v>707</v>
      </c>
      <c r="F2926" s="1" t="s">
        <v>133</v>
      </c>
      <c r="G2926" s="1" t="s">
        <v>716</v>
      </c>
      <c r="H2926" s="1" t="s">
        <v>13573</v>
      </c>
      <c r="I2926" s="1">
        <f>+Territorio[[#This Row],[id]]</f>
        <v>2916</v>
      </c>
    </row>
    <row r="2927" spans="2:9" hidden="1" x14ac:dyDescent="0.3">
      <c r="B2927">
        <v>2917</v>
      </c>
      <c r="C2927" s="1" t="s">
        <v>4885</v>
      </c>
      <c r="D2927" s="1" t="s">
        <v>4886</v>
      </c>
      <c r="E2927" s="1" t="s">
        <v>707</v>
      </c>
      <c r="F2927" s="1" t="s">
        <v>133</v>
      </c>
      <c r="G2927" s="1" t="s">
        <v>716</v>
      </c>
      <c r="H2927" s="1" t="s">
        <v>13574</v>
      </c>
      <c r="I2927" s="1">
        <f>+Territorio[[#This Row],[id]]</f>
        <v>2917</v>
      </c>
    </row>
    <row r="2928" spans="2:9" hidden="1" x14ac:dyDescent="0.3">
      <c r="B2928">
        <v>2918</v>
      </c>
      <c r="C2928" s="1" t="s">
        <v>4887</v>
      </c>
      <c r="D2928" s="1" t="s">
        <v>4888</v>
      </c>
      <c r="E2928" s="1" t="s">
        <v>707</v>
      </c>
      <c r="F2928" s="1" t="s">
        <v>133</v>
      </c>
      <c r="G2928" s="1" t="s">
        <v>716</v>
      </c>
      <c r="H2928" s="1" t="s">
        <v>13575</v>
      </c>
      <c r="I2928" s="1">
        <f>+Territorio[[#This Row],[id]]</f>
        <v>2918</v>
      </c>
    </row>
    <row r="2929" spans="2:9" hidden="1" x14ac:dyDescent="0.3">
      <c r="B2929">
        <v>2919</v>
      </c>
      <c r="C2929" s="1" t="s">
        <v>4889</v>
      </c>
      <c r="D2929" s="1" t="s">
        <v>4890</v>
      </c>
      <c r="E2929" s="1" t="s">
        <v>707</v>
      </c>
      <c r="F2929" s="1" t="s">
        <v>133</v>
      </c>
      <c r="G2929" s="1" t="s">
        <v>716</v>
      </c>
      <c r="H2929" s="1" t="s">
        <v>13576</v>
      </c>
      <c r="I2929" s="1">
        <f>+Territorio[[#This Row],[id]]</f>
        <v>2919</v>
      </c>
    </row>
    <row r="2930" spans="2:9" hidden="1" x14ac:dyDescent="0.3">
      <c r="B2930">
        <v>2920</v>
      </c>
      <c r="C2930" s="1" t="s">
        <v>4891</v>
      </c>
      <c r="D2930" s="1" t="s">
        <v>4892</v>
      </c>
      <c r="E2930" s="1" t="s">
        <v>707</v>
      </c>
      <c r="F2930" s="1" t="s">
        <v>133</v>
      </c>
      <c r="G2930" s="1" t="s">
        <v>716</v>
      </c>
      <c r="H2930" s="1" t="s">
        <v>13577</v>
      </c>
      <c r="I2930" s="1">
        <f>+Territorio[[#This Row],[id]]</f>
        <v>2920</v>
      </c>
    </row>
    <row r="2931" spans="2:9" hidden="1" x14ac:dyDescent="0.3">
      <c r="B2931">
        <v>2921</v>
      </c>
      <c r="C2931" s="1" t="s">
        <v>246</v>
      </c>
      <c r="D2931" s="1" t="s">
        <v>4893</v>
      </c>
      <c r="E2931" s="1" t="s">
        <v>707</v>
      </c>
      <c r="F2931" s="1" t="s">
        <v>133</v>
      </c>
      <c r="G2931" s="1" t="s">
        <v>716</v>
      </c>
      <c r="H2931" s="1" t="s">
        <v>13578</v>
      </c>
      <c r="I2931" s="1">
        <f>+Territorio[[#This Row],[id]]</f>
        <v>2921</v>
      </c>
    </row>
    <row r="2932" spans="2:9" hidden="1" x14ac:dyDescent="0.3">
      <c r="B2932">
        <v>2922</v>
      </c>
      <c r="C2932" s="1" t="s">
        <v>4894</v>
      </c>
      <c r="D2932" s="1" t="s">
        <v>4895</v>
      </c>
      <c r="E2932" s="1" t="s">
        <v>707</v>
      </c>
      <c r="F2932" s="1" t="s">
        <v>133</v>
      </c>
      <c r="G2932" s="1" t="s">
        <v>716</v>
      </c>
      <c r="H2932" s="1" t="s">
        <v>13579</v>
      </c>
      <c r="I2932" s="1">
        <f>+Territorio[[#This Row],[id]]</f>
        <v>2922</v>
      </c>
    </row>
    <row r="2933" spans="2:9" hidden="1" x14ac:dyDescent="0.3">
      <c r="B2933">
        <v>2923</v>
      </c>
      <c r="C2933" s="1" t="s">
        <v>4896</v>
      </c>
      <c r="D2933" s="1" t="s">
        <v>4897</v>
      </c>
      <c r="E2933" s="1" t="s">
        <v>707</v>
      </c>
      <c r="F2933" s="1" t="s">
        <v>133</v>
      </c>
      <c r="G2933" s="1" t="s">
        <v>716</v>
      </c>
      <c r="H2933" s="1" t="s">
        <v>13580</v>
      </c>
      <c r="I2933" s="1">
        <f>+Territorio[[#This Row],[id]]</f>
        <v>2923</v>
      </c>
    </row>
    <row r="2934" spans="2:9" hidden="1" x14ac:dyDescent="0.3">
      <c r="B2934">
        <v>2924</v>
      </c>
      <c r="C2934" s="1" t="s">
        <v>4898</v>
      </c>
      <c r="D2934" s="1" t="s">
        <v>4899</v>
      </c>
      <c r="E2934" s="1" t="s">
        <v>707</v>
      </c>
      <c r="F2934" s="1" t="s">
        <v>133</v>
      </c>
      <c r="G2934" s="1" t="s">
        <v>716</v>
      </c>
      <c r="H2934" s="1" t="s">
        <v>13581</v>
      </c>
      <c r="I2934" s="1">
        <f>+Territorio[[#This Row],[id]]</f>
        <v>2924</v>
      </c>
    </row>
    <row r="2935" spans="2:9" hidden="1" x14ac:dyDescent="0.3">
      <c r="B2935">
        <v>2925</v>
      </c>
      <c r="C2935" s="1" t="s">
        <v>4900</v>
      </c>
      <c r="D2935" s="1" t="s">
        <v>4901</v>
      </c>
      <c r="E2935" s="1" t="s">
        <v>707</v>
      </c>
      <c r="F2935" s="1" t="s">
        <v>133</v>
      </c>
      <c r="G2935" s="1" t="s">
        <v>716</v>
      </c>
      <c r="H2935" s="1" t="s">
        <v>13582</v>
      </c>
      <c r="I2935" s="1">
        <f>+Territorio[[#This Row],[id]]</f>
        <v>2925</v>
      </c>
    </row>
    <row r="2936" spans="2:9" hidden="1" x14ac:dyDescent="0.3">
      <c r="B2936">
        <v>2926</v>
      </c>
      <c r="C2936" s="1" t="s">
        <v>1496</v>
      </c>
      <c r="D2936" s="1" t="s">
        <v>3087</v>
      </c>
      <c r="E2936" s="1" t="s">
        <v>707</v>
      </c>
      <c r="F2936" s="1" t="s">
        <v>133</v>
      </c>
      <c r="G2936" s="1" t="s">
        <v>716</v>
      </c>
      <c r="H2936" s="1" t="s">
        <v>13583</v>
      </c>
      <c r="I2936" s="1">
        <f>+Territorio[[#This Row],[id]]</f>
        <v>2926</v>
      </c>
    </row>
    <row r="2937" spans="2:9" hidden="1" x14ac:dyDescent="0.3">
      <c r="B2937">
        <v>2927</v>
      </c>
      <c r="C2937" s="1" t="s">
        <v>4902</v>
      </c>
      <c r="D2937" s="1" t="s">
        <v>3089</v>
      </c>
      <c r="E2937" s="1" t="s">
        <v>707</v>
      </c>
      <c r="F2937" s="1" t="s">
        <v>133</v>
      </c>
      <c r="G2937" s="1" t="s">
        <v>716</v>
      </c>
      <c r="H2937" s="1" t="s">
        <v>13584</v>
      </c>
      <c r="I2937" s="1">
        <f>+Territorio[[#This Row],[id]]</f>
        <v>2927</v>
      </c>
    </row>
    <row r="2938" spans="2:9" hidden="1" x14ac:dyDescent="0.3">
      <c r="B2938">
        <v>2928</v>
      </c>
      <c r="C2938" s="1" t="s">
        <v>836</v>
      </c>
      <c r="D2938" s="1" t="s">
        <v>4903</v>
      </c>
      <c r="E2938" s="1" t="s">
        <v>707</v>
      </c>
      <c r="F2938" s="1" t="s">
        <v>133</v>
      </c>
      <c r="G2938" s="1" t="s">
        <v>716</v>
      </c>
      <c r="H2938" s="1" t="s">
        <v>13585</v>
      </c>
      <c r="I2938" s="1">
        <f>+Territorio[[#This Row],[id]]</f>
        <v>2928</v>
      </c>
    </row>
    <row r="2939" spans="2:9" hidden="1" x14ac:dyDescent="0.3">
      <c r="B2939">
        <v>2929</v>
      </c>
      <c r="C2939" s="1" t="s">
        <v>4904</v>
      </c>
      <c r="D2939" s="1" t="s">
        <v>4905</v>
      </c>
      <c r="E2939" s="1" t="s">
        <v>707</v>
      </c>
      <c r="F2939" s="1" t="s">
        <v>133</v>
      </c>
      <c r="G2939" s="1" t="s">
        <v>716</v>
      </c>
      <c r="H2939" s="1" t="s">
        <v>13586</v>
      </c>
      <c r="I2939" s="1">
        <f>+Territorio[[#This Row],[id]]</f>
        <v>2929</v>
      </c>
    </row>
    <row r="2940" spans="2:9" hidden="1" x14ac:dyDescent="0.3">
      <c r="B2940">
        <v>2930</v>
      </c>
      <c r="C2940" s="1" t="s">
        <v>4906</v>
      </c>
      <c r="D2940" s="1" t="s">
        <v>3091</v>
      </c>
      <c r="E2940" s="1" t="s">
        <v>707</v>
      </c>
      <c r="F2940" s="1" t="s">
        <v>133</v>
      </c>
      <c r="G2940" s="1" t="s">
        <v>716</v>
      </c>
      <c r="H2940" s="1" t="s">
        <v>13587</v>
      </c>
      <c r="I2940" s="1">
        <f>+Territorio[[#This Row],[id]]</f>
        <v>2930</v>
      </c>
    </row>
    <row r="2941" spans="2:9" hidden="1" x14ac:dyDescent="0.3">
      <c r="B2941">
        <v>2931</v>
      </c>
      <c r="C2941" s="1" t="s">
        <v>4907</v>
      </c>
      <c r="D2941" s="1" t="s">
        <v>3093</v>
      </c>
      <c r="E2941" s="1" t="s">
        <v>707</v>
      </c>
      <c r="F2941" s="1" t="s">
        <v>133</v>
      </c>
      <c r="G2941" s="1" t="s">
        <v>716</v>
      </c>
      <c r="H2941" s="1" t="s">
        <v>13588</v>
      </c>
      <c r="I2941" s="1">
        <f>+Territorio[[#This Row],[id]]</f>
        <v>2931</v>
      </c>
    </row>
    <row r="2942" spans="2:9" hidden="1" x14ac:dyDescent="0.3">
      <c r="B2942">
        <v>2932</v>
      </c>
      <c r="C2942" s="1" t="s">
        <v>4908</v>
      </c>
      <c r="D2942" s="1" t="s">
        <v>3095</v>
      </c>
      <c r="E2942" s="1" t="s">
        <v>707</v>
      </c>
      <c r="F2942" s="1" t="s">
        <v>133</v>
      </c>
      <c r="G2942" s="1" t="s">
        <v>716</v>
      </c>
      <c r="H2942" s="1" t="s">
        <v>13589</v>
      </c>
      <c r="I2942" s="1">
        <f>+Territorio[[#This Row],[id]]</f>
        <v>2932</v>
      </c>
    </row>
    <row r="2943" spans="2:9" hidden="1" x14ac:dyDescent="0.3">
      <c r="B2943">
        <v>2933</v>
      </c>
      <c r="C2943" s="1" t="s">
        <v>931</v>
      </c>
      <c r="D2943" s="1" t="s">
        <v>4909</v>
      </c>
      <c r="E2943" s="1" t="s">
        <v>707</v>
      </c>
      <c r="F2943" s="1" t="s">
        <v>133</v>
      </c>
      <c r="G2943" s="1" t="s">
        <v>716</v>
      </c>
      <c r="H2943" s="1" t="s">
        <v>13590</v>
      </c>
      <c r="I2943" s="1">
        <f>+Territorio[[#This Row],[id]]</f>
        <v>2933</v>
      </c>
    </row>
    <row r="2944" spans="2:9" hidden="1" x14ac:dyDescent="0.3">
      <c r="B2944">
        <v>2934</v>
      </c>
      <c r="C2944" s="1" t="s">
        <v>4910</v>
      </c>
      <c r="D2944" s="1" t="s">
        <v>4911</v>
      </c>
      <c r="E2944" s="1" t="s">
        <v>707</v>
      </c>
      <c r="F2944" s="1" t="s">
        <v>133</v>
      </c>
      <c r="G2944" s="1" t="s">
        <v>716</v>
      </c>
      <c r="H2944" s="1" t="s">
        <v>13591</v>
      </c>
      <c r="I2944" s="1">
        <f>+Territorio[[#This Row],[id]]</f>
        <v>2934</v>
      </c>
    </row>
    <row r="2945" spans="2:9" hidden="1" x14ac:dyDescent="0.3">
      <c r="B2945">
        <v>2935</v>
      </c>
      <c r="C2945" s="1" t="s">
        <v>4912</v>
      </c>
      <c r="D2945" s="1" t="s">
        <v>4913</v>
      </c>
      <c r="E2945" s="1" t="s">
        <v>707</v>
      </c>
      <c r="F2945" s="1" t="s">
        <v>133</v>
      </c>
      <c r="G2945" s="1" t="s">
        <v>716</v>
      </c>
      <c r="H2945" s="1" t="s">
        <v>13592</v>
      </c>
      <c r="I2945" s="1">
        <f>+Territorio[[#This Row],[id]]</f>
        <v>2935</v>
      </c>
    </row>
    <row r="2946" spans="2:9" hidden="1" x14ac:dyDescent="0.3">
      <c r="B2946">
        <v>2936</v>
      </c>
      <c r="C2946" s="1" t="s">
        <v>4914</v>
      </c>
      <c r="D2946" s="1" t="s">
        <v>4915</v>
      </c>
      <c r="E2946" s="1" t="s">
        <v>707</v>
      </c>
      <c r="F2946" s="1" t="s">
        <v>133</v>
      </c>
      <c r="G2946" s="1" t="s">
        <v>716</v>
      </c>
      <c r="H2946" s="1" t="s">
        <v>13593</v>
      </c>
      <c r="I2946" s="1">
        <f>+Territorio[[#This Row],[id]]</f>
        <v>2936</v>
      </c>
    </row>
    <row r="2947" spans="2:9" hidden="1" x14ac:dyDescent="0.3">
      <c r="B2947">
        <v>2937</v>
      </c>
      <c r="C2947" s="1" t="s">
        <v>840</v>
      </c>
      <c r="D2947" s="1" t="s">
        <v>4916</v>
      </c>
      <c r="E2947" s="1" t="s">
        <v>707</v>
      </c>
      <c r="F2947" s="1" t="s">
        <v>133</v>
      </c>
      <c r="G2947" s="1" t="s">
        <v>716</v>
      </c>
      <c r="H2947" s="1" t="s">
        <v>13594</v>
      </c>
      <c r="I2947" s="1">
        <f>+Territorio[[#This Row],[id]]</f>
        <v>2937</v>
      </c>
    </row>
    <row r="2948" spans="2:9" hidden="1" x14ac:dyDescent="0.3">
      <c r="B2948">
        <v>2938</v>
      </c>
      <c r="C2948" s="1" t="s">
        <v>4917</v>
      </c>
      <c r="D2948" s="1" t="s">
        <v>4918</v>
      </c>
      <c r="E2948" s="1" t="s">
        <v>707</v>
      </c>
      <c r="F2948" s="1" t="s">
        <v>133</v>
      </c>
      <c r="G2948" s="1" t="s">
        <v>716</v>
      </c>
      <c r="H2948" s="1" t="s">
        <v>13595</v>
      </c>
      <c r="I2948" s="1">
        <f>+Territorio[[#This Row],[id]]</f>
        <v>2938</v>
      </c>
    </row>
    <row r="2949" spans="2:9" hidden="1" x14ac:dyDescent="0.3">
      <c r="B2949">
        <v>2939</v>
      </c>
      <c r="C2949" s="1" t="s">
        <v>4919</v>
      </c>
      <c r="D2949" s="1" t="s">
        <v>4920</v>
      </c>
      <c r="E2949" s="1" t="s">
        <v>707</v>
      </c>
      <c r="F2949" s="1" t="s">
        <v>133</v>
      </c>
      <c r="G2949" s="1" t="s">
        <v>716</v>
      </c>
      <c r="H2949" s="1" t="s">
        <v>13596</v>
      </c>
      <c r="I2949" s="1">
        <f>+Territorio[[#This Row],[id]]</f>
        <v>2939</v>
      </c>
    </row>
    <row r="2950" spans="2:9" hidden="1" x14ac:dyDescent="0.3">
      <c r="B2950">
        <v>2940</v>
      </c>
      <c r="C2950" s="1" t="s">
        <v>4921</v>
      </c>
      <c r="D2950" s="1" t="s">
        <v>4922</v>
      </c>
      <c r="E2950" s="1" t="s">
        <v>707</v>
      </c>
      <c r="F2950" s="1" t="s">
        <v>133</v>
      </c>
      <c r="G2950" s="1" t="s">
        <v>716</v>
      </c>
      <c r="H2950" s="1" t="s">
        <v>13597</v>
      </c>
      <c r="I2950" s="1">
        <f>+Territorio[[#This Row],[id]]</f>
        <v>2940</v>
      </c>
    </row>
    <row r="2951" spans="2:9" hidden="1" x14ac:dyDescent="0.3">
      <c r="B2951">
        <v>2941</v>
      </c>
      <c r="C2951" s="1" t="s">
        <v>4923</v>
      </c>
      <c r="D2951" s="1" t="s">
        <v>4924</v>
      </c>
      <c r="E2951" s="1" t="s">
        <v>707</v>
      </c>
      <c r="F2951" s="1" t="s">
        <v>133</v>
      </c>
      <c r="G2951" s="1" t="s">
        <v>716</v>
      </c>
      <c r="H2951" s="1" t="s">
        <v>13598</v>
      </c>
      <c r="I2951" s="1">
        <f>+Territorio[[#This Row],[id]]</f>
        <v>2941</v>
      </c>
    </row>
    <row r="2952" spans="2:9" hidden="1" x14ac:dyDescent="0.3">
      <c r="B2952">
        <v>2942</v>
      </c>
      <c r="C2952" s="1" t="s">
        <v>1499</v>
      </c>
      <c r="D2952" s="1" t="s">
        <v>4925</v>
      </c>
      <c r="E2952" s="1" t="s">
        <v>707</v>
      </c>
      <c r="F2952" s="1" t="s">
        <v>133</v>
      </c>
      <c r="G2952" s="1" t="s">
        <v>716</v>
      </c>
      <c r="H2952" s="1" t="s">
        <v>13599</v>
      </c>
      <c r="I2952" s="1">
        <f>+Territorio[[#This Row],[id]]</f>
        <v>2942</v>
      </c>
    </row>
    <row r="2953" spans="2:9" hidden="1" x14ac:dyDescent="0.3">
      <c r="B2953">
        <v>2943</v>
      </c>
      <c r="C2953" s="1" t="s">
        <v>4704</v>
      </c>
      <c r="D2953" s="1" t="s">
        <v>4926</v>
      </c>
      <c r="E2953" s="1" t="s">
        <v>707</v>
      </c>
      <c r="F2953" s="1" t="s">
        <v>133</v>
      </c>
      <c r="G2953" s="1" t="s">
        <v>716</v>
      </c>
      <c r="H2953" s="1" t="s">
        <v>13600</v>
      </c>
      <c r="I2953" s="1">
        <f>+Territorio[[#This Row],[id]]</f>
        <v>2943</v>
      </c>
    </row>
    <row r="2954" spans="2:9" hidden="1" x14ac:dyDescent="0.3">
      <c r="B2954">
        <v>2944</v>
      </c>
      <c r="C2954" s="1" t="s">
        <v>4927</v>
      </c>
      <c r="D2954" s="1" t="s">
        <v>4928</v>
      </c>
      <c r="E2954" s="1" t="s">
        <v>707</v>
      </c>
      <c r="F2954" s="1" t="s">
        <v>133</v>
      </c>
      <c r="G2954" s="1" t="s">
        <v>716</v>
      </c>
      <c r="H2954" s="1" t="s">
        <v>13601</v>
      </c>
      <c r="I2954" s="1">
        <f>+Territorio[[#This Row],[id]]</f>
        <v>2944</v>
      </c>
    </row>
    <row r="2955" spans="2:9" hidden="1" x14ac:dyDescent="0.3">
      <c r="B2955">
        <v>2945</v>
      </c>
      <c r="C2955" s="1" t="s">
        <v>4929</v>
      </c>
      <c r="D2955" s="1" t="s">
        <v>4930</v>
      </c>
      <c r="E2955" s="1" t="s">
        <v>707</v>
      </c>
      <c r="F2955" s="1" t="s">
        <v>133</v>
      </c>
      <c r="G2955" s="1" t="s">
        <v>716</v>
      </c>
      <c r="H2955" s="1" t="s">
        <v>13602</v>
      </c>
      <c r="I2955" s="1">
        <f>+Territorio[[#This Row],[id]]</f>
        <v>2945</v>
      </c>
    </row>
    <row r="2956" spans="2:9" hidden="1" x14ac:dyDescent="0.3">
      <c r="B2956">
        <v>2946</v>
      </c>
      <c r="C2956" s="1" t="s">
        <v>4931</v>
      </c>
      <c r="D2956" s="1" t="s">
        <v>4932</v>
      </c>
      <c r="E2956" s="1" t="s">
        <v>707</v>
      </c>
      <c r="F2956" s="1" t="s">
        <v>133</v>
      </c>
      <c r="G2956" s="1" t="s">
        <v>716</v>
      </c>
      <c r="H2956" s="1" t="s">
        <v>13603</v>
      </c>
      <c r="I2956" s="1">
        <f>+Territorio[[#This Row],[id]]</f>
        <v>2946</v>
      </c>
    </row>
    <row r="2957" spans="2:9" hidden="1" x14ac:dyDescent="0.3">
      <c r="B2957">
        <v>2947</v>
      </c>
      <c r="C2957" s="1" t="s">
        <v>3397</v>
      </c>
      <c r="D2957" s="1" t="s">
        <v>4933</v>
      </c>
      <c r="E2957" s="1" t="s">
        <v>707</v>
      </c>
      <c r="F2957" s="1" t="s">
        <v>133</v>
      </c>
      <c r="G2957" s="1" t="s">
        <v>716</v>
      </c>
      <c r="H2957" s="1" t="s">
        <v>13604</v>
      </c>
      <c r="I2957" s="1">
        <f>+Territorio[[#This Row],[id]]</f>
        <v>2947</v>
      </c>
    </row>
    <row r="2958" spans="2:9" hidden="1" x14ac:dyDescent="0.3">
      <c r="B2958">
        <v>2948</v>
      </c>
      <c r="C2958" s="1" t="s">
        <v>4934</v>
      </c>
      <c r="D2958" s="1" t="s">
        <v>4935</v>
      </c>
      <c r="E2958" s="1" t="s">
        <v>707</v>
      </c>
      <c r="F2958" s="1" t="s">
        <v>133</v>
      </c>
      <c r="G2958" s="1" t="s">
        <v>716</v>
      </c>
      <c r="H2958" s="1" t="s">
        <v>13605</v>
      </c>
      <c r="I2958" s="1">
        <f>+Territorio[[#This Row],[id]]</f>
        <v>2948</v>
      </c>
    </row>
    <row r="2959" spans="2:9" hidden="1" x14ac:dyDescent="0.3">
      <c r="B2959">
        <v>2949</v>
      </c>
      <c r="C2959" s="1" t="s">
        <v>4936</v>
      </c>
      <c r="D2959" s="1" t="s">
        <v>4937</v>
      </c>
      <c r="E2959" s="1" t="s">
        <v>707</v>
      </c>
      <c r="F2959" s="1" t="s">
        <v>133</v>
      </c>
      <c r="G2959" s="1" t="s">
        <v>716</v>
      </c>
      <c r="H2959" s="1" t="s">
        <v>13606</v>
      </c>
      <c r="I2959" s="1">
        <f>+Territorio[[#This Row],[id]]</f>
        <v>2949</v>
      </c>
    </row>
    <row r="2960" spans="2:9" hidden="1" x14ac:dyDescent="0.3">
      <c r="B2960">
        <v>2950</v>
      </c>
      <c r="C2960" s="1" t="s">
        <v>1503</v>
      </c>
      <c r="D2960" s="1" t="s">
        <v>4938</v>
      </c>
      <c r="E2960" s="1" t="s">
        <v>707</v>
      </c>
      <c r="F2960" s="1" t="s">
        <v>133</v>
      </c>
      <c r="G2960" s="1" t="s">
        <v>716</v>
      </c>
      <c r="H2960" s="1" t="s">
        <v>13607</v>
      </c>
      <c r="I2960" s="1">
        <f>+Territorio[[#This Row],[id]]</f>
        <v>2950</v>
      </c>
    </row>
    <row r="2961" spans="2:9" hidden="1" x14ac:dyDescent="0.3">
      <c r="B2961">
        <v>2951</v>
      </c>
      <c r="C2961" s="1" t="s">
        <v>3397</v>
      </c>
      <c r="D2961" s="1" t="s">
        <v>4939</v>
      </c>
      <c r="E2961" s="1" t="s">
        <v>707</v>
      </c>
      <c r="F2961" s="1" t="s">
        <v>133</v>
      </c>
      <c r="G2961" s="1" t="s">
        <v>716</v>
      </c>
      <c r="H2961" s="1" t="s">
        <v>13608</v>
      </c>
      <c r="I2961" s="1">
        <f>+Territorio[[#This Row],[id]]</f>
        <v>2951</v>
      </c>
    </row>
    <row r="2962" spans="2:9" hidden="1" x14ac:dyDescent="0.3">
      <c r="B2962">
        <v>2952</v>
      </c>
      <c r="C2962" s="1" t="s">
        <v>695</v>
      </c>
      <c r="D2962" s="1" t="s">
        <v>4940</v>
      </c>
      <c r="E2962" s="1" t="s">
        <v>707</v>
      </c>
      <c r="F2962" s="1" t="s">
        <v>133</v>
      </c>
      <c r="G2962" s="1" t="s">
        <v>716</v>
      </c>
      <c r="H2962" s="1" t="s">
        <v>13609</v>
      </c>
      <c r="I2962" s="1">
        <f>+Territorio[[#This Row],[id]]</f>
        <v>2952</v>
      </c>
    </row>
    <row r="2963" spans="2:9" hidden="1" x14ac:dyDescent="0.3">
      <c r="B2963">
        <v>2953</v>
      </c>
      <c r="C2963" s="1" t="s">
        <v>4941</v>
      </c>
      <c r="D2963" s="1" t="s">
        <v>4942</v>
      </c>
      <c r="E2963" s="1" t="s">
        <v>707</v>
      </c>
      <c r="F2963" s="1" t="s">
        <v>133</v>
      </c>
      <c r="G2963" s="1" t="s">
        <v>716</v>
      </c>
      <c r="H2963" s="1" t="s">
        <v>13610</v>
      </c>
      <c r="I2963" s="1">
        <f>+Territorio[[#This Row],[id]]</f>
        <v>2953</v>
      </c>
    </row>
    <row r="2964" spans="2:9" hidden="1" x14ac:dyDescent="0.3">
      <c r="B2964">
        <v>2954</v>
      </c>
      <c r="C2964" s="1" t="s">
        <v>4943</v>
      </c>
      <c r="D2964" s="1" t="s">
        <v>4944</v>
      </c>
      <c r="E2964" s="1" t="s">
        <v>707</v>
      </c>
      <c r="F2964" s="1" t="s">
        <v>133</v>
      </c>
      <c r="G2964" s="1" t="s">
        <v>716</v>
      </c>
      <c r="H2964" s="1" t="s">
        <v>13611</v>
      </c>
      <c r="I2964" s="1">
        <f>+Territorio[[#This Row],[id]]</f>
        <v>2954</v>
      </c>
    </row>
    <row r="2965" spans="2:9" hidden="1" x14ac:dyDescent="0.3">
      <c r="B2965">
        <v>2955</v>
      </c>
      <c r="C2965" s="1" t="s">
        <v>4945</v>
      </c>
      <c r="D2965" s="1" t="s">
        <v>4946</v>
      </c>
      <c r="E2965" s="1" t="s">
        <v>707</v>
      </c>
      <c r="F2965" s="1" t="s">
        <v>133</v>
      </c>
      <c r="G2965" s="1" t="s">
        <v>716</v>
      </c>
      <c r="H2965" s="1" t="s">
        <v>13612</v>
      </c>
      <c r="I2965" s="1">
        <f>+Territorio[[#This Row],[id]]</f>
        <v>2955</v>
      </c>
    </row>
    <row r="2966" spans="2:9" hidden="1" x14ac:dyDescent="0.3">
      <c r="B2966">
        <v>2956</v>
      </c>
      <c r="C2966" s="1" t="s">
        <v>4947</v>
      </c>
      <c r="D2966" s="1" t="s">
        <v>4948</v>
      </c>
      <c r="E2966" s="1" t="s">
        <v>707</v>
      </c>
      <c r="F2966" s="1" t="s">
        <v>133</v>
      </c>
      <c r="G2966" s="1" t="s">
        <v>716</v>
      </c>
      <c r="H2966" s="1" t="s">
        <v>13613</v>
      </c>
      <c r="I2966" s="1">
        <f>+Territorio[[#This Row],[id]]</f>
        <v>2956</v>
      </c>
    </row>
    <row r="2967" spans="2:9" hidden="1" x14ac:dyDescent="0.3">
      <c r="B2967">
        <v>2957</v>
      </c>
      <c r="C2967" s="1" t="s">
        <v>599</v>
      </c>
      <c r="D2967" s="1" t="s">
        <v>4949</v>
      </c>
      <c r="E2967" s="1" t="s">
        <v>707</v>
      </c>
      <c r="F2967" s="1" t="s">
        <v>133</v>
      </c>
      <c r="G2967" s="1" t="s">
        <v>716</v>
      </c>
      <c r="H2967" s="1" t="s">
        <v>13614</v>
      </c>
      <c r="I2967" s="1">
        <f>+Territorio[[#This Row],[id]]</f>
        <v>2957</v>
      </c>
    </row>
    <row r="2968" spans="2:9" hidden="1" x14ac:dyDescent="0.3">
      <c r="B2968">
        <v>2958</v>
      </c>
      <c r="C2968" s="1" t="s">
        <v>4950</v>
      </c>
      <c r="D2968" s="1" t="s">
        <v>4951</v>
      </c>
      <c r="E2968" s="1" t="s">
        <v>707</v>
      </c>
      <c r="F2968" s="1" t="s">
        <v>133</v>
      </c>
      <c r="G2968" s="1" t="s">
        <v>716</v>
      </c>
      <c r="H2968" s="1" t="s">
        <v>13615</v>
      </c>
      <c r="I2968" s="1">
        <f>+Territorio[[#This Row],[id]]</f>
        <v>2958</v>
      </c>
    </row>
    <row r="2969" spans="2:9" hidden="1" x14ac:dyDescent="0.3">
      <c r="B2969">
        <v>2959</v>
      </c>
      <c r="C2969" s="1" t="s">
        <v>1507</v>
      </c>
      <c r="D2969" s="1" t="s">
        <v>4952</v>
      </c>
      <c r="E2969" s="1" t="s">
        <v>707</v>
      </c>
      <c r="F2969" s="1" t="s">
        <v>133</v>
      </c>
      <c r="G2969" s="1" t="s">
        <v>716</v>
      </c>
      <c r="H2969" s="1" t="s">
        <v>13616</v>
      </c>
      <c r="I2969" s="1">
        <f>+Territorio[[#This Row],[id]]</f>
        <v>2959</v>
      </c>
    </row>
    <row r="2970" spans="2:9" hidden="1" x14ac:dyDescent="0.3">
      <c r="B2970">
        <v>2960</v>
      </c>
      <c r="C2970" s="1" t="s">
        <v>4953</v>
      </c>
      <c r="D2970" s="1" t="s">
        <v>4954</v>
      </c>
      <c r="E2970" s="1" t="s">
        <v>707</v>
      </c>
      <c r="F2970" s="1" t="s">
        <v>133</v>
      </c>
      <c r="G2970" s="1" t="s">
        <v>716</v>
      </c>
      <c r="H2970" s="1" t="s">
        <v>13617</v>
      </c>
      <c r="I2970" s="1">
        <f>+Territorio[[#This Row],[id]]</f>
        <v>2960</v>
      </c>
    </row>
    <row r="2971" spans="2:9" hidden="1" x14ac:dyDescent="0.3">
      <c r="B2971">
        <v>2961</v>
      </c>
      <c r="C2971" s="1" t="s">
        <v>4955</v>
      </c>
      <c r="D2971" s="1" t="s">
        <v>4956</v>
      </c>
      <c r="E2971" s="1" t="s">
        <v>707</v>
      </c>
      <c r="F2971" s="1" t="s">
        <v>133</v>
      </c>
      <c r="G2971" s="1" t="s">
        <v>716</v>
      </c>
      <c r="H2971" s="1" t="s">
        <v>13618</v>
      </c>
      <c r="I2971" s="1">
        <f>+Territorio[[#This Row],[id]]</f>
        <v>2961</v>
      </c>
    </row>
    <row r="2972" spans="2:9" hidden="1" x14ac:dyDescent="0.3">
      <c r="B2972">
        <v>2962</v>
      </c>
      <c r="C2972" s="1" t="s">
        <v>505</v>
      </c>
      <c r="D2972" s="1" t="s">
        <v>4957</v>
      </c>
      <c r="E2972" s="1" t="s">
        <v>707</v>
      </c>
      <c r="F2972" s="1" t="s">
        <v>133</v>
      </c>
      <c r="G2972" s="1" t="s">
        <v>716</v>
      </c>
      <c r="H2972" s="1" t="s">
        <v>13619</v>
      </c>
      <c r="I2972" s="1">
        <f>+Territorio[[#This Row],[id]]</f>
        <v>2962</v>
      </c>
    </row>
    <row r="2973" spans="2:9" hidden="1" x14ac:dyDescent="0.3">
      <c r="B2973">
        <v>2963</v>
      </c>
      <c r="C2973" s="1" t="s">
        <v>4958</v>
      </c>
      <c r="D2973" s="1" t="s">
        <v>4959</v>
      </c>
      <c r="E2973" s="1" t="s">
        <v>707</v>
      </c>
      <c r="F2973" s="1" t="s">
        <v>133</v>
      </c>
      <c r="G2973" s="1" t="s">
        <v>716</v>
      </c>
      <c r="H2973" s="1" t="s">
        <v>13620</v>
      </c>
      <c r="I2973" s="1">
        <f>+Territorio[[#This Row],[id]]</f>
        <v>2963</v>
      </c>
    </row>
    <row r="2974" spans="2:9" hidden="1" x14ac:dyDescent="0.3">
      <c r="B2974">
        <v>2964</v>
      </c>
      <c r="C2974" s="1" t="s">
        <v>4960</v>
      </c>
      <c r="D2974" s="1" t="s">
        <v>4961</v>
      </c>
      <c r="E2974" s="1" t="s">
        <v>707</v>
      </c>
      <c r="F2974" s="1" t="s">
        <v>133</v>
      </c>
      <c r="G2974" s="1" t="s">
        <v>716</v>
      </c>
      <c r="H2974" s="1" t="s">
        <v>13621</v>
      </c>
      <c r="I2974" s="1">
        <f>+Territorio[[#This Row],[id]]</f>
        <v>2964</v>
      </c>
    </row>
    <row r="2975" spans="2:9" hidden="1" x14ac:dyDescent="0.3">
      <c r="B2975">
        <v>2965</v>
      </c>
      <c r="C2975" s="1" t="s">
        <v>2667</v>
      </c>
      <c r="D2975" s="1" t="s">
        <v>4962</v>
      </c>
      <c r="E2975" s="1" t="s">
        <v>707</v>
      </c>
      <c r="F2975" s="1" t="s">
        <v>133</v>
      </c>
      <c r="G2975" s="1" t="s">
        <v>716</v>
      </c>
      <c r="H2975" s="1" t="s">
        <v>13622</v>
      </c>
      <c r="I2975" s="1">
        <f>+Territorio[[#This Row],[id]]</f>
        <v>2965</v>
      </c>
    </row>
    <row r="2976" spans="2:9" hidden="1" x14ac:dyDescent="0.3">
      <c r="B2976">
        <v>2966</v>
      </c>
      <c r="C2976" s="1" t="s">
        <v>4963</v>
      </c>
      <c r="D2976" s="1" t="s">
        <v>4964</v>
      </c>
      <c r="E2976" s="1" t="s">
        <v>707</v>
      </c>
      <c r="F2976" s="1" t="s">
        <v>133</v>
      </c>
      <c r="G2976" s="1" t="s">
        <v>716</v>
      </c>
      <c r="H2976" s="1" t="s">
        <v>13623</v>
      </c>
      <c r="I2976" s="1">
        <f>+Territorio[[#This Row],[id]]</f>
        <v>2966</v>
      </c>
    </row>
    <row r="2977" spans="2:9" hidden="1" x14ac:dyDescent="0.3">
      <c r="B2977">
        <v>2967</v>
      </c>
      <c r="C2977" s="1" t="s">
        <v>1603</v>
      </c>
      <c r="D2977" s="1" t="s">
        <v>4965</v>
      </c>
      <c r="E2977" s="1" t="s">
        <v>707</v>
      </c>
      <c r="F2977" s="1" t="s">
        <v>133</v>
      </c>
      <c r="G2977" s="1" t="s">
        <v>716</v>
      </c>
      <c r="H2977" s="1" t="s">
        <v>13624</v>
      </c>
      <c r="I2977" s="1">
        <f>+Territorio[[#This Row],[id]]</f>
        <v>2967</v>
      </c>
    </row>
    <row r="2978" spans="2:9" hidden="1" x14ac:dyDescent="0.3">
      <c r="B2978">
        <v>2968</v>
      </c>
      <c r="C2978" s="1" t="s">
        <v>4633</v>
      </c>
      <c r="D2978" s="1" t="s">
        <v>4966</v>
      </c>
      <c r="E2978" s="1" t="s">
        <v>707</v>
      </c>
      <c r="F2978" s="1" t="s">
        <v>133</v>
      </c>
      <c r="G2978" s="1" t="s">
        <v>716</v>
      </c>
      <c r="H2978" s="1" t="s">
        <v>13625</v>
      </c>
      <c r="I2978" s="1">
        <f>+Territorio[[#This Row],[id]]</f>
        <v>2968</v>
      </c>
    </row>
    <row r="2979" spans="2:9" hidden="1" x14ac:dyDescent="0.3">
      <c r="B2979">
        <v>2969</v>
      </c>
      <c r="C2979" s="1" t="s">
        <v>1171</v>
      </c>
      <c r="D2979" s="1" t="s">
        <v>4967</v>
      </c>
      <c r="E2979" s="1" t="s">
        <v>707</v>
      </c>
      <c r="F2979" s="1" t="s">
        <v>133</v>
      </c>
      <c r="G2979" s="1" t="s">
        <v>716</v>
      </c>
      <c r="H2979" s="1" t="s">
        <v>13626</v>
      </c>
      <c r="I2979" s="1">
        <f>+Territorio[[#This Row],[id]]</f>
        <v>2969</v>
      </c>
    </row>
    <row r="2980" spans="2:9" hidden="1" x14ac:dyDescent="0.3">
      <c r="B2980">
        <v>2970</v>
      </c>
      <c r="C2980" s="1" t="s">
        <v>1212</v>
      </c>
      <c r="D2980" s="1" t="s">
        <v>4968</v>
      </c>
      <c r="E2980" s="1" t="s">
        <v>707</v>
      </c>
      <c r="F2980" s="1" t="s">
        <v>133</v>
      </c>
      <c r="G2980" s="1" t="s">
        <v>716</v>
      </c>
      <c r="H2980" s="1" t="s">
        <v>13627</v>
      </c>
      <c r="I2980" s="1">
        <f>+Territorio[[#This Row],[id]]</f>
        <v>2970</v>
      </c>
    </row>
    <row r="2981" spans="2:9" hidden="1" x14ac:dyDescent="0.3">
      <c r="B2981">
        <v>2971</v>
      </c>
      <c r="C2981" s="1" t="s">
        <v>4352</v>
      </c>
      <c r="D2981" s="1" t="s">
        <v>4969</v>
      </c>
      <c r="E2981" s="1" t="s">
        <v>707</v>
      </c>
      <c r="F2981" s="1" t="s">
        <v>133</v>
      </c>
      <c r="G2981" s="1" t="s">
        <v>716</v>
      </c>
      <c r="H2981" s="1" t="s">
        <v>13628</v>
      </c>
      <c r="I2981" s="1">
        <f>+Territorio[[#This Row],[id]]</f>
        <v>2971</v>
      </c>
    </row>
    <row r="2982" spans="2:9" hidden="1" x14ac:dyDescent="0.3">
      <c r="B2982">
        <v>2972</v>
      </c>
      <c r="C2982" s="1" t="s">
        <v>832</v>
      </c>
      <c r="D2982" s="1" t="s">
        <v>4970</v>
      </c>
      <c r="E2982" s="1" t="s">
        <v>707</v>
      </c>
      <c r="F2982" s="1" t="s">
        <v>133</v>
      </c>
      <c r="G2982" s="1" t="s">
        <v>716</v>
      </c>
      <c r="H2982" s="1" t="s">
        <v>13629</v>
      </c>
      <c r="I2982" s="1">
        <f>+Territorio[[#This Row],[id]]</f>
        <v>2972</v>
      </c>
    </row>
    <row r="2983" spans="2:9" hidden="1" x14ac:dyDescent="0.3">
      <c r="B2983">
        <v>2973</v>
      </c>
      <c r="C2983" s="1" t="s">
        <v>4971</v>
      </c>
      <c r="D2983" s="1" t="s">
        <v>4972</v>
      </c>
      <c r="E2983" s="1" t="s">
        <v>707</v>
      </c>
      <c r="F2983" s="1" t="s">
        <v>133</v>
      </c>
      <c r="G2983" s="1" t="s">
        <v>716</v>
      </c>
      <c r="H2983" s="1" t="s">
        <v>13630</v>
      </c>
      <c r="I2983" s="1">
        <f>+Territorio[[#This Row],[id]]</f>
        <v>2973</v>
      </c>
    </row>
    <row r="2984" spans="2:9" hidden="1" x14ac:dyDescent="0.3">
      <c r="B2984">
        <v>2974</v>
      </c>
      <c r="C2984" s="1" t="s">
        <v>4973</v>
      </c>
      <c r="D2984" s="1" t="s">
        <v>4974</v>
      </c>
      <c r="E2984" s="1" t="s">
        <v>707</v>
      </c>
      <c r="F2984" s="1" t="s">
        <v>133</v>
      </c>
      <c r="G2984" s="1" t="s">
        <v>716</v>
      </c>
      <c r="H2984" s="1" t="s">
        <v>13631</v>
      </c>
      <c r="I2984" s="1">
        <f>+Territorio[[#This Row],[id]]</f>
        <v>2974</v>
      </c>
    </row>
    <row r="2985" spans="2:9" hidden="1" x14ac:dyDescent="0.3">
      <c r="B2985">
        <v>2975</v>
      </c>
      <c r="C2985" s="1" t="s">
        <v>1711</v>
      </c>
      <c r="D2985" s="1" t="s">
        <v>4975</v>
      </c>
      <c r="E2985" s="1" t="s">
        <v>707</v>
      </c>
      <c r="F2985" s="1" t="s">
        <v>133</v>
      </c>
      <c r="G2985" s="1" t="s">
        <v>716</v>
      </c>
      <c r="H2985" s="1" t="s">
        <v>13632</v>
      </c>
      <c r="I2985" s="1">
        <f>+Territorio[[#This Row],[id]]</f>
        <v>2975</v>
      </c>
    </row>
    <row r="2986" spans="2:9" hidden="1" x14ac:dyDescent="0.3">
      <c r="B2986">
        <v>2976</v>
      </c>
      <c r="C2986" s="1" t="s">
        <v>1512</v>
      </c>
      <c r="D2986" s="1" t="s">
        <v>4976</v>
      </c>
      <c r="E2986" s="1" t="s">
        <v>707</v>
      </c>
      <c r="F2986" s="1" t="s">
        <v>133</v>
      </c>
      <c r="G2986" s="1" t="s">
        <v>716</v>
      </c>
      <c r="H2986" s="1" t="s">
        <v>13633</v>
      </c>
      <c r="I2986" s="1">
        <f>+Territorio[[#This Row],[id]]</f>
        <v>2976</v>
      </c>
    </row>
    <row r="2987" spans="2:9" hidden="1" x14ac:dyDescent="0.3">
      <c r="B2987">
        <v>2977</v>
      </c>
      <c r="C2987" s="1" t="s">
        <v>4977</v>
      </c>
      <c r="D2987" s="1" t="s">
        <v>4978</v>
      </c>
      <c r="E2987" s="1" t="s">
        <v>707</v>
      </c>
      <c r="F2987" s="1" t="s">
        <v>133</v>
      </c>
      <c r="G2987" s="1" t="s">
        <v>716</v>
      </c>
      <c r="H2987" s="1" t="s">
        <v>13634</v>
      </c>
      <c r="I2987" s="1">
        <f>+Territorio[[#This Row],[id]]</f>
        <v>2977</v>
      </c>
    </row>
    <row r="2988" spans="2:9" hidden="1" x14ac:dyDescent="0.3">
      <c r="B2988">
        <v>2978</v>
      </c>
      <c r="C2988" s="1" t="s">
        <v>4979</v>
      </c>
      <c r="D2988" s="1" t="s">
        <v>4980</v>
      </c>
      <c r="E2988" s="1" t="s">
        <v>707</v>
      </c>
      <c r="F2988" s="1" t="s">
        <v>133</v>
      </c>
      <c r="G2988" s="1" t="s">
        <v>716</v>
      </c>
      <c r="H2988" s="1" t="s">
        <v>13635</v>
      </c>
      <c r="I2988" s="1">
        <f>+Territorio[[#This Row],[id]]</f>
        <v>2978</v>
      </c>
    </row>
    <row r="2989" spans="2:9" hidden="1" x14ac:dyDescent="0.3">
      <c r="B2989">
        <v>2979</v>
      </c>
      <c r="C2989" s="1" t="s">
        <v>4981</v>
      </c>
      <c r="D2989" s="1" t="s">
        <v>4982</v>
      </c>
      <c r="E2989" s="1" t="s">
        <v>707</v>
      </c>
      <c r="F2989" s="1" t="s">
        <v>133</v>
      </c>
      <c r="G2989" s="1" t="s">
        <v>716</v>
      </c>
      <c r="H2989" s="1" t="s">
        <v>13636</v>
      </c>
      <c r="I2989" s="1">
        <f>+Territorio[[#This Row],[id]]</f>
        <v>2979</v>
      </c>
    </row>
    <row r="2990" spans="2:9" hidden="1" x14ac:dyDescent="0.3">
      <c r="B2990">
        <v>2980</v>
      </c>
      <c r="C2990" s="1" t="s">
        <v>553</v>
      </c>
      <c r="D2990" s="1" t="s">
        <v>4983</v>
      </c>
      <c r="E2990" s="1" t="s">
        <v>707</v>
      </c>
      <c r="F2990" s="1" t="s">
        <v>133</v>
      </c>
      <c r="G2990" s="1" t="s">
        <v>716</v>
      </c>
      <c r="H2990" s="1" t="s">
        <v>13637</v>
      </c>
      <c r="I2990" s="1">
        <f>+Territorio[[#This Row],[id]]</f>
        <v>2980</v>
      </c>
    </row>
    <row r="2991" spans="2:9" hidden="1" x14ac:dyDescent="0.3">
      <c r="B2991">
        <v>2981</v>
      </c>
      <c r="C2991" s="1" t="s">
        <v>4984</v>
      </c>
      <c r="D2991" s="1" t="s">
        <v>4985</v>
      </c>
      <c r="E2991" s="1" t="s">
        <v>707</v>
      </c>
      <c r="F2991" s="1" t="s">
        <v>133</v>
      </c>
      <c r="G2991" s="1" t="s">
        <v>716</v>
      </c>
      <c r="H2991" s="1" t="s">
        <v>13638</v>
      </c>
      <c r="I2991" s="1">
        <f>+Territorio[[#This Row],[id]]</f>
        <v>2981</v>
      </c>
    </row>
    <row r="2992" spans="2:9" hidden="1" x14ac:dyDescent="0.3">
      <c r="B2992">
        <v>2982</v>
      </c>
      <c r="C2992" s="1" t="s">
        <v>4986</v>
      </c>
      <c r="D2992" s="1" t="s">
        <v>4987</v>
      </c>
      <c r="E2992" s="1" t="s">
        <v>707</v>
      </c>
      <c r="F2992" s="1" t="s">
        <v>133</v>
      </c>
      <c r="G2992" s="1" t="s">
        <v>716</v>
      </c>
      <c r="H2992" s="1" t="s">
        <v>13639</v>
      </c>
      <c r="I2992" s="1">
        <f>+Territorio[[#This Row],[id]]</f>
        <v>2982</v>
      </c>
    </row>
    <row r="2993" spans="2:9" hidden="1" x14ac:dyDescent="0.3">
      <c r="B2993">
        <v>2983</v>
      </c>
      <c r="C2993" s="1" t="s">
        <v>4988</v>
      </c>
      <c r="D2993" s="1" t="s">
        <v>4989</v>
      </c>
      <c r="E2993" s="1" t="s">
        <v>707</v>
      </c>
      <c r="F2993" s="1" t="s">
        <v>133</v>
      </c>
      <c r="G2993" s="1" t="s">
        <v>716</v>
      </c>
      <c r="H2993" s="1" t="s">
        <v>13640</v>
      </c>
      <c r="I2993" s="1">
        <f>+Territorio[[#This Row],[id]]</f>
        <v>2983</v>
      </c>
    </row>
    <row r="2994" spans="2:9" hidden="1" x14ac:dyDescent="0.3">
      <c r="B2994">
        <v>2984</v>
      </c>
      <c r="C2994" s="1" t="s">
        <v>4990</v>
      </c>
      <c r="D2994" s="1" t="s">
        <v>4991</v>
      </c>
      <c r="E2994" s="1" t="s">
        <v>707</v>
      </c>
      <c r="F2994" s="1" t="s">
        <v>133</v>
      </c>
      <c r="G2994" s="1" t="s">
        <v>716</v>
      </c>
      <c r="H2994" s="1" t="s">
        <v>13641</v>
      </c>
      <c r="I2994" s="1">
        <f>+Territorio[[#This Row],[id]]</f>
        <v>2984</v>
      </c>
    </row>
    <row r="2995" spans="2:9" hidden="1" x14ac:dyDescent="0.3">
      <c r="B2995">
        <v>2985</v>
      </c>
      <c r="C2995" s="1" t="s">
        <v>4992</v>
      </c>
      <c r="D2995" s="1" t="s">
        <v>4993</v>
      </c>
      <c r="E2995" s="1" t="s">
        <v>707</v>
      </c>
      <c r="F2995" s="1" t="s">
        <v>133</v>
      </c>
      <c r="G2995" s="1" t="s">
        <v>716</v>
      </c>
      <c r="H2995" s="1" t="s">
        <v>13642</v>
      </c>
      <c r="I2995" s="1">
        <f>+Territorio[[#This Row],[id]]</f>
        <v>2985</v>
      </c>
    </row>
    <row r="2996" spans="2:9" hidden="1" x14ac:dyDescent="0.3">
      <c r="B2996">
        <v>2986</v>
      </c>
      <c r="C2996" s="1" t="s">
        <v>4994</v>
      </c>
      <c r="D2996" s="1" t="s">
        <v>4995</v>
      </c>
      <c r="E2996" s="1" t="s">
        <v>707</v>
      </c>
      <c r="F2996" s="1" t="s">
        <v>133</v>
      </c>
      <c r="G2996" s="1" t="s">
        <v>716</v>
      </c>
      <c r="H2996" s="1" t="s">
        <v>13643</v>
      </c>
      <c r="I2996" s="1">
        <f>+Territorio[[#This Row],[id]]</f>
        <v>2986</v>
      </c>
    </row>
    <row r="2997" spans="2:9" hidden="1" x14ac:dyDescent="0.3">
      <c r="B2997">
        <v>2987</v>
      </c>
      <c r="C2997" s="1" t="s">
        <v>4996</v>
      </c>
      <c r="D2997" s="1" t="s">
        <v>4997</v>
      </c>
      <c r="E2997" s="1" t="s">
        <v>707</v>
      </c>
      <c r="F2997" s="1" t="s">
        <v>133</v>
      </c>
      <c r="G2997" s="1" t="s">
        <v>716</v>
      </c>
      <c r="H2997" s="1" t="s">
        <v>13644</v>
      </c>
      <c r="I2997" s="1">
        <f>+Territorio[[#This Row],[id]]</f>
        <v>2987</v>
      </c>
    </row>
    <row r="2998" spans="2:9" hidden="1" x14ac:dyDescent="0.3">
      <c r="B2998">
        <v>2988</v>
      </c>
      <c r="C2998" s="1" t="s">
        <v>4998</v>
      </c>
      <c r="D2998" s="1" t="s">
        <v>4999</v>
      </c>
      <c r="E2998" s="1" t="s">
        <v>707</v>
      </c>
      <c r="F2998" s="1" t="s">
        <v>133</v>
      </c>
      <c r="G2998" s="1" t="s">
        <v>716</v>
      </c>
      <c r="H2998" s="1" t="s">
        <v>13645</v>
      </c>
      <c r="I2998" s="1">
        <f>+Territorio[[#This Row],[id]]</f>
        <v>2988</v>
      </c>
    </row>
    <row r="2999" spans="2:9" hidden="1" x14ac:dyDescent="0.3">
      <c r="B2999">
        <v>2989</v>
      </c>
      <c r="C2999" s="1" t="s">
        <v>5000</v>
      </c>
      <c r="D2999" s="1" t="s">
        <v>5001</v>
      </c>
      <c r="E2999" s="1" t="s">
        <v>707</v>
      </c>
      <c r="F2999" s="1" t="s">
        <v>133</v>
      </c>
      <c r="G2999" s="1" t="s">
        <v>716</v>
      </c>
      <c r="H2999" s="1" t="s">
        <v>13646</v>
      </c>
      <c r="I2999" s="1">
        <f>+Territorio[[#This Row],[id]]</f>
        <v>2989</v>
      </c>
    </row>
    <row r="3000" spans="2:9" hidden="1" x14ac:dyDescent="0.3">
      <c r="B3000">
        <v>2990</v>
      </c>
      <c r="C3000" s="1" t="s">
        <v>5002</v>
      </c>
      <c r="D3000" s="1" t="s">
        <v>5003</v>
      </c>
      <c r="E3000" s="1" t="s">
        <v>707</v>
      </c>
      <c r="F3000" s="1" t="s">
        <v>133</v>
      </c>
      <c r="G3000" s="1" t="s">
        <v>716</v>
      </c>
      <c r="H3000" s="1" t="s">
        <v>13647</v>
      </c>
      <c r="I3000" s="1">
        <f>+Territorio[[#This Row],[id]]</f>
        <v>2990</v>
      </c>
    </row>
    <row r="3001" spans="2:9" hidden="1" x14ac:dyDescent="0.3">
      <c r="B3001">
        <v>2991</v>
      </c>
      <c r="C3001" s="1" t="s">
        <v>5004</v>
      </c>
      <c r="D3001" s="1" t="s">
        <v>5005</v>
      </c>
      <c r="E3001" s="1" t="s">
        <v>707</v>
      </c>
      <c r="F3001" s="1" t="s">
        <v>133</v>
      </c>
      <c r="G3001" s="1" t="s">
        <v>716</v>
      </c>
      <c r="H3001" s="1" t="s">
        <v>13648</v>
      </c>
      <c r="I3001" s="1">
        <f>+Territorio[[#This Row],[id]]</f>
        <v>2991</v>
      </c>
    </row>
    <row r="3002" spans="2:9" hidden="1" x14ac:dyDescent="0.3">
      <c r="B3002">
        <v>2992</v>
      </c>
      <c r="C3002" s="1" t="s">
        <v>5006</v>
      </c>
      <c r="D3002" s="1" t="s">
        <v>5007</v>
      </c>
      <c r="E3002" s="1" t="s">
        <v>707</v>
      </c>
      <c r="F3002" s="1" t="s">
        <v>133</v>
      </c>
      <c r="G3002" s="1" t="s">
        <v>716</v>
      </c>
      <c r="H3002" s="1" t="s">
        <v>13649</v>
      </c>
      <c r="I3002" s="1">
        <f>+Territorio[[#This Row],[id]]</f>
        <v>2992</v>
      </c>
    </row>
    <row r="3003" spans="2:9" hidden="1" x14ac:dyDescent="0.3">
      <c r="B3003">
        <v>2993</v>
      </c>
      <c r="C3003" s="1" t="s">
        <v>3248</v>
      </c>
      <c r="D3003" s="1" t="s">
        <v>5008</v>
      </c>
      <c r="E3003" s="1" t="s">
        <v>707</v>
      </c>
      <c r="F3003" s="1" t="s">
        <v>133</v>
      </c>
      <c r="G3003" s="1" t="s">
        <v>716</v>
      </c>
      <c r="H3003" s="1" t="s">
        <v>13650</v>
      </c>
      <c r="I3003" s="1">
        <f>+Territorio[[#This Row],[id]]</f>
        <v>2993</v>
      </c>
    </row>
    <row r="3004" spans="2:9" hidden="1" x14ac:dyDescent="0.3">
      <c r="B3004">
        <v>2994</v>
      </c>
      <c r="C3004" s="1" t="s">
        <v>5009</v>
      </c>
      <c r="D3004" s="1" t="s">
        <v>5010</v>
      </c>
      <c r="E3004" s="1" t="s">
        <v>707</v>
      </c>
      <c r="F3004" s="1" t="s">
        <v>133</v>
      </c>
      <c r="G3004" s="1" t="s">
        <v>716</v>
      </c>
      <c r="H3004" s="1" t="s">
        <v>13651</v>
      </c>
      <c r="I3004" s="1">
        <f>+Territorio[[#This Row],[id]]</f>
        <v>2994</v>
      </c>
    </row>
    <row r="3005" spans="2:9" hidden="1" x14ac:dyDescent="0.3">
      <c r="B3005">
        <v>2995</v>
      </c>
      <c r="C3005" s="1" t="s">
        <v>5011</v>
      </c>
      <c r="D3005" s="1" t="s">
        <v>5012</v>
      </c>
      <c r="E3005" s="1" t="s">
        <v>707</v>
      </c>
      <c r="F3005" s="1" t="s">
        <v>133</v>
      </c>
      <c r="G3005" s="1" t="s">
        <v>716</v>
      </c>
      <c r="H3005" s="1" t="s">
        <v>13652</v>
      </c>
      <c r="I3005" s="1">
        <f>+Territorio[[#This Row],[id]]</f>
        <v>2995</v>
      </c>
    </row>
    <row r="3006" spans="2:9" hidden="1" x14ac:dyDescent="0.3">
      <c r="B3006">
        <v>2996</v>
      </c>
      <c r="C3006" s="1" t="s">
        <v>5013</v>
      </c>
      <c r="D3006" s="1" t="s">
        <v>5014</v>
      </c>
      <c r="E3006" s="1" t="s">
        <v>707</v>
      </c>
      <c r="F3006" s="1" t="s">
        <v>133</v>
      </c>
      <c r="G3006" s="1" t="s">
        <v>716</v>
      </c>
      <c r="H3006" s="1" t="s">
        <v>13653</v>
      </c>
      <c r="I3006" s="1">
        <f>+Territorio[[#This Row],[id]]</f>
        <v>2996</v>
      </c>
    </row>
    <row r="3007" spans="2:9" hidden="1" x14ac:dyDescent="0.3">
      <c r="B3007">
        <v>2997</v>
      </c>
      <c r="C3007" s="1" t="s">
        <v>5015</v>
      </c>
      <c r="D3007" s="1" t="s">
        <v>5016</v>
      </c>
      <c r="E3007" s="1" t="s">
        <v>707</v>
      </c>
      <c r="F3007" s="1" t="s">
        <v>133</v>
      </c>
      <c r="G3007" s="1" t="s">
        <v>716</v>
      </c>
      <c r="H3007" s="1" t="s">
        <v>13654</v>
      </c>
      <c r="I3007" s="1">
        <f>+Territorio[[#This Row],[id]]</f>
        <v>2997</v>
      </c>
    </row>
    <row r="3008" spans="2:9" hidden="1" x14ac:dyDescent="0.3">
      <c r="B3008">
        <v>2998</v>
      </c>
      <c r="C3008" s="1" t="s">
        <v>950</v>
      </c>
      <c r="D3008" s="1" t="s">
        <v>5017</v>
      </c>
      <c r="E3008" s="1" t="s">
        <v>707</v>
      </c>
      <c r="F3008" s="1" t="s">
        <v>133</v>
      </c>
      <c r="G3008" s="1" t="s">
        <v>716</v>
      </c>
      <c r="H3008" s="1" t="s">
        <v>13655</v>
      </c>
      <c r="I3008" s="1">
        <f>+Territorio[[#This Row],[id]]</f>
        <v>2998</v>
      </c>
    </row>
    <row r="3009" spans="2:9" hidden="1" x14ac:dyDescent="0.3">
      <c r="B3009">
        <v>2999</v>
      </c>
      <c r="C3009" s="1" t="s">
        <v>4548</v>
      </c>
      <c r="D3009" s="1" t="s">
        <v>5018</v>
      </c>
      <c r="E3009" s="1" t="s">
        <v>707</v>
      </c>
      <c r="F3009" s="1" t="s">
        <v>133</v>
      </c>
      <c r="G3009" s="1" t="s">
        <v>716</v>
      </c>
      <c r="H3009" s="1" t="s">
        <v>13656</v>
      </c>
      <c r="I3009" s="1">
        <f>+Territorio[[#This Row],[id]]</f>
        <v>2999</v>
      </c>
    </row>
    <row r="3010" spans="2:9" hidden="1" x14ac:dyDescent="0.3">
      <c r="B3010">
        <v>3000</v>
      </c>
      <c r="C3010" s="1" t="s">
        <v>748</v>
      </c>
      <c r="D3010" s="1" t="s">
        <v>5019</v>
      </c>
      <c r="E3010" s="1" t="s">
        <v>707</v>
      </c>
      <c r="F3010" s="1" t="s">
        <v>133</v>
      </c>
      <c r="G3010" s="1" t="s">
        <v>716</v>
      </c>
      <c r="H3010" s="1" t="s">
        <v>13657</v>
      </c>
      <c r="I3010" s="1">
        <f>+Territorio[[#This Row],[id]]</f>
        <v>3000</v>
      </c>
    </row>
    <row r="3011" spans="2:9" hidden="1" x14ac:dyDescent="0.3">
      <c r="B3011">
        <v>3001</v>
      </c>
      <c r="C3011" s="1" t="s">
        <v>1517</v>
      </c>
      <c r="D3011" s="1" t="s">
        <v>5020</v>
      </c>
      <c r="E3011" s="1" t="s">
        <v>707</v>
      </c>
      <c r="F3011" s="1" t="s">
        <v>133</v>
      </c>
      <c r="G3011" s="1" t="s">
        <v>716</v>
      </c>
      <c r="H3011" s="1" t="s">
        <v>13658</v>
      </c>
      <c r="I3011" s="1">
        <f>+Territorio[[#This Row],[id]]</f>
        <v>3001</v>
      </c>
    </row>
    <row r="3012" spans="2:9" hidden="1" x14ac:dyDescent="0.3">
      <c r="B3012">
        <v>3002</v>
      </c>
      <c r="C3012" s="1" t="s">
        <v>5021</v>
      </c>
      <c r="D3012" s="1" t="s">
        <v>3118</v>
      </c>
      <c r="E3012" s="1" t="s">
        <v>707</v>
      </c>
      <c r="F3012" s="1" t="s">
        <v>133</v>
      </c>
      <c r="G3012" s="1" t="s">
        <v>716</v>
      </c>
      <c r="H3012" s="1" t="s">
        <v>13659</v>
      </c>
      <c r="I3012" s="1">
        <f>+Territorio[[#This Row],[id]]</f>
        <v>3002</v>
      </c>
    </row>
    <row r="3013" spans="2:9" hidden="1" x14ac:dyDescent="0.3">
      <c r="B3013">
        <v>3003</v>
      </c>
      <c r="C3013" s="1" t="s">
        <v>5022</v>
      </c>
      <c r="D3013" s="1" t="s">
        <v>5023</v>
      </c>
      <c r="E3013" s="1" t="s">
        <v>707</v>
      </c>
      <c r="F3013" s="1" t="s">
        <v>133</v>
      </c>
      <c r="G3013" s="1" t="s">
        <v>716</v>
      </c>
      <c r="H3013" s="1" t="s">
        <v>13660</v>
      </c>
      <c r="I3013" s="1">
        <f>+Territorio[[#This Row],[id]]</f>
        <v>3003</v>
      </c>
    </row>
    <row r="3014" spans="2:9" hidden="1" x14ac:dyDescent="0.3">
      <c r="B3014">
        <v>3004</v>
      </c>
      <c r="C3014" s="1" t="s">
        <v>5024</v>
      </c>
      <c r="D3014" s="1" t="s">
        <v>5025</v>
      </c>
      <c r="E3014" s="1" t="s">
        <v>707</v>
      </c>
      <c r="F3014" s="1" t="s">
        <v>133</v>
      </c>
      <c r="G3014" s="1" t="s">
        <v>716</v>
      </c>
      <c r="H3014" s="1" t="s">
        <v>13661</v>
      </c>
      <c r="I3014" s="1">
        <f>+Territorio[[#This Row],[id]]</f>
        <v>3004</v>
      </c>
    </row>
    <row r="3015" spans="2:9" hidden="1" x14ac:dyDescent="0.3">
      <c r="B3015">
        <v>3005</v>
      </c>
      <c r="C3015" s="1" t="s">
        <v>5026</v>
      </c>
      <c r="D3015" s="1" t="s">
        <v>5027</v>
      </c>
      <c r="E3015" s="1" t="s">
        <v>707</v>
      </c>
      <c r="F3015" s="1" t="s">
        <v>133</v>
      </c>
      <c r="G3015" s="1" t="s">
        <v>716</v>
      </c>
      <c r="H3015" s="1" t="s">
        <v>13662</v>
      </c>
      <c r="I3015" s="1">
        <f>+Territorio[[#This Row],[id]]</f>
        <v>3005</v>
      </c>
    </row>
    <row r="3016" spans="2:9" hidden="1" x14ac:dyDescent="0.3">
      <c r="B3016">
        <v>3006</v>
      </c>
      <c r="C3016" s="1" t="s">
        <v>5028</v>
      </c>
      <c r="D3016" s="1" t="s">
        <v>5029</v>
      </c>
      <c r="E3016" s="1" t="s">
        <v>707</v>
      </c>
      <c r="F3016" s="1" t="s">
        <v>133</v>
      </c>
      <c r="G3016" s="1" t="s">
        <v>716</v>
      </c>
      <c r="H3016" s="1" t="s">
        <v>13663</v>
      </c>
      <c r="I3016" s="1">
        <f>+Territorio[[#This Row],[id]]</f>
        <v>3006</v>
      </c>
    </row>
    <row r="3017" spans="2:9" hidden="1" x14ac:dyDescent="0.3">
      <c r="B3017">
        <v>3007</v>
      </c>
      <c r="C3017" s="1" t="s">
        <v>5030</v>
      </c>
      <c r="D3017" s="1" t="s">
        <v>5031</v>
      </c>
      <c r="E3017" s="1" t="s">
        <v>707</v>
      </c>
      <c r="F3017" s="1" t="s">
        <v>133</v>
      </c>
      <c r="G3017" s="1" t="s">
        <v>716</v>
      </c>
      <c r="H3017" s="1" t="s">
        <v>13664</v>
      </c>
      <c r="I3017" s="1">
        <f>+Territorio[[#This Row],[id]]</f>
        <v>3007</v>
      </c>
    </row>
    <row r="3018" spans="2:9" hidden="1" x14ac:dyDescent="0.3">
      <c r="B3018">
        <v>3008</v>
      </c>
      <c r="C3018" s="1" t="s">
        <v>5032</v>
      </c>
      <c r="D3018" s="1" t="s">
        <v>5033</v>
      </c>
      <c r="E3018" s="1" t="s">
        <v>707</v>
      </c>
      <c r="F3018" s="1" t="s">
        <v>133</v>
      </c>
      <c r="G3018" s="1" t="s">
        <v>716</v>
      </c>
      <c r="H3018" s="1" t="s">
        <v>13665</v>
      </c>
      <c r="I3018" s="1">
        <f>+Territorio[[#This Row],[id]]</f>
        <v>3008</v>
      </c>
    </row>
    <row r="3019" spans="2:9" hidden="1" x14ac:dyDescent="0.3">
      <c r="B3019">
        <v>3009</v>
      </c>
      <c r="C3019" s="1" t="s">
        <v>3231</v>
      </c>
      <c r="D3019" s="1" t="s">
        <v>3119</v>
      </c>
      <c r="E3019" s="1" t="s">
        <v>707</v>
      </c>
      <c r="F3019" s="1" t="s">
        <v>133</v>
      </c>
      <c r="G3019" s="1" t="s">
        <v>716</v>
      </c>
      <c r="H3019" s="1" t="s">
        <v>13666</v>
      </c>
      <c r="I3019" s="1">
        <f>+Territorio[[#This Row],[id]]</f>
        <v>3009</v>
      </c>
    </row>
    <row r="3020" spans="2:9" hidden="1" x14ac:dyDescent="0.3">
      <c r="B3020">
        <v>3010</v>
      </c>
      <c r="C3020" s="1" t="s">
        <v>5034</v>
      </c>
      <c r="D3020" s="1" t="s">
        <v>3121</v>
      </c>
      <c r="E3020" s="1" t="s">
        <v>707</v>
      </c>
      <c r="F3020" s="1" t="s">
        <v>133</v>
      </c>
      <c r="G3020" s="1" t="s">
        <v>716</v>
      </c>
      <c r="H3020" s="1" t="s">
        <v>13667</v>
      </c>
      <c r="I3020" s="1">
        <f>+Territorio[[#This Row],[id]]</f>
        <v>3010</v>
      </c>
    </row>
    <row r="3021" spans="2:9" hidden="1" x14ac:dyDescent="0.3">
      <c r="B3021">
        <v>3011</v>
      </c>
      <c r="C3021" s="1" t="s">
        <v>1486</v>
      </c>
      <c r="D3021" s="1" t="s">
        <v>3123</v>
      </c>
      <c r="E3021" s="1" t="s">
        <v>707</v>
      </c>
      <c r="F3021" s="1" t="s">
        <v>133</v>
      </c>
      <c r="G3021" s="1" t="s">
        <v>716</v>
      </c>
      <c r="H3021" s="1" t="s">
        <v>13668</v>
      </c>
      <c r="I3021" s="1">
        <f>+Territorio[[#This Row],[id]]</f>
        <v>3011</v>
      </c>
    </row>
    <row r="3022" spans="2:9" hidden="1" x14ac:dyDescent="0.3">
      <c r="B3022">
        <v>3012</v>
      </c>
      <c r="C3022" s="1" t="s">
        <v>5035</v>
      </c>
      <c r="D3022" s="1" t="s">
        <v>5036</v>
      </c>
      <c r="E3022" s="1" t="s">
        <v>707</v>
      </c>
      <c r="F3022" s="1" t="s">
        <v>133</v>
      </c>
      <c r="G3022" s="1" t="s">
        <v>716</v>
      </c>
      <c r="H3022" s="1" t="s">
        <v>13669</v>
      </c>
      <c r="I3022" s="1">
        <f>+Territorio[[#This Row],[id]]</f>
        <v>3012</v>
      </c>
    </row>
    <row r="3023" spans="2:9" hidden="1" x14ac:dyDescent="0.3">
      <c r="B3023">
        <v>3013</v>
      </c>
      <c r="C3023" s="1" t="s">
        <v>5037</v>
      </c>
      <c r="D3023" s="1" t="s">
        <v>5038</v>
      </c>
      <c r="E3023" s="1" t="s">
        <v>707</v>
      </c>
      <c r="F3023" s="1" t="s">
        <v>133</v>
      </c>
      <c r="G3023" s="1" t="s">
        <v>716</v>
      </c>
      <c r="H3023" s="1" t="s">
        <v>13670</v>
      </c>
      <c r="I3023" s="1">
        <f>+Territorio[[#This Row],[id]]</f>
        <v>3013</v>
      </c>
    </row>
    <row r="3024" spans="2:9" hidden="1" x14ac:dyDescent="0.3">
      <c r="B3024">
        <v>3014</v>
      </c>
      <c r="C3024" s="1" t="s">
        <v>5039</v>
      </c>
      <c r="D3024" s="1" t="s">
        <v>5040</v>
      </c>
      <c r="E3024" s="1" t="s">
        <v>707</v>
      </c>
      <c r="F3024" s="1" t="s">
        <v>133</v>
      </c>
      <c r="G3024" s="1" t="s">
        <v>716</v>
      </c>
      <c r="H3024" s="1" t="s">
        <v>13671</v>
      </c>
      <c r="I3024" s="1">
        <f>+Territorio[[#This Row],[id]]</f>
        <v>3014</v>
      </c>
    </row>
    <row r="3025" spans="2:9" hidden="1" x14ac:dyDescent="0.3">
      <c r="B3025">
        <v>3015</v>
      </c>
      <c r="C3025" s="1" t="s">
        <v>5041</v>
      </c>
      <c r="D3025" s="1" t="s">
        <v>5042</v>
      </c>
      <c r="E3025" s="1" t="s">
        <v>707</v>
      </c>
      <c r="F3025" s="1" t="s">
        <v>133</v>
      </c>
      <c r="G3025" s="1" t="s">
        <v>716</v>
      </c>
      <c r="H3025" s="1" t="s">
        <v>13672</v>
      </c>
      <c r="I3025" s="1">
        <f>+Territorio[[#This Row],[id]]</f>
        <v>3015</v>
      </c>
    </row>
    <row r="3026" spans="2:9" hidden="1" x14ac:dyDescent="0.3">
      <c r="B3026">
        <v>3016</v>
      </c>
      <c r="C3026" s="1" t="s">
        <v>5043</v>
      </c>
      <c r="D3026" s="1" t="s">
        <v>5044</v>
      </c>
      <c r="E3026" s="1" t="s">
        <v>707</v>
      </c>
      <c r="F3026" s="1" t="s">
        <v>133</v>
      </c>
      <c r="G3026" s="1" t="s">
        <v>716</v>
      </c>
      <c r="H3026" s="1" t="s">
        <v>13673</v>
      </c>
      <c r="I3026" s="1">
        <f>+Territorio[[#This Row],[id]]</f>
        <v>3016</v>
      </c>
    </row>
    <row r="3027" spans="2:9" hidden="1" x14ac:dyDescent="0.3">
      <c r="B3027">
        <v>3017</v>
      </c>
      <c r="C3027" s="1" t="s">
        <v>5041</v>
      </c>
      <c r="D3027" s="1" t="s">
        <v>5045</v>
      </c>
      <c r="E3027" s="1" t="s">
        <v>707</v>
      </c>
      <c r="F3027" s="1" t="s">
        <v>133</v>
      </c>
      <c r="G3027" s="1" t="s">
        <v>716</v>
      </c>
      <c r="H3027" s="1" t="s">
        <v>13674</v>
      </c>
      <c r="I3027" s="1">
        <f>+Territorio[[#This Row],[id]]</f>
        <v>3017</v>
      </c>
    </row>
    <row r="3028" spans="2:9" hidden="1" x14ac:dyDescent="0.3">
      <c r="B3028">
        <v>3018</v>
      </c>
      <c r="C3028" s="1" t="s">
        <v>1523</v>
      </c>
      <c r="D3028" s="1" t="s">
        <v>5046</v>
      </c>
      <c r="E3028" s="1" t="s">
        <v>707</v>
      </c>
      <c r="F3028" s="1" t="s">
        <v>133</v>
      </c>
      <c r="G3028" s="1" t="s">
        <v>716</v>
      </c>
      <c r="H3028" s="1" t="s">
        <v>13675</v>
      </c>
      <c r="I3028" s="1">
        <f>+Territorio[[#This Row],[id]]</f>
        <v>3018</v>
      </c>
    </row>
    <row r="3029" spans="2:9" hidden="1" x14ac:dyDescent="0.3">
      <c r="B3029">
        <v>3019</v>
      </c>
      <c r="C3029" s="1" t="s">
        <v>5047</v>
      </c>
      <c r="D3029" s="1" t="s">
        <v>5048</v>
      </c>
      <c r="E3029" s="1" t="s">
        <v>707</v>
      </c>
      <c r="F3029" s="1" t="s">
        <v>133</v>
      </c>
      <c r="G3029" s="1" t="s">
        <v>716</v>
      </c>
      <c r="H3029" s="1" t="s">
        <v>13676</v>
      </c>
      <c r="I3029" s="1">
        <f>+Territorio[[#This Row],[id]]</f>
        <v>3019</v>
      </c>
    </row>
    <row r="3030" spans="2:9" hidden="1" x14ac:dyDescent="0.3">
      <c r="B3030">
        <v>3020</v>
      </c>
      <c r="C3030" s="1" t="s">
        <v>2636</v>
      </c>
      <c r="D3030" s="1" t="s">
        <v>5049</v>
      </c>
      <c r="E3030" s="1" t="s">
        <v>707</v>
      </c>
      <c r="F3030" s="1" t="s">
        <v>133</v>
      </c>
      <c r="G3030" s="1" t="s">
        <v>716</v>
      </c>
      <c r="H3030" s="1" t="s">
        <v>13677</v>
      </c>
      <c r="I3030" s="1">
        <f>+Territorio[[#This Row],[id]]</f>
        <v>3020</v>
      </c>
    </row>
    <row r="3031" spans="2:9" hidden="1" x14ac:dyDescent="0.3">
      <c r="B3031">
        <v>3021</v>
      </c>
      <c r="C3031" s="1" t="s">
        <v>1525</v>
      </c>
      <c r="D3031" s="1" t="s">
        <v>5050</v>
      </c>
      <c r="E3031" s="1" t="s">
        <v>707</v>
      </c>
      <c r="F3031" s="1" t="s">
        <v>133</v>
      </c>
      <c r="G3031" s="1" t="s">
        <v>716</v>
      </c>
      <c r="H3031" s="1" t="s">
        <v>13678</v>
      </c>
      <c r="I3031" s="1">
        <f>+Territorio[[#This Row],[id]]</f>
        <v>3021</v>
      </c>
    </row>
    <row r="3032" spans="2:9" hidden="1" x14ac:dyDescent="0.3">
      <c r="B3032">
        <v>3022</v>
      </c>
      <c r="C3032" s="1" t="s">
        <v>5051</v>
      </c>
      <c r="D3032" s="1" t="s">
        <v>5052</v>
      </c>
      <c r="E3032" s="1" t="s">
        <v>707</v>
      </c>
      <c r="F3032" s="1" t="s">
        <v>133</v>
      </c>
      <c r="G3032" s="1" t="s">
        <v>716</v>
      </c>
      <c r="H3032" s="1" t="s">
        <v>13679</v>
      </c>
      <c r="I3032" s="1">
        <f>+Territorio[[#This Row],[id]]</f>
        <v>3022</v>
      </c>
    </row>
    <row r="3033" spans="2:9" hidden="1" x14ac:dyDescent="0.3">
      <c r="B3033">
        <v>3023</v>
      </c>
      <c r="C3033" s="1" t="s">
        <v>5053</v>
      </c>
      <c r="D3033" s="1" t="s">
        <v>5054</v>
      </c>
      <c r="E3033" s="1" t="s">
        <v>707</v>
      </c>
      <c r="F3033" s="1" t="s">
        <v>133</v>
      </c>
      <c r="G3033" s="1" t="s">
        <v>716</v>
      </c>
      <c r="H3033" s="1" t="s">
        <v>13680</v>
      </c>
      <c r="I3033" s="1">
        <f>+Territorio[[#This Row],[id]]</f>
        <v>3023</v>
      </c>
    </row>
    <row r="3034" spans="2:9" hidden="1" x14ac:dyDescent="0.3">
      <c r="B3034">
        <v>3024</v>
      </c>
      <c r="C3034" s="1" t="s">
        <v>5055</v>
      </c>
      <c r="D3034" s="1" t="s">
        <v>5056</v>
      </c>
      <c r="E3034" s="1" t="s">
        <v>707</v>
      </c>
      <c r="F3034" s="1" t="s">
        <v>133</v>
      </c>
      <c r="G3034" s="1" t="s">
        <v>716</v>
      </c>
      <c r="H3034" s="1" t="s">
        <v>13681</v>
      </c>
      <c r="I3034" s="1">
        <f>+Territorio[[#This Row],[id]]</f>
        <v>3024</v>
      </c>
    </row>
    <row r="3035" spans="2:9" hidden="1" x14ac:dyDescent="0.3">
      <c r="B3035">
        <v>3025</v>
      </c>
      <c r="C3035" s="1" t="s">
        <v>5057</v>
      </c>
      <c r="D3035" s="1" t="s">
        <v>5058</v>
      </c>
      <c r="E3035" s="1" t="s">
        <v>707</v>
      </c>
      <c r="F3035" s="1" t="s">
        <v>133</v>
      </c>
      <c r="G3035" s="1" t="s">
        <v>716</v>
      </c>
      <c r="H3035" s="1" t="s">
        <v>13682</v>
      </c>
      <c r="I3035" s="1">
        <f>+Territorio[[#This Row],[id]]</f>
        <v>3025</v>
      </c>
    </row>
    <row r="3036" spans="2:9" hidden="1" x14ac:dyDescent="0.3">
      <c r="B3036">
        <v>3026</v>
      </c>
      <c r="C3036" s="1" t="s">
        <v>5059</v>
      </c>
      <c r="D3036" s="1" t="s">
        <v>5060</v>
      </c>
      <c r="E3036" s="1" t="s">
        <v>707</v>
      </c>
      <c r="F3036" s="1" t="s">
        <v>133</v>
      </c>
      <c r="G3036" s="1" t="s">
        <v>716</v>
      </c>
      <c r="H3036" s="1" t="s">
        <v>13683</v>
      </c>
      <c r="I3036" s="1">
        <f>+Territorio[[#This Row],[id]]</f>
        <v>3026</v>
      </c>
    </row>
    <row r="3037" spans="2:9" hidden="1" x14ac:dyDescent="0.3">
      <c r="B3037">
        <v>3027</v>
      </c>
      <c r="C3037" s="1" t="s">
        <v>5061</v>
      </c>
      <c r="D3037" s="1" t="s">
        <v>5062</v>
      </c>
      <c r="E3037" s="1" t="s">
        <v>707</v>
      </c>
      <c r="F3037" s="1" t="s">
        <v>133</v>
      </c>
      <c r="G3037" s="1" t="s">
        <v>716</v>
      </c>
      <c r="H3037" s="1" t="s">
        <v>13684</v>
      </c>
      <c r="I3037" s="1">
        <f>+Territorio[[#This Row],[id]]</f>
        <v>3027</v>
      </c>
    </row>
    <row r="3038" spans="2:9" hidden="1" x14ac:dyDescent="0.3">
      <c r="B3038">
        <v>3028</v>
      </c>
      <c r="C3038" s="1" t="s">
        <v>5063</v>
      </c>
      <c r="D3038" s="1" t="s">
        <v>5064</v>
      </c>
      <c r="E3038" s="1" t="s">
        <v>707</v>
      </c>
      <c r="F3038" s="1" t="s">
        <v>133</v>
      </c>
      <c r="G3038" s="1" t="s">
        <v>716</v>
      </c>
      <c r="H3038" s="1" t="s">
        <v>13685</v>
      </c>
      <c r="I3038" s="1">
        <f>+Territorio[[#This Row],[id]]</f>
        <v>3028</v>
      </c>
    </row>
    <row r="3039" spans="2:9" hidden="1" x14ac:dyDescent="0.3">
      <c r="B3039">
        <v>3029</v>
      </c>
      <c r="C3039" s="1" t="s">
        <v>1529</v>
      </c>
      <c r="D3039" s="1" t="s">
        <v>5065</v>
      </c>
      <c r="E3039" s="1" t="s">
        <v>707</v>
      </c>
      <c r="F3039" s="1" t="s">
        <v>133</v>
      </c>
      <c r="G3039" s="1" t="s">
        <v>716</v>
      </c>
      <c r="H3039" s="1" t="s">
        <v>13686</v>
      </c>
      <c r="I3039" s="1">
        <f>+Territorio[[#This Row],[id]]</f>
        <v>3029</v>
      </c>
    </row>
    <row r="3040" spans="2:9" hidden="1" x14ac:dyDescent="0.3">
      <c r="B3040">
        <v>3030</v>
      </c>
      <c r="C3040" s="1" t="s">
        <v>5066</v>
      </c>
      <c r="D3040" s="1" t="s">
        <v>3131</v>
      </c>
      <c r="E3040" s="1" t="s">
        <v>707</v>
      </c>
      <c r="F3040" s="1" t="s">
        <v>133</v>
      </c>
      <c r="G3040" s="1" t="s">
        <v>716</v>
      </c>
      <c r="H3040" s="1" t="s">
        <v>13687</v>
      </c>
      <c r="I3040" s="1">
        <f>+Territorio[[#This Row],[id]]</f>
        <v>3030</v>
      </c>
    </row>
    <row r="3041" spans="2:9" hidden="1" x14ac:dyDescent="0.3">
      <c r="B3041">
        <v>3031</v>
      </c>
      <c r="C3041" s="1" t="s">
        <v>5067</v>
      </c>
      <c r="D3041" s="1" t="s">
        <v>3133</v>
      </c>
      <c r="E3041" s="1" t="s">
        <v>707</v>
      </c>
      <c r="F3041" s="1" t="s">
        <v>133</v>
      </c>
      <c r="G3041" s="1" t="s">
        <v>716</v>
      </c>
      <c r="H3041" s="1" t="s">
        <v>13688</v>
      </c>
      <c r="I3041" s="1">
        <f>+Territorio[[#This Row],[id]]</f>
        <v>3031</v>
      </c>
    </row>
    <row r="3042" spans="2:9" hidden="1" x14ac:dyDescent="0.3">
      <c r="B3042">
        <v>3032</v>
      </c>
      <c r="C3042" s="1" t="s">
        <v>5068</v>
      </c>
      <c r="D3042" s="1" t="s">
        <v>5069</v>
      </c>
      <c r="E3042" s="1" t="s">
        <v>707</v>
      </c>
      <c r="F3042" s="1" t="s">
        <v>133</v>
      </c>
      <c r="G3042" s="1" t="s">
        <v>716</v>
      </c>
      <c r="H3042" s="1" t="s">
        <v>13689</v>
      </c>
      <c r="I3042" s="1">
        <f>+Territorio[[#This Row],[id]]</f>
        <v>3032</v>
      </c>
    </row>
    <row r="3043" spans="2:9" hidden="1" x14ac:dyDescent="0.3">
      <c r="B3043">
        <v>3033</v>
      </c>
      <c r="C3043" s="1" t="s">
        <v>5070</v>
      </c>
      <c r="D3043" s="1" t="s">
        <v>3135</v>
      </c>
      <c r="E3043" s="1" t="s">
        <v>707</v>
      </c>
      <c r="F3043" s="1" t="s">
        <v>133</v>
      </c>
      <c r="G3043" s="1" t="s">
        <v>716</v>
      </c>
      <c r="H3043" s="1" t="s">
        <v>13690</v>
      </c>
      <c r="I3043" s="1">
        <f>+Territorio[[#This Row],[id]]</f>
        <v>3033</v>
      </c>
    </row>
    <row r="3044" spans="2:9" hidden="1" x14ac:dyDescent="0.3">
      <c r="B3044">
        <v>3034</v>
      </c>
      <c r="C3044" s="1" t="s">
        <v>5071</v>
      </c>
      <c r="D3044" s="1" t="s">
        <v>5072</v>
      </c>
      <c r="E3044" s="1" t="s">
        <v>707</v>
      </c>
      <c r="F3044" s="1" t="s">
        <v>133</v>
      </c>
      <c r="G3044" s="1" t="s">
        <v>716</v>
      </c>
      <c r="H3044" s="1" t="s">
        <v>13691</v>
      </c>
      <c r="I3044" s="1">
        <f>+Territorio[[#This Row],[id]]</f>
        <v>3034</v>
      </c>
    </row>
    <row r="3045" spans="2:9" hidden="1" x14ac:dyDescent="0.3">
      <c r="B3045">
        <v>3035</v>
      </c>
      <c r="C3045" s="1" t="s">
        <v>5073</v>
      </c>
      <c r="D3045" s="1" t="s">
        <v>5074</v>
      </c>
      <c r="E3045" s="1" t="s">
        <v>707</v>
      </c>
      <c r="F3045" s="1" t="s">
        <v>133</v>
      </c>
      <c r="G3045" s="1" t="s">
        <v>716</v>
      </c>
      <c r="H3045" s="1" t="s">
        <v>13692</v>
      </c>
      <c r="I3045" s="1">
        <f>+Territorio[[#This Row],[id]]</f>
        <v>3035</v>
      </c>
    </row>
    <row r="3046" spans="2:9" hidden="1" x14ac:dyDescent="0.3">
      <c r="B3046">
        <v>3036</v>
      </c>
      <c r="C3046" s="1" t="s">
        <v>5075</v>
      </c>
      <c r="D3046" s="1" t="s">
        <v>5076</v>
      </c>
      <c r="E3046" s="1" t="s">
        <v>707</v>
      </c>
      <c r="F3046" s="1" t="s">
        <v>133</v>
      </c>
      <c r="G3046" s="1" t="s">
        <v>716</v>
      </c>
      <c r="H3046" s="1" t="s">
        <v>13693</v>
      </c>
      <c r="I3046" s="1">
        <f>+Territorio[[#This Row],[id]]</f>
        <v>3036</v>
      </c>
    </row>
    <row r="3047" spans="2:9" hidden="1" x14ac:dyDescent="0.3">
      <c r="B3047">
        <v>3037</v>
      </c>
      <c r="C3047" s="1" t="s">
        <v>5077</v>
      </c>
      <c r="D3047" s="1" t="s">
        <v>5078</v>
      </c>
      <c r="E3047" s="1" t="s">
        <v>707</v>
      </c>
      <c r="F3047" s="1" t="s">
        <v>133</v>
      </c>
      <c r="G3047" s="1" t="s">
        <v>716</v>
      </c>
      <c r="H3047" s="1" t="s">
        <v>13694</v>
      </c>
      <c r="I3047" s="1">
        <f>+Territorio[[#This Row],[id]]</f>
        <v>3037</v>
      </c>
    </row>
    <row r="3048" spans="2:9" hidden="1" x14ac:dyDescent="0.3">
      <c r="B3048">
        <v>3038</v>
      </c>
      <c r="C3048" s="1" t="s">
        <v>5079</v>
      </c>
      <c r="D3048" s="1" t="s">
        <v>5080</v>
      </c>
      <c r="E3048" s="1" t="s">
        <v>707</v>
      </c>
      <c r="F3048" s="1" t="s">
        <v>133</v>
      </c>
      <c r="G3048" s="1" t="s">
        <v>716</v>
      </c>
      <c r="H3048" s="1" t="s">
        <v>13695</v>
      </c>
      <c r="I3048" s="1">
        <f>+Territorio[[#This Row],[id]]</f>
        <v>3038</v>
      </c>
    </row>
    <row r="3049" spans="2:9" hidden="1" x14ac:dyDescent="0.3">
      <c r="B3049">
        <v>3039</v>
      </c>
      <c r="C3049" s="1" t="s">
        <v>5081</v>
      </c>
      <c r="D3049" s="1" t="s">
        <v>5082</v>
      </c>
      <c r="E3049" s="1" t="s">
        <v>707</v>
      </c>
      <c r="F3049" s="1" t="s">
        <v>133</v>
      </c>
      <c r="G3049" s="1" t="s">
        <v>716</v>
      </c>
      <c r="H3049" s="1" t="s">
        <v>13696</v>
      </c>
      <c r="I3049" s="1">
        <f>+Territorio[[#This Row],[id]]</f>
        <v>3039</v>
      </c>
    </row>
    <row r="3050" spans="2:9" hidden="1" x14ac:dyDescent="0.3">
      <c r="B3050">
        <v>3040</v>
      </c>
      <c r="C3050" s="1" t="s">
        <v>5083</v>
      </c>
      <c r="D3050" s="1" t="s">
        <v>5084</v>
      </c>
      <c r="E3050" s="1" t="s">
        <v>707</v>
      </c>
      <c r="F3050" s="1" t="s">
        <v>133</v>
      </c>
      <c r="G3050" s="1" t="s">
        <v>716</v>
      </c>
      <c r="H3050" s="1" t="s">
        <v>13697</v>
      </c>
      <c r="I3050" s="1">
        <f>+Territorio[[#This Row],[id]]</f>
        <v>3040</v>
      </c>
    </row>
    <row r="3051" spans="2:9" hidden="1" x14ac:dyDescent="0.3">
      <c r="B3051">
        <v>3041</v>
      </c>
      <c r="C3051" s="1" t="s">
        <v>4950</v>
      </c>
      <c r="D3051" s="1" t="s">
        <v>5085</v>
      </c>
      <c r="E3051" s="1" t="s">
        <v>707</v>
      </c>
      <c r="F3051" s="1" t="s">
        <v>133</v>
      </c>
      <c r="G3051" s="1" t="s">
        <v>716</v>
      </c>
      <c r="H3051" s="1" t="s">
        <v>13698</v>
      </c>
      <c r="I3051" s="1">
        <f>+Territorio[[#This Row],[id]]</f>
        <v>3041</v>
      </c>
    </row>
    <row r="3052" spans="2:9" hidden="1" x14ac:dyDescent="0.3">
      <c r="B3052">
        <v>3042</v>
      </c>
      <c r="C3052" s="1" t="s">
        <v>5086</v>
      </c>
      <c r="D3052" s="1" t="s">
        <v>5087</v>
      </c>
      <c r="E3052" s="1" t="s">
        <v>707</v>
      </c>
      <c r="F3052" s="1" t="s">
        <v>133</v>
      </c>
      <c r="G3052" s="1" t="s">
        <v>716</v>
      </c>
      <c r="H3052" s="1" t="s">
        <v>13699</v>
      </c>
      <c r="I3052" s="1">
        <f>+Territorio[[#This Row],[id]]</f>
        <v>3042</v>
      </c>
    </row>
    <row r="3053" spans="2:9" hidden="1" x14ac:dyDescent="0.3">
      <c r="B3053">
        <v>3043</v>
      </c>
      <c r="C3053" s="1" t="s">
        <v>1537</v>
      </c>
      <c r="D3053" s="1" t="s">
        <v>5088</v>
      </c>
      <c r="E3053" s="1" t="s">
        <v>707</v>
      </c>
      <c r="F3053" s="1" t="s">
        <v>133</v>
      </c>
      <c r="G3053" s="1" t="s">
        <v>716</v>
      </c>
      <c r="H3053" s="1" t="s">
        <v>13700</v>
      </c>
      <c r="I3053" s="1">
        <f>+Territorio[[#This Row],[id]]</f>
        <v>3043</v>
      </c>
    </row>
    <row r="3054" spans="2:9" hidden="1" x14ac:dyDescent="0.3">
      <c r="B3054">
        <v>3044</v>
      </c>
      <c r="C3054" s="1" t="s">
        <v>5089</v>
      </c>
      <c r="D3054" s="1" t="s">
        <v>5090</v>
      </c>
      <c r="E3054" s="1" t="s">
        <v>707</v>
      </c>
      <c r="F3054" s="1" t="s">
        <v>133</v>
      </c>
      <c r="G3054" s="1" t="s">
        <v>716</v>
      </c>
      <c r="H3054" s="1" t="s">
        <v>13701</v>
      </c>
      <c r="I3054" s="1">
        <f>+Territorio[[#This Row],[id]]</f>
        <v>3044</v>
      </c>
    </row>
    <row r="3055" spans="2:9" hidden="1" x14ac:dyDescent="0.3">
      <c r="B3055">
        <v>3045</v>
      </c>
      <c r="C3055" s="1" t="s">
        <v>998</v>
      </c>
      <c r="D3055" s="1" t="s">
        <v>5091</v>
      </c>
      <c r="E3055" s="1" t="s">
        <v>707</v>
      </c>
      <c r="F3055" s="1" t="s">
        <v>133</v>
      </c>
      <c r="G3055" s="1" t="s">
        <v>716</v>
      </c>
      <c r="H3055" s="1" t="s">
        <v>13702</v>
      </c>
      <c r="I3055" s="1">
        <f>+Territorio[[#This Row],[id]]</f>
        <v>3045</v>
      </c>
    </row>
    <row r="3056" spans="2:9" hidden="1" x14ac:dyDescent="0.3">
      <c r="B3056">
        <v>3046</v>
      </c>
      <c r="C3056" s="1" t="s">
        <v>5092</v>
      </c>
      <c r="D3056" s="1" t="s">
        <v>5093</v>
      </c>
      <c r="E3056" s="1" t="s">
        <v>707</v>
      </c>
      <c r="F3056" s="1" t="s">
        <v>133</v>
      </c>
      <c r="G3056" s="1" t="s">
        <v>716</v>
      </c>
      <c r="H3056" s="1" t="s">
        <v>13703</v>
      </c>
      <c r="I3056" s="1">
        <f>+Territorio[[#This Row],[id]]</f>
        <v>3046</v>
      </c>
    </row>
    <row r="3057" spans="2:9" hidden="1" x14ac:dyDescent="0.3">
      <c r="B3057">
        <v>3047</v>
      </c>
      <c r="C3057" s="1" t="s">
        <v>5094</v>
      </c>
      <c r="D3057" s="1" t="s">
        <v>5095</v>
      </c>
      <c r="E3057" s="1" t="s">
        <v>707</v>
      </c>
      <c r="F3057" s="1" t="s">
        <v>133</v>
      </c>
      <c r="G3057" s="1" t="s">
        <v>716</v>
      </c>
      <c r="H3057" s="1" t="s">
        <v>13704</v>
      </c>
      <c r="I3057" s="1">
        <f>+Territorio[[#This Row],[id]]</f>
        <v>3047</v>
      </c>
    </row>
    <row r="3058" spans="2:9" hidden="1" x14ac:dyDescent="0.3">
      <c r="B3058">
        <v>3048</v>
      </c>
      <c r="C3058" s="1" t="s">
        <v>5096</v>
      </c>
      <c r="D3058" s="1" t="s">
        <v>5097</v>
      </c>
      <c r="E3058" s="1" t="s">
        <v>707</v>
      </c>
      <c r="F3058" s="1" t="s">
        <v>133</v>
      </c>
      <c r="G3058" s="1" t="s">
        <v>716</v>
      </c>
      <c r="H3058" s="1" t="s">
        <v>13705</v>
      </c>
      <c r="I3058" s="1">
        <f>+Territorio[[#This Row],[id]]</f>
        <v>3048</v>
      </c>
    </row>
    <row r="3059" spans="2:9" hidden="1" x14ac:dyDescent="0.3">
      <c r="B3059">
        <v>3049</v>
      </c>
      <c r="C3059" s="1" t="s">
        <v>5098</v>
      </c>
      <c r="D3059" s="1" t="s">
        <v>5099</v>
      </c>
      <c r="E3059" s="1" t="s">
        <v>707</v>
      </c>
      <c r="F3059" s="1" t="s">
        <v>133</v>
      </c>
      <c r="G3059" s="1" t="s">
        <v>716</v>
      </c>
      <c r="H3059" s="1" t="s">
        <v>13706</v>
      </c>
      <c r="I3059" s="1">
        <f>+Territorio[[#This Row],[id]]</f>
        <v>3049</v>
      </c>
    </row>
    <row r="3060" spans="2:9" hidden="1" x14ac:dyDescent="0.3">
      <c r="B3060">
        <v>3050</v>
      </c>
      <c r="C3060" s="1" t="s">
        <v>5100</v>
      </c>
      <c r="D3060" s="1" t="s">
        <v>5101</v>
      </c>
      <c r="E3060" s="1" t="s">
        <v>707</v>
      </c>
      <c r="F3060" s="1" t="s">
        <v>133</v>
      </c>
      <c r="G3060" s="1" t="s">
        <v>716</v>
      </c>
      <c r="H3060" s="1" t="s">
        <v>13707</v>
      </c>
      <c r="I3060" s="1">
        <f>+Territorio[[#This Row],[id]]</f>
        <v>3050</v>
      </c>
    </row>
    <row r="3061" spans="2:9" hidden="1" x14ac:dyDescent="0.3">
      <c r="B3061">
        <v>3051</v>
      </c>
      <c r="C3061" s="1" t="s">
        <v>5102</v>
      </c>
      <c r="D3061" s="1" t="s">
        <v>5103</v>
      </c>
      <c r="E3061" s="1" t="s">
        <v>707</v>
      </c>
      <c r="F3061" s="1" t="s">
        <v>133</v>
      </c>
      <c r="G3061" s="1" t="s">
        <v>716</v>
      </c>
      <c r="H3061" s="1" t="s">
        <v>13708</v>
      </c>
      <c r="I3061" s="1">
        <f>+Territorio[[#This Row],[id]]</f>
        <v>3051</v>
      </c>
    </row>
    <row r="3062" spans="2:9" hidden="1" x14ac:dyDescent="0.3">
      <c r="B3062">
        <v>3052</v>
      </c>
      <c r="C3062" s="1" t="s">
        <v>5104</v>
      </c>
      <c r="D3062" s="1" t="s">
        <v>5105</v>
      </c>
      <c r="E3062" s="1" t="s">
        <v>707</v>
      </c>
      <c r="F3062" s="1" t="s">
        <v>133</v>
      </c>
      <c r="G3062" s="1" t="s">
        <v>716</v>
      </c>
      <c r="H3062" s="1" t="s">
        <v>13709</v>
      </c>
      <c r="I3062" s="1">
        <f>+Territorio[[#This Row],[id]]</f>
        <v>3052</v>
      </c>
    </row>
    <row r="3063" spans="2:9" hidden="1" x14ac:dyDescent="0.3">
      <c r="B3063">
        <v>3053</v>
      </c>
      <c r="C3063" s="1" t="s">
        <v>1541</v>
      </c>
      <c r="D3063" s="1" t="s">
        <v>5106</v>
      </c>
      <c r="E3063" s="1" t="s">
        <v>707</v>
      </c>
      <c r="F3063" s="1" t="s">
        <v>133</v>
      </c>
      <c r="G3063" s="1" t="s">
        <v>716</v>
      </c>
      <c r="H3063" s="1" t="s">
        <v>13710</v>
      </c>
      <c r="I3063" s="1">
        <f>+Territorio[[#This Row],[id]]</f>
        <v>3053</v>
      </c>
    </row>
    <row r="3064" spans="2:9" hidden="1" x14ac:dyDescent="0.3">
      <c r="B3064">
        <v>3054</v>
      </c>
      <c r="C3064" s="1" t="s">
        <v>5107</v>
      </c>
      <c r="D3064" s="1" t="s">
        <v>5108</v>
      </c>
      <c r="E3064" s="1" t="s">
        <v>707</v>
      </c>
      <c r="F3064" s="1" t="s">
        <v>133</v>
      </c>
      <c r="G3064" s="1" t="s">
        <v>716</v>
      </c>
      <c r="H3064" s="1" t="s">
        <v>13711</v>
      </c>
      <c r="I3064" s="1">
        <f>+Territorio[[#This Row],[id]]</f>
        <v>3054</v>
      </c>
    </row>
    <row r="3065" spans="2:9" hidden="1" x14ac:dyDescent="0.3">
      <c r="B3065">
        <v>3055</v>
      </c>
      <c r="C3065" s="1" t="s">
        <v>5109</v>
      </c>
      <c r="D3065" s="1" t="s">
        <v>5110</v>
      </c>
      <c r="E3065" s="1" t="s">
        <v>707</v>
      </c>
      <c r="F3065" s="1" t="s">
        <v>133</v>
      </c>
      <c r="G3065" s="1" t="s">
        <v>716</v>
      </c>
      <c r="H3065" s="1" t="s">
        <v>13712</v>
      </c>
      <c r="I3065" s="1">
        <f>+Territorio[[#This Row],[id]]</f>
        <v>3055</v>
      </c>
    </row>
    <row r="3066" spans="2:9" hidden="1" x14ac:dyDescent="0.3">
      <c r="B3066">
        <v>3056</v>
      </c>
      <c r="C3066" s="1" t="s">
        <v>1543</v>
      </c>
      <c r="D3066" s="1" t="s">
        <v>5111</v>
      </c>
      <c r="E3066" s="1" t="s">
        <v>707</v>
      </c>
      <c r="F3066" s="1" t="s">
        <v>133</v>
      </c>
      <c r="G3066" s="1" t="s">
        <v>716</v>
      </c>
      <c r="H3066" s="1" t="s">
        <v>13713</v>
      </c>
      <c r="I3066" s="1">
        <f>+Territorio[[#This Row],[id]]</f>
        <v>3056</v>
      </c>
    </row>
    <row r="3067" spans="2:9" hidden="1" x14ac:dyDescent="0.3">
      <c r="B3067">
        <v>3057</v>
      </c>
      <c r="C3067" s="1" t="s">
        <v>2587</v>
      </c>
      <c r="D3067" s="1" t="s">
        <v>5112</v>
      </c>
      <c r="E3067" s="1" t="s">
        <v>707</v>
      </c>
      <c r="F3067" s="1" t="s">
        <v>133</v>
      </c>
      <c r="G3067" s="1" t="s">
        <v>716</v>
      </c>
      <c r="H3067" s="1" t="s">
        <v>13714</v>
      </c>
      <c r="I3067" s="1">
        <f>+Territorio[[#This Row],[id]]</f>
        <v>3057</v>
      </c>
    </row>
    <row r="3068" spans="2:9" hidden="1" x14ac:dyDescent="0.3">
      <c r="B3068">
        <v>3058</v>
      </c>
      <c r="C3068" s="1" t="s">
        <v>5113</v>
      </c>
      <c r="D3068" s="1" t="s">
        <v>5114</v>
      </c>
      <c r="E3068" s="1" t="s">
        <v>707</v>
      </c>
      <c r="F3068" s="1" t="s">
        <v>133</v>
      </c>
      <c r="G3068" s="1" t="s">
        <v>716</v>
      </c>
      <c r="H3068" s="1" t="s">
        <v>13715</v>
      </c>
      <c r="I3068" s="1">
        <f>+Territorio[[#This Row],[id]]</f>
        <v>3058</v>
      </c>
    </row>
    <row r="3069" spans="2:9" hidden="1" x14ac:dyDescent="0.3">
      <c r="B3069">
        <v>3059</v>
      </c>
      <c r="C3069" s="1" t="s">
        <v>5115</v>
      </c>
      <c r="D3069" s="1" t="s">
        <v>5116</v>
      </c>
      <c r="E3069" s="1" t="s">
        <v>707</v>
      </c>
      <c r="F3069" s="1" t="s">
        <v>133</v>
      </c>
      <c r="G3069" s="1" t="s">
        <v>716</v>
      </c>
      <c r="H3069" s="1" t="s">
        <v>13716</v>
      </c>
      <c r="I3069" s="1">
        <f>+Territorio[[#This Row],[id]]</f>
        <v>3059</v>
      </c>
    </row>
    <row r="3070" spans="2:9" hidden="1" x14ac:dyDescent="0.3">
      <c r="B3070">
        <v>3060</v>
      </c>
      <c r="C3070" s="1" t="s">
        <v>5117</v>
      </c>
      <c r="D3070" s="1" t="s">
        <v>5118</v>
      </c>
      <c r="E3070" s="1" t="s">
        <v>707</v>
      </c>
      <c r="F3070" s="1" t="s">
        <v>133</v>
      </c>
      <c r="G3070" s="1" t="s">
        <v>716</v>
      </c>
      <c r="H3070" s="1" t="s">
        <v>13717</v>
      </c>
      <c r="I3070" s="1">
        <f>+Territorio[[#This Row],[id]]</f>
        <v>3060</v>
      </c>
    </row>
    <row r="3071" spans="2:9" hidden="1" x14ac:dyDescent="0.3">
      <c r="B3071">
        <v>3061</v>
      </c>
      <c r="C3071" s="1" t="s">
        <v>555</v>
      </c>
      <c r="D3071" s="1" t="s">
        <v>5119</v>
      </c>
      <c r="E3071" s="1" t="s">
        <v>707</v>
      </c>
      <c r="F3071" s="1" t="s">
        <v>133</v>
      </c>
      <c r="G3071" s="1" t="s">
        <v>716</v>
      </c>
      <c r="H3071" s="1" t="s">
        <v>13718</v>
      </c>
      <c r="I3071" s="1">
        <f>+Territorio[[#This Row],[id]]</f>
        <v>3061</v>
      </c>
    </row>
    <row r="3072" spans="2:9" hidden="1" x14ac:dyDescent="0.3">
      <c r="B3072">
        <v>3062</v>
      </c>
      <c r="C3072" s="1" t="s">
        <v>5120</v>
      </c>
      <c r="D3072" s="1" t="s">
        <v>5121</v>
      </c>
      <c r="E3072" s="1" t="s">
        <v>707</v>
      </c>
      <c r="F3072" s="1" t="s">
        <v>133</v>
      </c>
      <c r="G3072" s="1" t="s">
        <v>716</v>
      </c>
      <c r="H3072" s="1" t="s">
        <v>13719</v>
      </c>
      <c r="I3072" s="1">
        <f>+Territorio[[#This Row],[id]]</f>
        <v>3062</v>
      </c>
    </row>
    <row r="3073" spans="2:9" hidden="1" x14ac:dyDescent="0.3">
      <c r="B3073">
        <v>3063</v>
      </c>
      <c r="C3073" s="1" t="s">
        <v>5122</v>
      </c>
      <c r="D3073" s="1" t="s">
        <v>5123</v>
      </c>
      <c r="E3073" s="1" t="s">
        <v>707</v>
      </c>
      <c r="F3073" s="1" t="s">
        <v>133</v>
      </c>
      <c r="G3073" s="1" t="s">
        <v>716</v>
      </c>
      <c r="H3073" s="1" t="s">
        <v>13720</v>
      </c>
      <c r="I3073" s="1">
        <f>+Territorio[[#This Row],[id]]</f>
        <v>3063</v>
      </c>
    </row>
    <row r="3074" spans="2:9" hidden="1" x14ac:dyDescent="0.3">
      <c r="B3074">
        <v>3064</v>
      </c>
      <c r="C3074" s="1" t="s">
        <v>5124</v>
      </c>
      <c r="D3074" s="1" t="s">
        <v>5125</v>
      </c>
      <c r="E3074" s="1" t="s">
        <v>707</v>
      </c>
      <c r="F3074" s="1" t="s">
        <v>133</v>
      </c>
      <c r="G3074" s="1" t="s">
        <v>716</v>
      </c>
      <c r="H3074" s="1" t="s">
        <v>13721</v>
      </c>
      <c r="I3074" s="1">
        <f>+Territorio[[#This Row],[id]]</f>
        <v>3064</v>
      </c>
    </row>
    <row r="3075" spans="2:9" hidden="1" x14ac:dyDescent="0.3">
      <c r="B3075">
        <v>3065</v>
      </c>
      <c r="C3075" s="1" t="s">
        <v>5126</v>
      </c>
      <c r="D3075" s="1"/>
      <c r="E3075" s="1" t="s">
        <v>5127</v>
      </c>
      <c r="F3075" s="1" t="s">
        <v>5128</v>
      </c>
      <c r="G3075" s="1" t="s">
        <v>23</v>
      </c>
      <c r="H3075" s="1" t="s">
        <v>13722</v>
      </c>
      <c r="I3075" s="1">
        <f>+Territorio[[#This Row],[id]]</f>
        <v>3065</v>
      </c>
    </row>
    <row r="3076" spans="2:9" hidden="1" x14ac:dyDescent="0.3">
      <c r="B3076">
        <v>3066</v>
      </c>
      <c r="C3076" s="1" t="s">
        <v>5129</v>
      </c>
      <c r="D3076" s="1"/>
      <c r="E3076" s="1" t="s">
        <v>5127</v>
      </c>
      <c r="F3076" s="1" t="s">
        <v>5130</v>
      </c>
      <c r="G3076" s="1" t="s">
        <v>23</v>
      </c>
      <c r="H3076" s="1" t="s">
        <v>13723</v>
      </c>
      <c r="I3076" s="1">
        <f>+Territorio[[#This Row],[id]]</f>
        <v>3066</v>
      </c>
    </row>
    <row r="3077" spans="2:9" hidden="1" x14ac:dyDescent="0.3">
      <c r="B3077">
        <v>3067</v>
      </c>
      <c r="C3077" s="1" t="s">
        <v>5131</v>
      </c>
      <c r="D3077" s="1"/>
      <c r="E3077" s="1" t="s">
        <v>5127</v>
      </c>
      <c r="F3077" s="1" t="s">
        <v>5132</v>
      </c>
      <c r="G3077" s="1" t="s">
        <v>23</v>
      </c>
      <c r="H3077" s="1" t="s">
        <v>13724</v>
      </c>
      <c r="I3077" s="1">
        <f>+Territorio[[#This Row],[id]]</f>
        <v>3067</v>
      </c>
    </row>
    <row r="3078" spans="2:9" hidden="1" x14ac:dyDescent="0.3">
      <c r="B3078">
        <v>3068</v>
      </c>
      <c r="C3078" s="1" t="s">
        <v>5133</v>
      </c>
      <c r="D3078" s="1"/>
      <c r="E3078" s="1" t="s">
        <v>5127</v>
      </c>
      <c r="F3078" s="1" t="s">
        <v>5134</v>
      </c>
      <c r="G3078" s="1" t="s">
        <v>23</v>
      </c>
      <c r="H3078" s="1" t="s">
        <v>13725</v>
      </c>
      <c r="I3078" s="1">
        <f>+Territorio[[#This Row],[id]]</f>
        <v>3068</v>
      </c>
    </row>
    <row r="3079" spans="2:9" hidden="1" x14ac:dyDescent="0.3">
      <c r="B3079">
        <v>3069</v>
      </c>
      <c r="C3079" s="1" t="s">
        <v>5135</v>
      </c>
      <c r="D3079" s="1"/>
      <c r="E3079" s="1" t="s">
        <v>5127</v>
      </c>
      <c r="F3079" s="1" t="s">
        <v>5136</v>
      </c>
      <c r="G3079" s="1" t="s">
        <v>23</v>
      </c>
      <c r="H3079" s="1" t="s">
        <v>13726</v>
      </c>
      <c r="I3079" s="1">
        <f>+Territorio[[#This Row],[id]]</f>
        <v>3069</v>
      </c>
    </row>
    <row r="3080" spans="2:9" hidden="1" x14ac:dyDescent="0.3">
      <c r="B3080">
        <v>3070</v>
      </c>
      <c r="C3080" s="1" t="s">
        <v>5137</v>
      </c>
      <c r="D3080" s="1"/>
      <c r="E3080" s="1" t="s">
        <v>5127</v>
      </c>
      <c r="F3080" s="1" t="s">
        <v>23</v>
      </c>
      <c r="G3080" s="1" t="s">
        <v>23</v>
      </c>
      <c r="H3080" s="1" t="s">
        <v>13727</v>
      </c>
      <c r="I3080" s="1">
        <f>+Territorio[[#This Row],[id]]</f>
        <v>3070</v>
      </c>
    </row>
    <row r="3081" spans="2:9" hidden="1" x14ac:dyDescent="0.3">
      <c r="B3081">
        <v>3071</v>
      </c>
      <c r="C3081" s="1" t="s">
        <v>5138</v>
      </c>
      <c r="D3081" s="1"/>
      <c r="E3081" s="1" t="s">
        <v>5127</v>
      </c>
      <c r="F3081" s="1" t="s">
        <v>5139</v>
      </c>
      <c r="G3081" s="1" t="s">
        <v>23</v>
      </c>
      <c r="H3081" s="1" t="s">
        <v>13728</v>
      </c>
      <c r="I3081" s="1">
        <f>+Territorio[[#This Row],[id]]</f>
        <v>3071</v>
      </c>
    </row>
    <row r="3082" spans="2:9" hidden="1" x14ac:dyDescent="0.3">
      <c r="B3082">
        <v>3072</v>
      </c>
      <c r="C3082" s="1" t="s">
        <v>5140</v>
      </c>
      <c r="D3082" s="1"/>
      <c r="E3082" s="1" t="s">
        <v>5127</v>
      </c>
      <c r="F3082" s="1" t="s">
        <v>5141</v>
      </c>
      <c r="G3082" s="1" t="s">
        <v>23</v>
      </c>
      <c r="H3082" s="1" t="s">
        <v>13729</v>
      </c>
      <c r="I3082" s="1">
        <f>+Territorio[[#This Row],[id]]</f>
        <v>3072</v>
      </c>
    </row>
    <row r="3083" spans="2:9" hidden="1" x14ac:dyDescent="0.3">
      <c r="B3083">
        <v>3073</v>
      </c>
      <c r="C3083" s="1" t="s">
        <v>5142</v>
      </c>
      <c r="D3083" s="1" t="s">
        <v>5143</v>
      </c>
      <c r="E3083" s="1" t="s">
        <v>5144</v>
      </c>
      <c r="F3083" s="1" t="s">
        <v>77</v>
      </c>
      <c r="G3083" s="1" t="s">
        <v>5145</v>
      </c>
      <c r="H3083" s="1" t="s">
        <v>13730</v>
      </c>
      <c r="I3083" s="1">
        <f>+Territorio[[#This Row],[id]]</f>
        <v>3073</v>
      </c>
    </row>
    <row r="3084" spans="2:9" hidden="1" x14ac:dyDescent="0.3">
      <c r="B3084">
        <v>3074</v>
      </c>
      <c r="C3084" s="1" t="s">
        <v>736</v>
      </c>
      <c r="D3084" s="1" t="s">
        <v>5146</v>
      </c>
      <c r="E3084" s="1" t="s">
        <v>5144</v>
      </c>
      <c r="F3084" s="1" t="s">
        <v>115</v>
      </c>
      <c r="G3084" s="1" t="s">
        <v>5145</v>
      </c>
      <c r="H3084" s="1" t="s">
        <v>13731</v>
      </c>
      <c r="I3084" s="1">
        <f>+Territorio[[#This Row],[id]]</f>
        <v>3074</v>
      </c>
    </row>
    <row r="3085" spans="2:9" hidden="1" x14ac:dyDescent="0.3">
      <c r="B3085">
        <v>3075</v>
      </c>
      <c r="C3085" s="1" t="s">
        <v>806</v>
      </c>
      <c r="D3085" s="1" t="s">
        <v>5147</v>
      </c>
      <c r="E3085" s="1" t="s">
        <v>5144</v>
      </c>
      <c r="F3085" s="1" t="s">
        <v>115</v>
      </c>
      <c r="G3085" s="1" t="s">
        <v>5145</v>
      </c>
      <c r="H3085" s="1" t="s">
        <v>13732</v>
      </c>
      <c r="I3085" s="1">
        <f>+Territorio[[#This Row],[id]]</f>
        <v>3075</v>
      </c>
    </row>
    <row r="3086" spans="2:9" hidden="1" x14ac:dyDescent="0.3">
      <c r="B3086">
        <v>3076</v>
      </c>
      <c r="C3086" s="1" t="s">
        <v>1201</v>
      </c>
      <c r="D3086" s="1" t="s">
        <v>5148</v>
      </c>
      <c r="E3086" s="1" t="s">
        <v>5144</v>
      </c>
      <c r="F3086" s="1" t="s">
        <v>115</v>
      </c>
      <c r="G3086" s="1" t="s">
        <v>5145</v>
      </c>
      <c r="H3086" s="1" t="s">
        <v>13733</v>
      </c>
      <c r="I3086" s="1">
        <f>+Territorio[[#This Row],[id]]</f>
        <v>3076</v>
      </c>
    </row>
    <row r="3087" spans="2:9" hidden="1" x14ac:dyDescent="0.3">
      <c r="B3087">
        <v>3077</v>
      </c>
      <c r="C3087" s="1" t="s">
        <v>605</v>
      </c>
      <c r="D3087" s="1" t="s">
        <v>5149</v>
      </c>
      <c r="E3087" s="1" t="s">
        <v>5144</v>
      </c>
      <c r="F3087" s="1" t="s">
        <v>115</v>
      </c>
      <c r="G3087" s="1" t="s">
        <v>5145</v>
      </c>
      <c r="H3087" s="1" t="s">
        <v>13734</v>
      </c>
      <c r="I3087" s="1">
        <f>+Territorio[[#This Row],[id]]</f>
        <v>3077</v>
      </c>
    </row>
    <row r="3088" spans="2:9" hidden="1" x14ac:dyDescent="0.3">
      <c r="B3088">
        <v>3078</v>
      </c>
      <c r="C3088" s="1" t="s">
        <v>542</v>
      </c>
      <c r="D3088" s="1" t="s">
        <v>5150</v>
      </c>
      <c r="E3088" s="1" t="s">
        <v>5144</v>
      </c>
      <c r="F3088" s="1" t="s">
        <v>115</v>
      </c>
      <c r="G3088" s="1" t="s">
        <v>5145</v>
      </c>
      <c r="H3088" s="1" t="s">
        <v>13735</v>
      </c>
      <c r="I3088" s="1">
        <f>+Territorio[[#This Row],[id]]</f>
        <v>3078</v>
      </c>
    </row>
    <row r="3089" spans="2:9" hidden="1" x14ac:dyDescent="0.3">
      <c r="B3089">
        <v>3079</v>
      </c>
      <c r="C3089" s="1" t="s">
        <v>1395</v>
      </c>
      <c r="D3089" s="1" t="s">
        <v>5151</v>
      </c>
      <c r="E3089" s="1" t="s">
        <v>5144</v>
      </c>
      <c r="F3089" s="1" t="s">
        <v>133</v>
      </c>
      <c r="G3089" s="1" t="s">
        <v>5145</v>
      </c>
      <c r="H3089" s="1" t="s">
        <v>13736</v>
      </c>
      <c r="I3089" s="1">
        <f>+Territorio[[#This Row],[id]]</f>
        <v>3079</v>
      </c>
    </row>
    <row r="3090" spans="2:9" hidden="1" x14ac:dyDescent="0.3">
      <c r="B3090">
        <v>3080</v>
      </c>
      <c r="C3090" s="1" t="s">
        <v>1457</v>
      </c>
      <c r="D3090" s="1" t="s">
        <v>5152</v>
      </c>
      <c r="E3090" s="1" t="s">
        <v>5144</v>
      </c>
      <c r="F3090" s="1" t="s">
        <v>133</v>
      </c>
      <c r="G3090" s="1" t="s">
        <v>5145</v>
      </c>
      <c r="H3090" s="1" t="s">
        <v>13737</v>
      </c>
      <c r="I3090" s="1">
        <f>+Territorio[[#This Row],[id]]</f>
        <v>3080</v>
      </c>
    </row>
    <row r="3091" spans="2:9" hidden="1" x14ac:dyDescent="0.3">
      <c r="B3091">
        <v>3081</v>
      </c>
      <c r="C3091" s="1" t="s">
        <v>5153</v>
      </c>
      <c r="D3091" s="1" t="s">
        <v>5154</v>
      </c>
      <c r="E3091" s="1" t="s">
        <v>5144</v>
      </c>
      <c r="F3091" s="1" t="s">
        <v>337</v>
      </c>
      <c r="G3091" s="1" t="s">
        <v>5145</v>
      </c>
      <c r="H3091" s="1" t="s">
        <v>13738</v>
      </c>
      <c r="I3091" s="1">
        <f>+Territorio[[#This Row],[id]]</f>
        <v>3081</v>
      </c>
    </row>
    <row r="3092" spans="2:9" hidden="1" x14ac:dyDescent="0.3">
      <c r="B3092">
        <v>3082</v>
      </c>
      <c r="C3092" s="1" t="s">
        <v>591</v>
      </c>
      <c r="D3092" s="1" t="s">
        <v>5155</v>
      </c>
      <c r="E3092" s="1" t="s">
        <v>5144</v>
      </c>
      <c r="F3092" s="1" t="s">
        <v>337</v>
      </c>
      <c r="G3092" s="1" t="s">
        <v>5145</v>
      </c>
      <c r="H3092" s="1" t="s">
        <v>13739</v>
      </c>
      <c r="I3092" s="1">
        <f>+Territorio[[#This Row],[id]]</f>
        <v>3082</v>
      </c>
    </row>
    <row r="3093" spans="2:9" hidden="1" x14ac:dyDescent="0.3">
      <c r="B3093">
        <v>3083</v>
      </c>
      <c r="C3093" s="1" t="s">
        <v>5156</v>
      </c>
      <c r="D3093" s="1" t="s">
        <v>5157</v>
      </c>
      <c r="E3093" s="1" t="s">
        <v>5144</v>
      </c>
      <c r="F3093" s="1" t="s">
        <v>337</v>
      </c>
      <c r="G3093" s="1" t="s">
        <v>5145</v>
      </c>
      <c r="H3093" s="1" t="s">
        <v>13740</v>
      </c>
      <c r="I3093" s="1">
        <f>+Territorio[[#This Row],[id]]</f>
        <v>3083</v>
      </c>
    </row>
    <row r="3094" spans="2:9" hidden="1" x14ac:dyDescent="0.3">
      <c r="B3094">
        <v>3084</v>
      </c>
      <c r="C3094" s="1" t="s">
        <v>846</v>
      </c>
      <c r="D3094" s="1" t="s">
        <v>5158</v>
      </c>
      <c r="E3094" s="1" t="s">
        <v>5144</v>
      </c>
      <c r="F3094" s="1" t="s">
        <v>337</v>
      </c>
      <c r="G3094" s="1" t="s">
        <v>5145</v>
      </c>
      <c r="H3094" s="1" t="s">
        <v>13741</v>
      </c>
      <c r="I3094" s="1">
        <f>+Territorio[[#This Row],[id]]</f>
        <v>3084</v>
      </c>
    </row>
    <row r="3095" spans="2:9" hidden="1" x14ac:dyDescent="0.3">
      <c r="B3095">
        <v>3085</v>
      </c>
      <c r="C3095" s="1" t="s">
        <v>697</v>
      </c>
      <c r="D3095" s="1" t="s">
        <v>5159</v>
      </c>
      <c r="E3095" s="1" t="s">
        <v>5144</v>
      </c>
      <c r="F3095" s="1" t="s">
        <v>147</v>
      </c>
      <c r="G3095" s="1" t="s">
        <v>5145</v>
      </c>
      <c r="H3095" s="1" t="s">
        <v>13742</v>
      </c>
      <c r="I3095" s="1">
        <f>+Territorio[[#This Row],[id]]</f>
        <v>3085</v>
      </c>
    </row>
    <row r="3096" spans="2:9" hidden="1" x14ac:dyDescent="0.3">
      <c r="B3096">
        <v>3086</v>
      </c>
      <c r="C3096" s="1" t="s">
        <v>5160</v>
      </c>
      <c r="D3096" s="1" t="s">
        <v>5161</v>
      </c>
      <c r="E3096" s="1" t="s">
        <v>5144</v>
      </c>
      <c r="F3096" s="1" t="s">
        <v>185</v>
      </c>
      <c r="G3096" s="1" t="s">
        <v>5145</v>
      </c>
      <c r="H3096" s="1" t="s">
        <v>13743</v>
      </c>
      <c r="I3096" s="1">
        <f>+Territorio[[#This Row],[id]]</f>
        <v>3086</v>
      </c>
    </row>
    <row r="3097" spans="2:9" hidden="1" x14ac:dyDescent="0.3">
      <c r="B3097">
        <v>3087</v>
      </c>
      <c r="C3097" s="1" t="s">
        <v>2591</v>
      </c>
      <c r="D3097" s="1" t="s">
        <v>5162</v>
      </c>
      <c r="E3097" s="1" t="s">
        <v>5144</v>
      </c>
      <c r="F3097" s="1" t="s">
        <v>197</v>
      </c>
      <c r="G3097" s="1" t="s">
        <v>5145</v>
      </c>
      <c r="H3097" s="1" t="s">
        <v>13744</v>
      </c>
      <c r="I3097" s="1">
        <f>+Territorio[[#This Row],[id]]</f>
        <v>3087</v>
      </c>
    </row>
    <row r="3098" spans="2:9" hidden="1" x14ac:dyDescent="0.3">
      <c r="B3098">
        <v>3088</v>
      </c>
      <c r="C3098" s="1" t="s">
        <v>2543</v>
      </c>
      <c r="D3098" s="1" t="s">
        <v>5163</v>
      </c>
      <c r="E3098" s="1" t="s">
        <v>5144</v>
      </c>
      <c r="F3098" s="1" t="s">
        <v>197</v>
      </c>
      <c r="G3098" s="1" t="s">
        <v>5145</v>
      </c>
      <c r="H3098" s="1" t="s">
        <v>13745</v>
      </c>
      <c r="I3098" s="1">
        <f>+Territorio[[#This Row],[id]]</f>
        <v>3088</v>
      </c>
    </row>
    <row r="3099" spans="2:9" hidden="1" x14ac:dyDescent="0.3">
      <c r="B3099">
        <v>3089</v>
      </c>
      <c r="C3099" s="1" t="s">
        <v>2443</v>
      </c>
      <c r="D3099" s="1" t="s">
        <v>5164</v>
      </c>
      <c r="E3099" s="1" t="s">
        <v>5144</v>
      </c>
      <c r="F3099" s="1" t="s">
        <v>197</v>
      </c>
      <c r="G3099" s="1" t="s">
        <v>5145</v>
      </c>
      <c r="H3099" s="1" t="s">
        <v>13746</v>
      </c>
      <c r="I3099" s="1">
        <f>+Territorio[[#This Row],[id]]</f>
        <v>3089</v>
      </c>
    </row>
    <row r="3100" spans="2:9" hidden="1" x14ac:dyDescent="0.3">
      <c r="B3100">
        <v>3090</v>
      </c>
      <c r="C3100" s="1" t="s">
        <v>505</v>
      </c>
      <c r="D3100" s="1" t="s">
        <v>5165</v>
      </c>
      <c r="E3100" s="1" t="s">
        <v>5144</v>
      </c>
      <c r="F3100" s="1" t="s">
        <v>197</v>
      </c>
      <c r="G3100" s="1" t="s">
        <v>5145</v>
      </c>
      <c r="H3100" s="1" t="s">
        <v>13747</v>
      </c>
      <c r="I3100" s="1">
        <f>+Territorio[[#This Row],[id]]</f>
        <v>3090</v>
      </c>
    </row>
    <row r="3101" spans="2:9" hidden="1" x14ac:dyDescent="0.3">
      <c r="B3101">
        <v>3091</v>
      </c>
      <c r="C3101" s="1" t="s">
        <v>5166</v>
      </c>
      <c r="D3101" s="1" t="s">
        <v>5167</v>
      </c>
      <c r="E3101" s="1" t="s">
        <v>5144</v>
      </c>
      <c r="F3101" s="1" t="s">
        <v>197</v>
      </c>
      <c r="G3101" s="1" t="s">
        <v>5145</v>
      </c>
      <c r="H3101" s="1" t="s">
        <v>13748</v>
      </c>
      <c r="I3101" s="1">
        <f>+Territorio[[#This Row],[id]]</f>
        <v>3091</v>
      </c>
    </row>
    <row r="3102" spans="2:9" hidden="1" x14ac:dyDescent="0.3">
      <c r="B3102">
        <v>3092</v>
      </c>
      <c r="C3102" s="1" t="s">
        <v>2546</v>
      </c>
      <c r="D3102" s="1" t="s">
        <v>5168</v>
      </c>
      <c r="E3102" s="1" t="s">
        <v>5144</v>
      </c>
      <c r="F3102" s="1" t="s">
        <v>197</v>
      </c>
      <c r="G3102" s="1" t="s">
        <v>5145</v>
      </c>
      <c r="H3102" s="1" t="s">
        <v>13749</v>
      </c>
      <c r="I3102" s="1">
        <f>+Territorio[[#This Row],[id]]</f>
        <v>3092</v>
      </c>
    </row>
    <row r="3103" spans="2:9" hidden="1" x14ac:dyDescent="0.3">
      <c r="B3103">
        <v>3093</v>
      </c>
      <c r="C3103" s="1" t="s">
        <v>642</v>
      </c>
      <c r="D3103" s="1" t="s">
        <v>5169</v>
      </c>
      <c r="E3103" s="1" t="s">
        <v>5144</v>
      </c>
      <c r="F3103" s="1" t="s">
        <v>297</v>
      </c>
      <c r="G3103" s="1" t="s">
        <v>5145</v>
      </c>
      <c r="H3103" s="1" t="s">
        <v>13750</v>
      </c>
      <c r="I3103" s="1">
        <f>+Territorio[[#This Row],[id]]</f>
        <v>3093</v>
      </c>
    </row>
    <row r="3104" spans="2:9" hidden="1" x14ac:dyDescent="0.3">
      <c r="B3104">
        <v>3094</v>
      </c>
      <c r="C3104" s="1" t="s">
        <v>5170</v>
      </c>
      <c r="D3104" s="1" t="s">
        <v>5171</v>
      </c>
      <c r="E3104" s="1" t="s">
        <v>5144</v>
      </c>
      <c r="F3104" s="1" t="s">
        <v>317</v>
      </c>
      <c r="G3104" s="1" t="s">
        <v>5145</v>
      </c>
      <c r="H3104" s="1" t="s">
        <v>13751</v>
      </c>
      <c r="I3104" s="1">
        <f>+Territorio[[#This Row],[id]]</f>
        <v>3094</v>
      </c>
    </row>
    <row r="3105" spans="2:9" hidden="1" x14ac:dyDescent="0.3">
      <c r="B3105">
        <v>3095</v>
      </c>
      <c r="C3105" s="1" t="s">
        <v>5172</v>
      </c>
      <c r="D3105" s="1" t="s">
        <v>5173</v>
      </c>
      <c r="E3105" s="1" t="s">
        <v>5144</v>
      </c>
      <c r="F3105" s="1" t="s">
        <v>317</v>
      </c>
      <c r="G3105" s="1" t="s">
        <v>5145</v>
      </c>
      <c r="H3105" s="1" t="s">
        <v>13752</v>
      </c>
      <c r="I3105" s="1">
        <f>+Territorio[[#This Row],[id]]</f>
        <v>3095</v>
      </c>
    </row>
    <row r="3106" spans="2:9" hidden="1" x14ac:dyDescent="0.3">
      <c r="B3106">
        <v>3096</v>
      </c>
      <c r="C3106" s="1" t="s">
        <v>13753</v>
      </c>
      <c r="D3106" s="1" t="s">
        <v>13754</v>
      </c>
      <c r="E3106" s="1" t="s">
        <v>7321</v>
      </c>
      <c r="F3106" s="1" t="s">
        <v>13754</v>
      </c>
      <c r="G3106" s="1" t="s">
        <v>41</v>
      </c>
      <c r="H3106" s="1" t="s">
        <v>13755</v>
      </c>
      <c r="I3106" s="1">
        <f>+Territorio[[#This Row],[id]]</f>
        <v>3096</v>
      </c>
    </row>
    <row r="3107" spans="2:9" hidden="1" x14ac:dyDescent="0.3">
      <c r="B3107">
        <v>3097</v>
      </c>
      <c r="C3107" s="1" t="s">
        <v>13756</v>
      </c>
      <c r="D3107" s="1" t="s">
        <v>13757</v>
      </c>
      <c r="E3107" s="1" t="s">
        <v>7321</v>
      </c>
      <c r="F3107" s="1" t="s">
        <v>13757</v>
      </c>
      <c r="G3107" s="1" t="s">
        <v>41</v>
      </c>
      <c r="H3107" s="1" t="s">
        <v>13758</v>
      </c>
      <c r="I3107" s="1">
        <f>+Territorio[[#This Row],[id]]</f>
        <v>3097</v>
      </c>
    </row>
    <row r="3108" spans="2:9" hidden="1" x14ac:dyDescent="0.3">
      <c r="B3108">
        <v>3098</v>
      </c>
      <c r="C3108" s="1" t="s">
        <v>13759</v>
      </c>
      <c r="D3108" s="1" t="s">
        <v>13760</v>
      </c>
      <c r="E3108" s="1" t="s">
        <v>7321</v>
      </c>
      <c r="F3108" s="1" t="s">
        <v>13760</v>
      </c>
      <c r="G3108" s="1" t="s">
        <v>41</v>
      </c>
      <c r="H3108" s="1" t="s">
        <v>13761</v>
      </c>
      <c r="I3108" s="1">
        <f>+Territorio[[#This Row],[id]]</f>
        <v>3098</v>
      </c>
    </row>
    <row r="3109" spans="2:9" hidden="1" x14ac:dyDescent="0.3">
      <c r="B3109">
        <v>3099</v>
      </c>
      <c r="C3109" s="1" t="s">
        <v>13762</v>
      </c>
      <c r="D3109" s="1" t="s">
        <v>13763</v>
      </c>
      <c r="E3109" s="1" t="s">
        <v>7321</v>
      </c>
      <c r="F3109" s="1" t="s">
        <v>13763</v>
      </c>
      <c r="G3109" s="1" t="s">
        <v>41</v>
      </c>
      <c r="H3109" s="1" t="s">
        <v>13764</v>
      </c>
      <c r="I3109" s="1">
        <f>+Territorio[[#This Row],[id]]</f>
        <v>3099</v>
      </c>
    </row>
    <row r="3110" spans="2:9" hidden="1" x14ac:dyDescent="0.3">
      <c r="B3110">
        <v>3100</v>
      </c>
      <c r="C3110" s="1" t="s">
        <v>13765</v>
      </c>
      <c r="D3110" s="1" t="s">
        <v>13766</v>
      </c>
      <c r="E3110" s="1" t="s">
        <v>7321</v>
      </c>
      <c r="F3110" s="1" t="s">
        <v>13766</v>
      </c>
      <c r="G3110" s="1" t="s">
        <v>41</v>
      </c>
      <c r="H3110" s="1" t="s">
        <v>13767</v>
      </c>
      <c r="I3110" s="1">
        <f>+Territorio[[#This Row],[id]]</f>
        <v>3100</v>
      </c>
    </row>
    <row r="3111" spans="2:9" hidden="1" x14ac:dyDescent="0.3">
      <c r="B3111">
        <v>3101</v>
      </c>
      <c r="C3111" s="1" t="s">
        <v>13768</v>
      </c>
      <c r="D3111" s="1" t="s">
        <v>13769</v>
      </c>
      <c r="E3111" s="1" t="s">
        <v>7321</v>
      </c>
      <c r="F3111" s="1" t="s">
        <v>13769</v>
      </c>
      <c r="G3111" s="1" t="s">
        <v>41</v>
      </c>
      <c r="H3111" s="1" t="s">
        <v>13770</v>
      </c>
      <c r="I3111" s="1">
        <f>+Territorio[[#This Row],[id]]</f>
        <v>3101</v>
      </c>
    </row>
    <row r="3112" spans="2:9" hidden="1" x14ac:dyDescent="0.3">
      <c r="B3112">
        <v>3102</v>
      </c>
      <c r="C3112" s="1" t="s">
        <v>713</v>
      </c>
      <c r="D3112" s="1" t="s">
        <v>706</v>
      </c>
      <c r="E3112" s="1" t="s">
        <v>546</v>
      </c>
      <c r="F3112" s="1" t="s">
        <v>115</v>
      </c>
      <c r="G3112" s="1" t="s">
        <v>1398</v>
      </c>
      <c r="H3112" s="1" t="s">
        <v>13771</v>
      </c>
      <c r="I3112" s="1">
        <f>+Territorio[[#This Row],[id]]</f>
        <v>3102</v>
      </c>
    </row>
    <row r="3113" spans="2:9" hidden="1" x14ac:dyDescent="0.3">
      <c r="B3113">
        <v>3103</v>
      </c>
      <c r="C3113" s="1" t="s">
        <v>7615</v>
      </c>
      <c r="D3113" s="1" t="s">
        <v>692</v>
      </c>
      <c r="E3113" s="1" t="s">
        <v>546</v>
      </c>
      <c r="F3113" s="1" t="s">
        <v>115</v>
      </c>
      <c r="G3113" s="1" t="s">
        <v>1398</v>
      </c>
      <c r="H3113" s="1" t="s">
        <v>13772</v>
      </c>
      <c r="I3113" s="1">
        <f>+Territorio[[#This Row],[id]]</f>
        <v>3103</v>
      </c>
    </row>
    <row r="3114" spans="2:9" hidden="1" x14ac:dyDescent="0.3">
      <c r="B3114">
        <v>3104</v>
      </c>
      <c r="C3114" s="1" t="s">
        <v>517</v>
      </c>
      <c r="D3114" s="1" t="s">
        <v>13773</v>
      </c>
      <c r="E3114" s="1" t="s">
        <v>546</v>
      </c>
      <c r="F3114" s="1" t="s">
        <v>115</v>
      </c>
      <c r="G3114" s="1" t="s">
        <v>1398</v>
      </c>
      <c r="H3114" s="1" t="s">
        <v>13774</v>
      </c>
      <c r="I3114" s="1">
        <f>+Territorio[[#This Row],[id]]</f>
        <v>3104</v>
      </c>
    </row>
    <row r="3115" spans="2:9" hidden="1" x14ac:dyDescent="0.3">
      <c r="B3115">
        <v>3105</v>
      </c>
      <c r="C3115" s="1" t="s">
        <v>7616</v>
      </c>
      <c r="D3115" s="1" t="s">
        <v>13775</v>
      </c>
      <c r="E3115" s="1" t="s">
        <v>546</v>
      </c>
      <c r="F3115" s="1" t="s">
        <v>115</v>
      </c>
      <c r="G3115" s="1" t="s">
        <v>1398</v>
      </c>
      <c r="H3115" s="1" t="s">
        <v>13776</v>
      </c>
      <c r="I3115" s="1">
        <f>+Territorio[[#This Row],[id]]</f>
        <v>3105</v>
      </c>
    </row>
    <row r="3116" spans="2:9" hidden="1" x14ac:dyDescent="0.3">
      <c r="B3116">
        <v>3106</v>
      </c>
      <c r="C3116" s="1" t="s">
        <v>742</v>
      </c>
      <c r="D3116" s="1" t="s">
        <v>13777</v>
      </c>
      <c r="E3116" s="1" t="s">
        <v>546</v>
      </c>
      <c r="F3116" s="1" t="s">
        <v>115</v>
      </c>
      <c r="G3116" s="1" t="s">
        <v>1398</v>
      </c>
      <c r="H3116" s="1" t="s">
        <v>13778</v>
      </c>
      <c r="I3116" s="1">
        <f>+Territorio[[#This Row],[id]]</f>
        <v>3106</v>
      </c>
    </row>
    <row r="3117" spans="2:9" hidden="1" x14ac:dyDescent="0.3">
      <c r="B3117">
        <v>3107</v>
      </c>
      <c r="C3117" s="1" t="s">
        <v>746</v>
      </c>
      <c r="D3117" s="1" t="s">
        <v>13779</v>
      </c>
      <c r="E3117" s="1" t="s">
        <v>546</v>
      </c>
      <c r="F3117" s="1" t="s">
        <v>115</v>
      </c>
      <c r="G3117" s="1" t="s">
        <v>1398</v>
      </c>
      <c r="H3117" s="1" t="s">
        <v>13780</v>
      </c>
      <c r="I3117" s="1">
        <f>+Territorio[[#This Row],[id]]</f>
        <v>3107</v>
      </c>
    </row>
    <row r="3118" spans="2:9" hidden="1" x14ac:dyDescent="0.3">
      <c r="B3118">
        <v>3108</v>
      </c>
      <c r="C3118" s="1" t="s">
        <v>752</v>
      </c>
      <c r="D3118" s="1" t="s">
        <v>13781</v>
      </c>
      <c r="E3118" s="1" t="s">
        <v>546</v>
      </c>
      <c r="F3118" s="1" t="s">
        <v>115</v>
      </c>
      <c r="G3118" s="1" t="s">
        <v>1398</v>
      </c>
      <c r="H3118" s="1" t="s">
        <v>13782</v>
      </c>
      <c r="I3118" s="1">
        <f>+Territorio[[#This Row],[id]]</f>
        <v>3108</v>
      </c>
    </row>
    <row r="3119" spans="2:9" hidden="1" x14ac:dyDescent="0.3">
      <c r="B3119">
        <v>3109</v>
      </c>
      <c r="C3119" s="1" t="s">
        <v>762</v>
      </c>
      <c r="D3119" s="1" t="s">
        <v>13783</v>
      </c>
      <c r="E3119" s="1" t="s">
        <v>546</v>
      </c>
      <c r="F3119" s="1" t="s">
        <v>115</v>
      </c>
      <c r="G3119" s="1" t="s">
        <v>1398</v>
      </c>
      <c r="H3119" s="1" t="s">
        <v>13784</v>
      </c>
      <c r="I3119" s="1">
        <f>+Territorio[[#This Row],[id]]</f>
        <v>3109</v>
      </c>
    </row>
    <row r="3120" spans="2:9" hidden="1" x14ac:dyDescent="0.3">
      <c r="B3120">
        <v>3110</v>
      </c>
      <c r="C3120" s="1" t="s">
        <v>7618</v>
      </c>
      <c r="D3120" s="1" t="s">
        <v>13785</v>
      </c>
      <c r="E3120" s="1" t="s">
        <v>546</v>
      </c>
      <c r="F3120" s="1" t="s">
        <v>115</v>
      </c>
      <c r="G3120" s="1" t="s">
        <v>1398</v>
      </c>
      <c r="H3120" s="1" t="s">
        <v>13786</v>
      </c>
      <c r="I3120" s="1">
        <f>+Territorio[[#This Row],[id]]</f>
        <v>3110</v>
      </c>
    </row>
    <row r="3121" spans="2:9" hidden="1" x14ac:dyDescent="0.3">
      <c r="B3121">
        <v>3111</v>
      </c>
      <c r="C3121" s="1" t="s">
        <v>7619</v>
      </c>
      <c r="D3121" s="1" t="s">
        <v>13787</v>
      </c>
      <c r="E3121" s="1" t="s">
        <v>546</v>
      </c>
      <c r="F3121" s="1" t="s">
        <v>115</v>
      </c>
      <c r="G3121" s="1" t="s">
        <v>1398</v>
      </c>
      <c r="H3121" s="1" t="s">
        <v>13788</v>
      </c>
      <c r="I3121" s="1">
        <f>+Territorio[[#This Row],[id]]</f>
        <v>3111</v>
      </c>
    </row>
    <row r="3122" spans="2:9" hidden="1" x14ac:dyDescent="0.3">
      <c r="B3122">
        <v>3112</v>
      </c>
      <c r="C3122" s="1" t="s">
        <v>7620</v>
      </c>
      <c r="D3122" s="1" t="s">
        <v>13789</v>
      </c>
      <c r="E3122" s="1" t="s">
        <v>546</v>
      </c>
      <c r="F3122" s="1" t="s">
        <v>115</v>
      </c>
      <c r="G3122" s="1" t="s">
        <v>1398</v>
      </c>
      <c r="H3122" s="1" t="s">
        <v>13790</v>
      </c>
      <c r="I3122" s="1">
        <f>+Territorio[[#This Row],[id]]</f>
        <v>3112</v>
      </c>
    </row>
    <row r="3123" spans="2:9" hidden="1" x14ac:dyDescent="0.3">
      <c r="B3123">
        <v>3113</v>
      </c>
      <c r="C3123" s="1" t="s">
        <v>542</v>
      </c>
      <c r="D3123" s="1" t="s">
        <v>13791</v>
      </c>
      <c r="E3123" s="1" t="s">
        <v>546</v>
      </c>
      <c r="F3123" s="1" t="s">
        <v>115</v>
      </c>
      <c r="G3123" s="1" t="s">
        <v>1398</v>
      </c>
      <c r="H3123" s="1" t="s">
        <v>13792</v>
      </c>
      <c r="I3123" s="1">
        <f>+Territorio[[#This Row],[id]]</f>
        <v>3113</v>
      </c>
    </row>
    <row r="3124" spans="2:9" hidden="1" x14ac:dyDescent="0.3">
      <c r="B3124">
        <v>3114</v>
      </c>
      <c r="C3124" s="1" t="s">
        <v>806</v>
      </c>
      <c r="D3124" s="1" t="s">
        <v>13793</v>
      </c>
      <c r="E3124" s="1" t="s">
        <v>546</v>
      </c>
      <c r="F3124" s="1" t="s">
        <v>115</v>
      </c>
      <c r="G3124" s="1" t="s">
        <v>1398</v>
      </c>
      <c r="H3124" s="1" t="s">
        <v>13794</v>
      </c>
      <c r="I3124" s="1">
        <f>+Territorio[[#This Row],[id]]</f>
        <v>3114</v>
      </c>
    </row>
    <row r="3125" spans="2:9" hidden="1" x14ac:dyDescent="0.3">
      <c r="B3125">
        <v>3115</v>
      </c>
      <c r="C3125" s="1" t="s">
        <v>808</v>
      </c>
      <c r="D3125" s="1" t="s">
        <v>13795</v>
      </c>
      <c r="E3125" s="1" t="s">
        <v>546</v>
      </c>
      <c r="F3125" s="1" t="s">
        <v>115</v>
      </c>
      <c r="G3125" s="1" t="s">
        <v>1398</v>
      </c>
      <c r="H3125" s="1" t="s">
        <v>13796</v>
      </c>
      <c r="I3125" s="1">
        <f>+Territorio[[#This Row],[id]]</f>
        <v>3115</v>
      </c>
    </row>
    <row r="3126" spans="2:9" hidden="1" x14ac:dyDescent="0.3">
      <c r="B3126">
        <v>3116</v>
      </c>
      <c r="C3126" s="1" t="s">
        <v>822</v>
      </c>
      <c r="D3126" s="1" t="s">
        <v>13797</v>
      </c>
      <c r="E3126" s="1" t="s">
        <v>546</v>
      </c>
      <c r="F3126" s="1" t="s">
        <v>115</v>
      </c>
      <c r="G3126" s="1" t="s">
        <v>1398</v>
      </c>
      <c r="H3126" s="1" t="s">
        <v>13798</v>
      </c>
      <c r="I3126" s="1">
        <f>+Territorio[[#This Row],[id]]</f>
        <v>3116</v>
      </c>
    </row>
    <row r="3127" spans="2:9" hidden="1" x14ac:dyDescent="0.3">
      <c r="B3127">
        <v>3117</v>
      </c>
      <c r="C3127" s="1" t="s">
        <v>826</v>
      </c>
      <c r="D3127" s="1" t="s">
        <v>13799</v>
      </c>
      <c r="E3127" s="1" t="s">
        <v>546</v>
      </c>
      <c r="F3127" s="1" t="s">
        <v>115</v>
      </c>
      <c r="G3127" s="1" t="s">
        <v>1398</v>
      </c>
      <c r="H3127" s="1" t="s">
        <v>13800</v>
      </c>
      <c r="I3127" s="1">
        <f>+Territorio[[#This Row],[id]]</f>
        <v>3117</v>
      </c>
    </row>
    <row r="3128" spans="2:9" hidden="1" x14ac:dyDescent="0.3">
      <c r="B3128">
        <v>3118</v>
      </c>
      <c r="C3128" s="1" t="s">
        <v>836</v>
      </c>
      <c r="D3128" s="1" t="s">
        <v>13801</v>
      </c>
      <c r="E3128" s="1" t="s">
        <v>546</v>
      </c>
      <c r="F3128" s="1" t="s">
        <v>115</v>
      </c>
      <c r="G3128" s="1" t="s">
        <v>1398</v>
      </c>
      <c r="H3128" s="1" t="s">
        <v>13802</v>
      </c>
      <c r="I3128" s="1">
        <f>+Territorio[[#This Row],[id]]</f>
        <v>3118</v>
      </c>
    </row>
    <row r="3129" spans="2:9" hidden="1" x14ac:dyDescent="0.3">
      <c r="B3129">
        <v>3119</v>
      </c>
      <c r="C3129" s="1" t="s">
        <v>7621</v>
      </c>
      <c r="D3129" s="1" t="s">
        <v>13803</v>
      </c>
      <c r="E3129" s="1" t="s">
        <v>546</v>
      </c>
      <c r="F3129" s="1" t="s">
        <v>115</v>
      </c>
      <c r="G3129" s="1" t="s">
        <v>1398</v>
      </c>
      <c r="H3129" s="1" t="s">
        <v>13804</v>
      </c>
      <c r="I3129" s="1">
        <f>+Territorio[[#This Row],[id]]</f>
        <v>3119</v>
      </c>
    </row>
    <row r="3130" spans="2:9" hidden="1" x14ac:dyDescent="0.3">
      <c r="B3130">
        <v>3120</v>
      </c>
      <c r="C3130" s="1" t="s">
        <v>7622</v>
      </c>
      <c r="D3130" s="1" t="s">
        <v>13805</v>
      </c>
      <c r="E3130" s="1" t="s">
        <v>546</v>
      </c>
      <c r="F3130" s="1" t="s">
        <v>115</v>
      </c>
      <c r="G3130" s="1" t="s">
        <v>1398</v>
      </c>
      <c r="H3130" s="1" t="s">
        <v>13806</v>
      </c>
      <c r="I3130" s="1">
        <f>+Territorio[[#This Row],[id]]</f>
        <v>3120</v>
      </c>
    </row>
    <row r="3131" spans="2:9" hidden="1" x14ac:dyDescent="0.3">
      <c r="B3131">
        <v>3121</v>
      </c>
      <c r="C3131" s="1" t="s">
        <v>7623</v>
      </c>
      <c r="D3131" s="1" t="s">
        <v>13807</v>
      </c>
      <c r="E3131" s="1" t="s">
        <v>546</v>
      </c>
      <c r="F3131" s="1" t="s">
        <v>115</v>
      </c>
      <c r="G3131" s="1" t="s">
        <v>1398</v>
      </c>
      <c r="H3131" s="1" t="s">
        <v>13808</v>
      </c>
      <c r="I3131" s="1">
        <f>+Territorio[[#This Row],[id]]</f>
        <v>3121</v>
      </c>
    </row>
    <row r="3132" spans="2:9" hidden="1" x14ac:dyDescent="0.3">
      <c r="B3132">
        <v>3122</v>
      </c>
      <c r="C3132" s="1" t="s">
        <v>7624</v>
      </c>
      <c r="D3132" s="1" t="s">
        <v>13809</v>
      </c>
      <c r="E3132" s="1" t="s">
        <v>546</v>
      </c>
      <c r="F3132" s="1" t="s">
        <v>115</v>
      </c>
      <c r="G3132" s="1" t="s">
        <v>1398</v>
      </c>
      <c r="H3132" s="1" t="s">
        <v>13810</v>
      </c>
      <c r="I3132" s="1">
        <f>+Territorio[[#This Row],[id]]</f>
        <v>3122</v>
      </c>
    </row>
    <row r="3133" spans="2:9" hidden="1" x14ac:dyDescent="0.3">
      <c r="B3133">
        <v>3123</v>
      </c>
      <c r="C3133" s="1" t="s">
        <v>7625</v>
      </c>
      <c r="D3133" s="1" t="s">
        <v>13811</v>
      </c>
      <c r="E3133" s="1" t="s">
        <v>546</v>
      </c>
      <c r="F3133" s="1" t="s">
        <v>115</v>
      </c>
      <c r="G3133" s="1" t="s">
        <v>1398</v>
      </c>
      <c r="H3133" s="1" t="s">
        <v>13812</v>
      </c>
      <c r="I3133" s="1">
        <f>+Territorio[[#This Row],[id]]</f>
        <v>3123</v>
      </c>
    </row>
    <row r="3134" spans="2:9" hidden="1" x14ac:dyDescent="0.3">
      <c r="B3134">
        <v>3124</v>
      </c>
      <c r="C3134" s="1" t="s">
        <v>933</v>
      </c>
      <c r="D3134" s="1" t="s">
        <v>13813</v>
      </c>
      <c r="E3134" s="1" t="s">
        <v>546</v>
      </c>
      <c r="F3134" s="1" t="s">
        <v>115</v>
      </c>
      <c r="G3134" s="1" t="s">
        <v>1398</v>
      </c>
      <c r="H3134" s="1" t="s">
        <v>13814</v>
      </c>
      <c r="I3134" s="1">
        <f>+Territorio[[#This Row],[id]]</f>
        <v>3124</v>
      </c>
    </row>
    <row r="3135" spans="2:9" hidden="1" x14ac:dyDescent="0.3">
      <c r="B3135">
        <v>3125</v>
      </c>
      <c r="C3135" s="1" t="s">
        <v>952</v>
      </c>
      <c r="D3135" s="1" t="s">
        <v>13815</v>
      </c>
      <c r="E3135" s="1" t="s">
        <v>546</v>
      </c>
      <c r="F3135" s="1" t="s">
        <v>115</v>
      </c>
      <c r="G3135" s="1" t="s">
        <v>1398</v>
      </c>
      <c r="H3135" s="1" t="s">
        <v>13816</v>
      </c>
      <c r="I3135" s="1">
        <f>+Territorio[[#This Row],[id]]</f>
        <v>3125</v>
      </c>
    </row>
    <row r="3136" spans="2:9" hidden="1" x14ac:dyDescent="0.3">
      <c r="B3136">
        <v>3126</v>
      </c>
      <c r="C3136" s="1" t="s">
        <v>958</v>
      </c>
      <c r="D3136" s="1" t="s">
        <v>13817</v>
      </c>
      <c r="E3136" s="1" t="s">
        <v>546</v>
      </c>
      <c r="F3136" s="1" t="s">
        <v>115</v>
      </c>
      <c r="G3136" s="1" t="s">
        <v>1398</v>
      </c>
      <c r="H3136" s="1" t="s">
        <v>13818</v>
      </c>
      <c r="I3136" s="1">
        <f>+Territorio[[#This Row],[id]]</f>
        <v>3126</v>
      </c>
    </row>
    <row r="3137" spans="2:9" hidden="1" x14ac:dyDescent="0.3">
      <c r="B3137">
        <v>3127</v>
      </c>
      <c r="C3137" s="1" t="s">
        <v>976</v>
      </c>
      <c r="D3137" s="1" t="s">
        <v>13819</v>
      </c>
      <c r="E3137" s="1" t="s">
        <v>546</v>
      </c>
      <c r="F3137" s="1" t="s">
        <v>115</v>
      </c>
      <c r="G3137" s="1" t="s">
        <v>1398</v>
      </c>
      <c r="H3137" s="1" t="s">
        <v>13820</v>
      </c>
      <c r="I3137" s="1">
        <f>+Territorio[[#This Row],[id]]</f>
        <v>3127</v>
      </c>
    </row>
    <row r="3138" spans="2:9" hidden="1" x14ac:dyDescent="0.3">
      <c r="B3138">
        <v>3128</v>
      </c>
      <c r="C3138" s="1" t="s">
        <v>992</v>
      </c>
      <c r="D3138" s="1" t="s">
        <v>13821</v>
      </c>
      <c r="E3138" s="1" t="s">
        <v>546</v>
      </c>
      <c r="F3138" s="1" t="s">
        <v>115</v>
      </c>
      <c r="G3138" s="1" t="s">
        <v>1398</v>
      </c>
      <c r="H3138" s="1" t="s">
        <v>13822</v>
      </c>
      <c r="I3138" s="1">
        <f>+Territorio[[#This Row],[id]]</f>
        <v>3128</v>
      </c>
    </row>
    <row r="3139" spans="2:9" hidden="1" x14ac:dyDescent="0.3">
      <c r="B3139">
        <v>3129</v>
      </c>
      <c r="C3139" s="1" t="s">
        <v>1018</v>
      </c>
      <c r="D3139" s="1" t="s">
        <v>13823</v>
      </c>
      <c r="E3139" s="1" t="s">
        <v>546</v>
      </c>
      <c r="F3139" s="1" t="s">
        <v>115</v>
      </c>
      <c r="G3139" s="1" t="s">
        <v>1398</v>
      </c>
      <c r="H3139" s="1" t="s">
        <v>13824</v>
      </c>
      <c r="I3139" s="1">
        <f>+Territorio[[#This Row],[id]]</f>
        <v>3129</v>
      </c>
    </row>
    <row r="3140" spans="2:9" hidden="1" x14ac:dyDescent="0.3">
      <c r="B3140">
        <v>3130</v>
      </c>
      <c r="C3140" s="1" t="s">
        <v>7626</v>
      </c>
      <c r="D3140" s="1" t="s">
        <v>13825</v>
      </c>
      <c r="E3140" s="1" t="s">
        <v>546</v>
      </c>
      <c r="F3140" s="1" t="s">
        <v>115</v>
      </c>
      <c r="G3140" s="1" t="s">
        <v>1398</v>
      </c>
      <c r="H3140" s="1" t="s">
        <v>13826</v>
      </c>
      <c r="I3140" s="1">
        <f>+Territorio[[#This Row],[id]]</f>
        <v>3130</v>
      </c>
    </row>
    <row r="3141" spans="2:9" hidden="1" x14ac:dyDescent="0.3">
      <c r="B3141">
        <v>3131</v>
      </c>
      <c r="C3141" s="1" t="s">
        <v>7627</v>
      </c>
      <c r="D3141" s="1" t="s">
        <v>13827</v>
      </c>
      <c r="E3141" s="1" t="s">
        <v>546</v>
      </c>
      <c r="F3141" s="1" t="s">
        <v>115</v>
      </c>
      <c r="G3141" s="1" t="s">
        <v>1398</v>
      </c>
      <c r="H3141" s="1" t="s">
        <v>13828</v>
      </c>
      <c r="I3141" s="1">
        <f>+Territorio[[#This Row],[id]]</f>
        <v>3131</v>
      </c>
    </row>
    <row r="3142" spans="2:9" hidden="1" x14ac:dyDescent="0.3">
      <c r="B3142">
        <v>3132</v>
      </c>
      <c r="C3142" s="1" t="s">
        <v>7628</v>
      </c>
      <c r="D3142" s="1" t="s">
        <v>13829</v>
      </c>
      <c r="E3142" s="1" t="s">
        <v>546</v>
      </c>
      <c r="F3142" s="1" t="s">
        <v>115</v>
      </c>
      <c r="G3142" s="1" t="s">
        <v>1398</v>
      </c>
      <c r="H3142" s="1" t="s">
        <v>13830</v>
      </c>
      <c r="I3142" s="1">
        <f>+Territorio[[#This Row],[id]]</f>
        <v>3132</v>
      </c>
    </row>
    <row r="3143" spans="2:9" hidden="1" x14ac:dyDescent="0.3">
      <c r="B3143">
        <v>3133</v>
      </c>
      <c r="C3143" s="1" t="s">
        <v>1133</v>
      </c>
      <c r="D3143" s="1" t="s">
        <v>1820</v>
      </c>
      <c r="E3143" s="1" t="s">
        <v>546</v>
      </c>
      <c r="F3143" s="1" t="s">
        <v>115</v>
      </c>
      <c r="G3143" s="1" t="s">
        <v>1398</v>
      </c>
      <c r="H3143" s="1" t="s">
        <v>13831</v>
      </c>
      <c r="I3143" s="1">
        <f>+Territorio[[#This Row],[id]]</f>
        <v>3133</v>
      </c>
    </row>
    <row r="3144" spans="2:9" hidden="1" x14ac:dyDescent="0.3">
      <c r="B3144">
        <v>3134</v>
      </c>
      <c r="C3144" s="1" t="s">
        <v>7629</v>
      </c>
      <c r="D3144" s="1" t="s">
        <v>1822</v>
      </c>
      <c r="E3144" s="1" t="s">
        <v>546</v>
      </c>
      <c r="F3144" s="1" t="s">
        <v>115</v>
      </c>
      <c r="G3144" s="1" t="s">
        <v>1398</v>
      </c>
      <c r="H3144" s="1" t="s">
        <v>13832</v>
      </c>
      <c r="I3144" s="1">
        <f>+Territorio[[#This Row],[id]]</f>
        <v>3134</v>
      </c>
    </row>
    <row r="3145" spans="2:9" hidden="1" x14ac:dyDescent="0.3">
      <c r="B3145">
        <v>3135</v>
      </c>
      <c r="C3145" s="1" t="s">
        <v>1159</v>
      </c>
      <c r="D3145" s="1" t="s">
        <v>1824</v>
      </c>
      <c r="E3145" s="1" t="s">
        <v>546</v>
      </c>
      <c r="F3145" s="1" t="s">
        <v>115</v>
      </c>
      <c r="G3145" s="1" t="s">
        <v>1398</v>
      </c>
      <c r="H3145" s="1" t="s">
        <v>13833</v>
      </c>
      <c r="I3145" s="1">
        <f>+Territorio[[#This Row],[id]]</f>
        <v>3135</v>
      </c>
    </row>
    <row r="3146" spans="2:9" hidden="1" x14ac:dyDescent="0.3">
      <c r="B3146">
        <v>3136</v>
      </c>
      <c r="C3146" s="1" t="s">
        <v>1179</v>
      </c>
      <c r="D3146" s="1" t="s">
        <v>1826</v>
      </c>
      <c r="E3146" s="1" t="s">
        <v>546</v>
      </c>
      <c r="F3146" s="1" t="s">
        <v>115</v>
      </c>
      <c r="G3146" s="1" t="s">
        <v>1398</v>
      </c>
      <c r="H3146" s="1" t="s">
        <v>13834</v>
      </c>
      <c r="I3146" s="1">
        <f>+Territorio[[#This Row],[id]]</f>
        <v>3136</v>
      </c>
    </row>
    <row r="3147" spans="2:9" hidden="1" x14ac:dyDescent="0.3">
      <c r="B3147">
        <v>3137</v>
      </c>
      <c r="C3147" s="1" t="s">
        <v>7610</v>
      </c>
      <c r="D3147" s="1" t="s">
        <v>1840</v>
      </c>
      <c r="E3147" s="1" t="s">
        <v>546</v>
      </c>
      <c r="F3147" s="1" t="s">
        <v>115</v>
      </c>
      <c r="G3147" s="1" t="s">
        <v>1398</v>
      </c>
      <c r="H3147" s="1" t="s">
        <v>13835</v>
      </c>
      <c r="I3147" s="1">
        <f>+Territorio[[#This Row],[id]]</f>
        <v>3137</v>
      </c>
    </row>
    <row r="3148" spans="2:9" hidden="1" x14ac:dyDescent="0.3">
      <c r="B3148">
        <v>3138</v>
      </c>
      <c r="C3148" s="1" t="s">
        <v>7611</v>
      </c>
      <c r="D3148" s="1" t="s">
        <v>1842</v>
      </c>
      <c r="E3148" s="1" t="s">
        <v>546</v>
      </c>
      <c r="F3148" s="1" t="s">
        <v>115</v>
      </c>
      <c r="G3148" s="1" t="s">
        <v>1398</v>
      </c>
      <c r="H3148" s="1" t="s">
        <v>13836</v>
      </c>
      <c r="I3148" s="1">
        <f>+Territorio[[#This Row],[id]]</f>
        <v>3138</v>
      </c>
    </row>
    <row r="3149" spans="2:9" hidden="1" x14ac:dyDescent="0.3">
      <c r="B3149">
        <v>3139</v>
      </c>
      <c r="C3149" s="1" t="s">
        <v>7630</v>
      </c>
      <c r="D3149" s="1" t="s">
        <v>1844</v>
      </c>
      <c r="E3149" s="1" t="s">
        <v>546</v>
      </c>
      <c r="F3149" s="1" t="s">
        <v>115</v>
      </c>
      <c r="G3149" s="1" t="s">
        <v>1398</v>
      </c>
      <c r="H3149" s="1" t="s">
        <v>13837</v>
      </c>
      <c r="I3149" s="1">
        <f>+Territorio[[#This Row],[id]]</f>
        <v>3139</v>
      </c>
    </row>
    <row r="3150" spans="2:9" hidden="1" x14ac:dyDescent="0.3">
      <c r="B3150">
        <v>3140</v>
      </c>
      <c r="C3150" s="1" t="s">
        <v>7631</v>
      </c>
      <c r="D3150" s="1" t="s">
        <v>1846</v>
      </c>
      <c r="E3150" s="1" t="s">
        <v>546</v>
      </c>
      <c r="F3150" s="1" t="s">
        <v>115</v>
      </c>
      <c r="G3150" s="1" t="s">
        <v>1398</v>
      </c>
      <c r="H3150" s="1" t="s">
        <v>13838</v>
      </c>
      <c r="I3150" s="1">
        <f>+Territorio[[#This Row],[id]]</f>
        <v>3140</v>
      </c>
    </row>
    <row r="3151" spans="2:9" hidden="1" x14ac:dyDescent="0.3">
      <c r="B3151">
        <v>3141</v>
      </c>
      <c r="C3151" s="1" t="s">
        <v>7609</v>
      </c>
      <c r="D3151" s="1" t="s">
        <v>13839</v>
      </c>
      <c r="E3151" s="1" t="s">
        <v>546</v>
      </c>
      <c r="F3151" s="1" t="s">
        <v>115</v>
      </c>
      <c r="G3151" s="1" t="s">
        <v>1398</v>
      </c>
      <c r="H3151" s="1" t="s">
        <v>13840</v>
      </c>
      <c r="I3151" s="1">
        <f>+Territorio[[#This Row],[id]]</f>
        <v>3141</v>
      </c>
    </row>
    <row r="3152" spans="2:9" hidden="1" x14ac:dyDescent="0.3">
      <c r="B3152">
        <v>3142</v>
      </c>
      <c r="C3152" s="1" t="s">
        <v>7632</v>
      </c>
      <c r="D3152" s="1" t="s">
        <v>13841</v>
      </c>
      <c r="E3152" s="1" t="s">
        <v>546</v>
      </c>
      <c r="F3152" s="1" t="s">
        <v>115</v>
      </c>
      <c r="G3152" s="1" t="s">
        <v>1398</v>
      </c>
      <c r="H3152" s="1" t="s">
        <v>13842</v>
      </c>
      <c r="I3152" s="1">
        <f>+Territorio[[#This Row],[id]]</f>
        <v>3142</v>
      </c>
    </row>
    <row r="3153" spans="2:9" hidden="1" x14ac:dyDescent="0.3">
      <c r="B3153">
        <v>3143</v>
      </c>
      <c r="C3153" s="1" t="s">
        <v>7633</v>
      </c>
      <c r="D3153" s="1" t="s">
        <v>13843</v>
      </c>
      <c r="E3153" s="1" t="s">
        <v>546</v>
      </c>
      <c r="F3153" s="1" t="s">
        <v>115</v>
      </c>
      <c r="G3153" s="1" t="s">
        <v>1398</v>
      </c>
      <c r="H3153" s="1" t="s">
        <v>13844</v>
      </c>
      <c r="I3153" s="1">
        <f>+Territorio[[#This Row],[id]]</f>
        <v>3143</v>
      </c>
    </row>
    <row r="3154" spans="2:9" hidden="1" x14ac:dyDescent="0.3">
      <c r="B3154">
        <v>3144</v>
      </c>
      <c r="C3154" s="1" t="s">
        <v>7634</v>
      </c>
      <c r="D3154" s="1" t="s">
        <v>13845</v>
      </c>
      <c r="E3154" s="1" t="s">
        <v>546</v>
      </c>
      <c r="F3154" s="1" t="s">
        <v>115</v>
      </c>
      <c r="G3154" s="1" t="s">
        <v>1398</v>
      </c>
      <c r="H3154" s="1" t="s">
        <v>13846</v>
      </c>
      <c r="I3154" s="1">
        <f>+Territorio[[#This Row],[id]]</f>
        <v>3144</v>
      </c>
    </row>
    <row r="3155" spans="2:9" hidden="1" x14ac:dyDescent="0.3">
      <c r="B3155">
        <v>3145</v>
      </c>
      <c r="C3155" s="1" t="s">
        <v>605</v>
      </c>
      <c r="D3155" s="1" t="s">
        <v>13847</v>
      </c>
      <c r="E3155" s="1" t="s">
        <v>546</v>
      </c>
      <c r="F3155" s="1" t="s">
        <v>115</v>
      </c>
      <c r="G3155" s="1" t="s">
        <v>1398</v>
      </c>
      <c r="H3155" s="1" t="s">
        <v>13848</v>
      </c>
      <c r="I3155" s="1">
        <f>+Territorio[[#This Row],[id]]</f>
        <v>3145</v>
      </c>
    </row>
    <row r="3156" spans="2:9" hidden="1" x14ac:dyDescent="0.3">
      <c r="B3156">
        <v>3146</v>
      </c>
      <c r="C3156" s="1" t="s">
        <v>3440</v>
      </c>
      <c r="D3156" s="1" t="s">
        <v>13849</v>
      </c>
      <c r="E3156" s="1" t="s">
        <v>546</v>
      </c>
      <c r="F3156" s="1" t="s">
        <v>115</v>
      </c>
      <c r="G3156" s="1" t="s">
        <v>1398</v>
      </c>
      <c r="H3156" s="1" t="s">
        <v>13850</v>
      </c>
      <c r="I3156" s="1">
        <f>+Territorio[[#This Row],[id]]</f>
        <v>3146</v>
      </c>
    </row>
    <row r="3157" spans="2:9" hidden="1" x14ac:dyDescent="0.3">
      <c r="B3157">
        <v>3147</v>
      </c>
      <c r="C3157" s="1" t="s">
        <v>7635</v>
      </c>
      <c r="D3157" s="1" t="s">
        <v>13851</v>
      </c>
      <c r="E3157" s="1" t="s">
        <v>546</v>
      </c>
      <c r="F3157" s="1" t="s">
        <v>115</v>
      </c>
      <c r="G3157" s="1" t="s">
        <v>1398</v>
      </c>
      <c r="H3157" s="1" t="s">
        <v>13852</v>
      </c>
      <c r="I3157" s="1">
        <f>+Territorio[[#This Row],[id]]</f>
        <v>3147</v>
      </c>
    </row>
    <row r="3158" spans="2:9" hidden="1" x14ac:dyDescent="0.3">
      <c r="B3158">
        <v>3148</v>
      </c>
      <c r="C3158" s="1" t="s">
        <v>7636</v>
      </c>
      <c r="D3158" s="1" t="s">
        <v>13853</v>
      </c>
      <c r="E3158" s="1" t="s">
        <v>546</v>
      </c>
      <c r="F3158" s="1" t="s">
        <v>115</v>
      </c>
      <c r="G3158" s="1" t="s">
        <v>1398</v>
      </c>
      <c r="H3158" s="1" t="s">
        <v>13854</v>
      </c>
      <c r="I3158" s="1">
        <f>+Territorio[[#This Row],[id]]</f>
        <v>3148</v>
      </c>
    </row>
    <row r="3159" spans="2:9" hidden="1" x14ac:dyDescent="0.3">
      <c r="B3159">
        <v>3149</v>
      </c>
      <c r="C3159" s="1" t="s">
        <v>1303</v>
      </c>
      <c r="D3159" s="1" t="s">
        <v>13855</v>
      </c>
      <c r="E3159" s="1" t="s">
        <v>546</v>
      </c>
      <c r="F3159" s="1" t="s">
        <v>115</v>
      </c>
      <c r="G3159" s="1" t="s">
        <v>1398</v>
      </c>
      <c r="H3159" s="1" t="s">
        <v>13856</v>
      </c>
      <c r="I3159" s="1">
        <f>+Territorio[[#This Row],[id]]</f>
        <v>3149</v>
      </c>
    </row>
    <row r="3160" spans="2:9" hidden="1" x14ac:dyDescent="0.3">
      <c r="B3160">
        <v>3150</v>
      </c>
      <c r="C3160" s="1" t="s">
        <v>1313</v>
      </c>
      <c r="D3160" s="1" t="s">
        <v>13857</v>
      </c>
      <c r="E3160" s="1" t="s">
        <v>546</v>
      </c>
      <c r="F3160" s="1" t="s">
        <v>115</v>
      </c>
      <c r="G3160" s="1" t="s">
        <v>1398</v>
      </c>
      <c r="H3160" s="1" t="s">
        <v>13858</v>
      </c>
      <c r="I3160" s="1">
        <f>+Territorio[[#This Row],[id]]</f>
        <v>3150</v>
      </c>
    </row>
    <row r="3161" spans="2:9" hidden="1" x14ac:dyDescent="0.3">
      <c r="B3161">
        <v>3151</v>
      </c>
      <c r="C3161" s="1" t="s">
        <v>7637</v>
      </c>
      <c r="D3161" s="1" t="s">
        <v>13859</v>
      </c>
      <c r="E3161" s="1" t="s">
        <v>546</v>
      </c>
      <c r="F3161" s="1" t="s">
        <v>115</v>
      </c>
      <c r="G3161" s="1" t="s">
        <v>1398</v>
      </c>
      <c r="H3161" s="1" t="s">
        <v>13860</v>
      </c>
      <c r="I3161" s="1">
        <f>+Territorio[[#This Row],[id]]</f>
        <v>3151</v>
      </c>
    </row>
    <row r="3162" spans="2:9" hidden="1" x14ac:dyDescent="0.3">
      <c r="B3162">
        <v>3152</v>
      </c>
      <c r="C3162" s="1" t="s">
        <v>1323</v>
      </c>
      <c r="D3162" s="1" t="s">
        <v>13859</v>
      </c>
      <c r="E3162" s="1" t="s">
        <v>546</v>
      </c>
      <c r="F3162" s="1" t="s">
        <v>115</v>
      </c>
      <c r="G3162" s="1" t="s">
        <v>1398</v>
      </c>
      <c r="H3162" s="1" t="s">
        <v>13861</v>
      </c>
      <c r="I3162" s="1">
        <f>+Territorio[[#This Row],[id]]</f>
        <v>3152</v>
      </c>
    </row>
    <row r="3163" spans="2:9" hidden="1" x14ac:dyDescent="0.3">
      <c r="B3163">
        <v>3153</v>
      </c>
      <c r="C3163" s="1" t="s">
        <v>7637</v>
      </c>
      <c r="D3163" s="1" t="s">
        <v>13862</v>
      </c>
      <c r="E3163" s="1" t="s">
        <v>546</v>
      </c>
      <c r="F3163" s="1" t="s">
        <v>115</v>
      </c>
      <c r="G3163" s="1" t="s">
        <v>1398</v>
      </c>
      <c r="H3163" s="1" t="s">
        <v>13863</v>
      </c>
      <c r="I3163" s="1">
        <f>+Territorio[[#This Row],[id]]</f>
        <v>3153</v>
      </c>
    </row>
    <row r="3164" spans="2:9" hidden="1" x14ac:dyDescent="0.3">
      <c r="B3164">
        <v>3154</v>
      </c>
      <c r="C3164" s="1" t="s">
        <v>1345</v>
      </c>
      <c r="D3164" s="1" t="s">
        <v>13864</v>
      </c>
      <c r="E3164" s="1" t="s">
        <v>546</v>
      </c>
      <c r="F3164" s="1" t="s">
        <v>115</v>
      </c>
      <c r="G3164" s="1" t="s">
        <v>1398</v>
      </c>
      <c r="H3164" s="1" t="s">
        <v>13865</v>
      </c>
      <c r="I3164" s="1">
        <f>+Territorio[[#This Row],[id]]</f>
        <v>3154</v>
      </c>
    </row>
    <row r="3165" spans="2:9" hidden="1" x14ac:dyDescent="0.3">
      <c r="B3165">
        <v>3155</v>
      </c>
      <c r="C3165" s="1" t="s">
        <v>7638</v>
      </c>
      <c r="D3165" s="1" t="s">
        <v>13866</v>
      </c>
      <c r="E3165" s="1" t="s">
        <v>546</v>
      </c>
      <c r="F3165" s="1" t="s">
        <v>115</v>
      </c>
      <c r="G3165" s="1" t="s">
        <v>1398</v>
      </c>
      <c r="H3165" s="1" t="s">
        <v>13867</v>
      </c>
      <c r="I3165" s="1">
        <f>+Territorio[[#This Row],[id]]</f>
        <v>3155</v>
      </c>
    </row>
    <row r="3166" spans="2:9" hidden="1" x14ac:dyDescent="0.3">
      <c r="B3166">
        <v>3156</v>
      </c>
      <c r="C3166" s="1" t="s">
        <v>7639</v>
      </c>
      <c r="D3166" s="1" t="s">
        <v>13868</v>
      </c>
      <c r="E3166" s="1" t="s">
        <v>546</v>
      </c>
      <c r="F3166" s="1" t="s">
        <v>115</v>
      </c>
      <c r="G3166" s="1" t="s">
        <v>1398</v>
      </c>
      <c r="H3166" s="1" t="s">
        <v>13869</v>
      </c>
      <c r="I3166" s="1">
        <f>+Territorio[[#This Row],[id]]</f>
        <v>3156</v>
      </c>
    </row>
    <row r="3167" spans="2:9" hidden="1" x14ac:dyDescent="0.3">
      <c r="B3167">
        <v>3157</v>
      </c>
      <c r="C3167" s="1" t="s">
        <v>7640</v>
      </c>
      <c r="D3167" s="1" t="s">
        <v>13870</v>
      </c>
      <c r="E3167" s="1" t="s">
        <v>546</v>
      </c>
      <c r="F3167" s="1" t="s">
        <v>115</v>
      </c>
      <c r="G3167" s="1" t="s">
        <v>1398</v>
      </c>
      <c r="H3167" s="1" t="s">
        <v>13871</v>
      </c>
      <c r="I3167" s="1">
        <f>+Territorio[[#This Row],[id]]</f>
        <v>3157</v>
      </c>
    </row>
    <row r="3168" spans="2:9" hidden="1" x14ac:dyDescent="0.3">
      <c r="B3168">
        <v>3158</v>
      </c>
      <c r="C3168" s="1" t="s">
        <v>7641</v>
      </c>
      <c r="D3168" s="1" t="s">
        <v>13872</v>
      </c>
      <c r="E3168" s="1" t="s">
        <v>546</v>
      </c>
      <c r="F3168" s="1" t="s">
        <v>115</v>
      </c>
      <c r="G3168" s="1" t="s">
        <v>1398</v>
      </c>
      <c r="H3168" s="1" t="s">
        <v>13873</v>
      </c>
      <c r="I3168" s="1">
        <f>+Territorio[[#This Row],[id]]</f>
        <v>3158</v>
      </c>
    </row>
    <row r="3169" spans="2:9" x14ac:dyDescent="0.3">
      <c r="B3169">
        <v>3159</v>
      </c>
      <c r="C3169" s="1" t="s">
        <v>13874</v>
      </c>
      <c r="D3169" s="1" t="s">
        <v>13875</v>
      </c>
      <c r="E3169" s="1" t="s">
        <v>516</v>
      </c>
      <c r="F3169" s="1" t="s">
        <v>115</v>
      </c>
      <c r="G3169" s="1" t="s">
        <v>437</v>
      </c>
      <c r="H3169" s="1" t="s">
        <v>13876</v>
      </c>
      <c r="I3169" s="1">
        <f>+Territorio[[#This Row],[id]]</f>
        <v>3159</v>
      </c>
    </row>
    <row r="3170" spans="2:9" x14ac:dyDescent="0.3">
      <c r="B3170">
        <v>3160</v>
      </c>
      <c r="C3170" s="1" t="s">
        <v>13877</v>
      </c>
      <c r="D3170" s="1" t="s">
        <v>13878</v>
      </c>
      <c r="E3170" s="1" t="s">
        <v>516</v>
      </c>
      <c r="F3170" s="1" t="s">
        <v>115</v>
      </c>
      <c r="G3170" s="1" t="s">
        <v>437</v>
      </c>
      <c r="H3170" s="1" t="s">
        <v>13879</v>
      </c>
      <c r="I3170" s="1">
        <f>+Territorio[[#This Row],[id]]</f>
        <v>3160</v>
      </c>
    </row>
    <row r="3171" spans="2:9" x14ac:dyDescent="0.3">
      <c r="B3171">
        <v>3161</v>
      </c>
      <c r="C3171" s="1" t="s">
        <v>13880</v>
      </c>
      <c r="D3171" s="1"/>
      <c r="E3171" s="1" t="s">
        <v>516</v>
      </c>
      <c r="F3171" s="1" t="s">
        <v>115</v>
      </c>
      <c r="G3171" s="1" t="s">
        <v>437</v>
      </c>
      <c r="H3171" s="1" t="s">
        <v>13881</v>
      </c>
      <c r="I3171" s="1">
        <f>+Territorio[[#This Row],[id]]</f>
        <v>3161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33203125" bestFit="1" customWidth="1"/>
  </cols>
  <sheetData>
    <row r="1" spans="1:4" x14ac:dyDescent="0.3">
      <c r="A1" t="s">
        <v>27</v>
      </c>
      <c r="B1" t="s">
        <v>7556</v>
      </c>
      <c r="C1" t="s">
        <v>0</v>
      </c>
      <c r="D1" t="s">
        <v>28</v>
      </c>
    </row>
    <row r="2" spans="1:4" x14ac:dyDescent="0.3">
      <c r="A2">
        <v>0</v>
      </c>
      <c r="B2">
        <v>0</v>
      </c>
      <c r="C2">
        <v>0</v>
      </c>
      <c r="D2" s="1" t="s">
        <v>29</v>
      </c>
    </row>
    <row r="3" spans="1:4" x14ac:dyDescent="0.3">
      <c r="A3" t="s">
        <v>30</v>
      </c>
      <c r="B3" t="s">
        <v>7557</v>
      </c>
      <c r="C3">
        <v>1</v>
      </c>
      <c r="D3" s="1" t="s">
        <v>31</v>
      </c>
    </row>
    <row r="4" spans="1:4" x14ac:dyDescent="0.3">
      <c r="A4" t="s">
        <v>32</v>
      </c>
      <c r="B4" t="s">
        <v>7558</v>
      </c>
      <c r="C4">
        <v>3</v>
      </c>
      <c r="D4" s="1" t="s">
        <v>33</v>
      </c>
    </row>
    <row r="5" spans="1:4" x14ac:dyDescent="0.3">
      <c r="A5" t="s">
        <v>10527</v>
      </c>
      <c r="B5" t="s">
        <v>7559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9"/>
  <sheetViews>
    <sheetView showGridLines="0" workbookViewId="0">
      <pane ySplit="10" topLeftCell="A74" activePane="bottomLeft" state="frozen"/>
      <selection pane="bottomLeft" activeCell="D84" sqref="D84"/>
    </sheetView>
  </sheetViews>
  <sheetFormatPr baseColWidth="10" defaultRowHeight="14.4" x14ac:dyDescent="0.3"/>
  <cols>
    <col min="1" max="1" width="4.77734375" bestFit="1" customWidth="1"/>
    <col min="2" max="2" width="27.109375" bestFit="1" customWidth="1"/>
    <col min="3" max="3" width="27.77734375" bestFit="1" customWidth="1"/>
    <col min="4" max="4" width="11.5546875" bestFit="1" customWidth="1"/>
    <col min="5" max="5" width="80.88671875" bestFit="1" customWidth="1"/>
    <col min="6" max="6" width="11.77734375" bestFit="1" customWidth="1"/>
  </cols>
  <sheetData>
    <row r="9" spans="1:6" ht="20.399999999999999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7347</v>
      </c>
    </row>
    <row r="11" spans="1:6" x14ac:dyDescent="0.3">
      <c r="A11">
        <v>1</v>
      </c>
      <c r="B11" s="1" t="s">
        <v>7390</v>
      </c>
      <c r="C11" s="1" t="s">
        <v>7391</v>
      </c>
      <c r="D11" s="1" t="s">
        <v>7392</v>
      </c>
      <c r="E11" s="1" t="s">
        <v>7393</v>
      </c>
      <c r="F11" s="1">
        <f>+unidad_medida[[#This Row],[id]]</f>
        <v>1</v>
      </c>
    </row>
    <row r="12" spans="1:6" x14ac:dyDescent="0.3">
      <c r="A12">
        <v>2</v>
      </c>
      <c r="B12" s="1" t="s">
        <v>7394</v>
      </c>
      <c r="C12" s="1" t="s">
        <v>7395</v>
      </c>
      <c r="D12" s="1" t="s">
        <v>7392</v>
      </c>
      <c r="E12" s="1" t="s">
        <v>7396</v>
      </c>
      <c r="F12" s="1">
        <f>+unidad_medida[[#This Row],[id]]</f>
        <v>2</v>
      </c>
    </row>
    <row r="13" spans="1:6" x14ac:dyDescent="0.3">
      <c r="A13">
        <v>3</v>
      </c>
      <c r="B13" s="1" t="s">
        <v>7397</v>
      </c>
      <c r="C13" s="1" t="s">
        <v>7398</v>
      </c>
      <c r="D13" s="1" t="s">
        <v>7392</v>
      </c>
      <c r="E13" s="1" t="s">
        <v>7399</v>
      </c>
      <c r="F13" s="1">
        <f>+unidad_medida[[#This Row],[id]]</f>
        <v>3</v>
      </c>
    </row>
    <row r="14" spans="1:6" x14ac:dyDescent="0.3">
      <c r="A14">
        <v>4</v>
      </c>
      <c r="B14" s="1" t="s">
        <v>7400</v>
      </c>
      <c r="C14" s="1" t="s">
        <v>9</v>
      </c>
      <c r="D14" s="1" t="s">
        <v>7392</v>
      </c>
      <c r="E14" s="1" t="s">
        <v>7401</v>
      </c>
      <c r="F14" s="1">
        <f>+unidad_medida[[#This Row],[id]]</f>
        <v>4</v>
      </c>
    </row>
    <row r="15" spans="1:6" x14ac:dyDescent="0.3">
      <c r="A15">
        <v>5</v>
      </c>
      <c r="B15" s="1" t="s">
        <v>7402</v>
      </c>
      <c r="C15" s="1" t="s">
        <v>7403</v>
      </c>
      <c r="D15" s="1" t="s">
        <v>8</v>
      </c>
      <c r="E15" s="1" t="s">
        <v>7404</v>
      </c>
      <c r="F15" s="1">
        <f>+unidad_medida[[#This Row],[id]]</f>
        <v>5</v>
      </c>
    </row>
    <row r="16" spans="1:6" x14ac:dyDescent="0.3">
      <c r="A16">
        <v>6</v>
      </c>
      <c r="B16" s="1" t="s">
        <v>7405</v>
      </c>
      <c r="C16" s="1" t="s">
        <v>7406</v>
      </c>
      <c r="D16" s="1" t="s">
        <v>8</v>
      </c>
      <c r="E16" s="1" t="s">
        <v>7407</v>
      </c>
      <c r="F16" s="1">
        <f>+unidad_medida[[#This Row],[id]]</f>
        <v>6</v>
      </c>
    </row>
    <row r="17" spans="1:6" x14ac:dyDescent="0.3">
      <c r="A17">
        <v>7</v>
      </c>
      <c r="B17" s="1" t="s">
        <v>7408</v>
      </c>
      <c r="C17" s="1" t="s">
        <v>7409</v>
      </c>
      <c r="D17" s="1" t="s">
        <v>8</v>
      </c>
      <c r="E17" s="1" t="s">
        <v>7410</v>
      </c>
      <c r="F17" s="1">
        <f>+unidad_medida[[#This Row],[id]]</f>
        <v>7</v>
      </c>
    </row>
    <row r="18" spans="1:6" x14ac:dyDescent="0.3">
      <c r="A18">
        <v>8</v>
      </c>
      <c r="B18" s="1" t="s">
        <v>6</v>
      </c>
      <c r="C18" s="1" t="s">
        <v>7</v>
      </c>
      <c r="D18" s="1" t="s">
        <v>8</v>
      </c>
      <c r="E18" s="1" t="s">
        <v>7411</v>
      </c>
      <c r="F18" s="1">
        <f>+unidad_medida[[#This Row],[id]]</f>
        <v>8</v>
      </c>
    </row>
    <row r="19" spans="1:6" x14ac:dyDescent="0.3">
      <c r="A19">
        <v>9</v>
      </c>
      <c r="B19" s="1" t="s">
        <v>7412</v>
      </c>
      <c r="C19" s="1" t="s">
        <v>7413</v>
      </c>
      <c r="D19" s="1" t="s">
        <v>8</v>
      </c>
      <c r="E19" s="1" t="s">
        <v>7414</v>
      </c>
      <c r="F19" s="1">
        <f>+unidad_medida[[#This Row],[id]]</f>
        <v>9</v>
      </c>
    </row>
    <row r="20" spans="1:6" x14ac:dyDescent="0.3">
      <c r="A20">
        <v>10</v>
      </c>
      <c r="B20" s="1" t="s">
        <v>7415</v>
      </c>
      <c r="C20" s="1" t="s">
        <v>7416</v>
      </c>
      <c r="D20" s="1" t="s">
        <v>6232</v>
      </c>
      <c r="E20" s="1" t="s">
        <v>7417</v>
      </c>
      <c r="F20" s="1">
        <f>+unidad_medida[[#This Row],[id]]</f>
        <v>10</v>
      </c>
    </row>
    <row r="21" spans="1:6" x14ac:dyDescent="0.3">
      <c r="A21">
        <v>11</v>
      </c>
      <c r="B21" s="1" t="s">
        <v>7418</v>
      </c>
      <c r="C21" s="1" t="s">
        <v>7419</v>
      </c>
      <c r="D21" s="1" t="s">
        <v>6232</v>
      </c>
      <c r="E21" s="1" t="s">
        <v>7420</v>
      </c>
      <c r="F21" s="1">
        <f>+unidad_medida[[#This Row],[id]]</f>
        <v>11</v>
      </c>
    </row>
    <row r="22" spans="1:6" x14ac:dyDescent="0.3">
      <c r="A22">
        <v>12</v>
      </c>
      <c r="B22" s="1" t="s">
        <v>7421</v>
      </c>
      <c r="C22" s="1" t="s">
        <v>7422</v>
      </c>
      <c r="D22" s="1" t="s">
        <v>6232</v>
      </c>
      <c r="E22" s="1" t="s">
        <v>7423</v>
      </c>
      <c r="F22" s="1">
        <f>+unidad_medida[[#This Row],[id]]</f>
        <v>12</v>
      </c>
    </row>
    <row r="23" spans="1:6" x14ac:dyDescent="0.3">
      <c r="A23">
        <v>13</v>
      </c>
      <c r="B23" s="1" t="s">
        <v>7424</v>
      </c>
      <c r="C23" s="1" t="s">
        <v>7425</v>
      </c>
      <c r="D23" s="1" t="s">
        <v>6232</v>
      </c>
      <c r="E23" s="1" t="s">
        <v>7426</v>
      </c>
      <c r="F23" s="1">
        <f>+unidad_medida[[#This Row],[id]]</f>
        <v>13</v>
      </c>
    </row>
    <row r="24" spans="1:6" x14ac:dyDescent="0.3">
      <c r="A24">
        <v>14</v>
      </c>
      <c r="B24" s="1" t="s">
        <v>7427</v>
      </c>
      <c r="C24" s="1" t="s">
        <v>7428</v>
      </c>
      <c r="D24" s="1" t="s">
        <v>6971</v>
      </c>
      <c r="E24" s="1" t="s">
        <v>7429</v>
      </c>
      <c r="F24" s="1">
        <f>+unidad_medida[[#This Row],[id]]</f>
        <v>14</v>
      </c>
    </row>
    <row r="25" spans="1:6" x14ac:dyDescent="0.3">
      <c r="A25">
        <v>15</v>
      </c>
      <c r="B25" s="1" t="s">
        <v>7430</v>
      </c>
      <c r="C25" s="1" t="s">
        <v>7431</v>
      </c>
      <c r="D25" s="1" t="s">
        <v>6971</v>
      </c>
      <c r="E25" s="1" t="s">
        <v>7432</v>
      </c>
      <c r="F25" s="1">
        <f>+unidad_medida[[#This Row],[id]]</f>
        <v>15</v>
      </c>
    </row>
    <row r="26" spans="1:6" x14ac:dyDescent="0.3">
      <c r="A26">
        <v>16</v>
      </c>
      <c r="B26" s="1" t="s">
        <v>7433</v>
      </c>
      <c r="C26" s="1" t="s">
        <v>7434</v>
      </c>
      <c r="D26" s="1" t="s">
        <v>6971</v>
      </c>
      <c r="E26" s="1" t="s">
        <v>7435</v>
      </c>
      <c r="F26" s="1">
        <f>+unidad_medida[[#This Row],[id]]</f>
        <v>16</v>
      </c>
    </row>
    <row r="27" spans="1:6" x14ac:dyDescent="0.3">
      <c r="A27">
        <v>17</v>
      </c>
      <c r="B27" s="1" t="s">
        <v>7436</v>
      </c>
      <c r="C27" s="1" t="s">
        <v>7437</v>
      </c>
      <c r="D27" s="1" t="s">
        <v>7438</v>
      </c>
      <c r="E27" s="1" t="s">
        <v>7439</v>
      </c>
      <c r="F27" s="1">
        <f>+unidad_medida[[#This Row],[id]]</f>
        <v>17</v>
      </c>
    </row>
    <row r="28" spans="1:6" x14ac:dyDescent="0.3">
      <c r="A28">
        <v>18</v>
      </c>
      <c r="B28" s="1" t="s">
        <v>7440</v>
      </c>
      <c r="C28" s="1" t="s">
        <v>7441</v>
      </c>
      <c r="D28" s="1" t="s">
        <v>7438</v>
      </c>
      <c r="E28" s="1" t="s">
        <v>7442</v>
      </c>
      <c r="F28" s="1">
        <f>+unidad_medida[[#This Row],[id]]</f>
        <v>18</v>
      </c>
    </row>
    <row r="29" spans="1:6" x14ac:dyDescent="0.3">
      <c r="A29">
        <v>19</v>
      </c>
      <c r="B29" s="1" t="s">
        <v>7443</v>
      </c>
      <c r="C29" s="1" t="s">
        <v>7444</v>
      </c>
      <c r="D29" s="1" t="s">
        <v>7438</v>
      </c>
      <c r="E29" s="1" t="s">
        <v>7445</v>
      </c>
      <c r="F29" s="1">
        <f>+unidad_medida[[#This Row],[id]]</f>
        <v>19</v>
      </c>
    </row>
    <row r="30" spans="1:6" x14ac:dyDescent="0.3">
      <c r="A30">
        <v>20</v>
      </c>
      <c r="B30" s="1" t="s">
        <v>6972</v>
      </c>
      <c r="C30" s="1" t="s">
        <v>10</v>
      </c>
      <c r="D30" s="1" t="s">
        <v>7438</v>
      </c>
      <c r="E30" s="1" t="s">
        <v>7446</v>
      </c>
      <c r="F30" s="1">
        <f>+unidad_medida[[#This Row],[id]]</f>
        <v>20</v>
      </c>
    </row>
    <row r="31" spans="1:6" x14ac:dyDescent="0.3">
      <c r="A31">
        <v>21</v>
      </c>
      <c r="B31" s="1" t="s">
        <v>7447</v>
      </c>
      <c r="C31" s="1" t="s">
        <v>7448</v>
      </c>
      <c r="D31" s="1" t="s">
        <v>7438</v>
      </c>
      <c r="E31" s="1" t="s">
        <v>7449</v>
      </c>
      <c r="F31" s="1">
        <f>+unidad_medida[[#This Row],[id]]</f>
        <v>21</v>
      </c>
    </row>
    <row r="32" spans="1:6" x14ac:dyDescent="0.3">
      <c r="A32">
        <v>22</v>
      </c>
      <c r="B32" s="1" t="s">
        <v>7450</v>
      </c>
      <c r="C32" s="1" t="s">
        <v>7389</v>
      </c>
      <c r="D32" s="1" t="s">
        <v>7451</v>
      </c>
      <c r="E32" s="1" t="s">
        <v>7452</v>
      </c>
      <c r="F32" s="1">
        <f>+unidad_medida[[#This Row],[id]]</f>
        <v>22</v>
      </c>
    </row>
    <row r="33" spans="1:6" x14ac:dyDescent="0.3">
      <c r="A33">
        <v>23</v>
      </c>
      <c r="B33" s="1" t="s">
        <v>7453</v>
      </c>
      <c r="C33" s="1" t="s">
        <v>7454</v>
      </c>
      <c r="D33" s="1" t="s">
        <v>7451</v>
      </c>
      <c r="E33" s="1" t="s">
        <v>7455</v>
      </c>
      <c r="F33" s="1">
        <f>+unidad_medida[[#This Row],[id]]</f>
        <v>23</v>
      </c>
    </row>
    <row r="34" spans="1:6" x14ac:dyDescent="0.3">
      <c r="A34">
        <v>24</v>
      </c>
      <c r="B34" s="1" t="s">
        <v>7456</v>
      </c>
      <c r="C34" s="1" t="s">
        <v>7457</v>
      </c>
      <c r="D34" s="1" t="s">
        <v>7451</v>
      </c>
      <c r="E34" s="1" t="s">
        <v>7458</v>
      </c>
      <c r="F34" s="1">
        <f>+unidad_medida[[#This Row],[id]]</f>
        <v>24</v>
      </c>
    </row>
    <row r="35" spans="1:6" x14ac:dyDescent="0.3">
      <c r="A35">
        <v>25</v>
      </c>
      <c r="B35" s="1" t="s">
        <v>7459</v>
      </c>
      <c r="C35" s="1" t="s">
        <v>7460</v>
      </c>
      <c r="D35" s="1" t="s">
        <v>7451</v>
      </c>
      <c r="E35" s="1" t="s">
        <v>7461</v>
      </c>
      <c r="F35" s="1">
        <f>+unidad_medida[[#This Row],[id]]</f>
        <v>25</v>
      </c>
    </row>
    <row r="36" spans="1:6" x14ac:dyDescent="0.3">
      <c r="A36">
        <v>26</v>
      </c>
      <c r="B36" s="1" t="s">
        <v>7462</v>
      </c>
      <c r="C36" s="1" t="s">
        <v>7463</v>
      </c>
      <c r="D36" s="1" t="s">
        <v>7451</v>
      </c>
      <c r="E36" s="1" t="s">
        <v>7464</v>
      </c>
      <c r="F36" s="1">
        <f>+unidad_medida[[#This Row],[id]]</f>
        <v>26</v>
      </c>
    </row>
    <row r="37" spans="1:6" x14ac:dyDescent="0.3">
      <c r="A37">
        <v>27</v>
      </c>
      <c r="B37" s="1" t="s">
        <v>7465</v>
      </c>
      <c r="C37" s="1" t="s">
        <v>7466</v>
      </c>
      <c r="D37" s="1" t="s">
        <v>6295</v>
      </c>
      <c r="E37" s="1" t="s">
        <v>7467</v>
      </c>
      <c r="F37" s="1">
        <f>+unidad_medida[[#This Row],[id]]</f>
        <v>27</v>
      </c>
    </row>
    <row r="38" spans="1:6" x14ac:dyDescent="0.3">
      <c r="A38">
        <v>28</v>
      </c>
      <c r="B38" s="1" t="s">
        <v>7468</v>
      </c>
      <c r="C38" s="1" t="s">
        <v>11</v>
      </c>
      <c r="D38" s="1" t="s">
        <v>6295</v>
      </c>
      <c r="E38" s="1" t="s">
        <v>7469</v>
      </c>
      <c r="F38" s="1">
        <f>+unidad_medida[[#This Row],[id]]</f>
        <v>28</v>
      </c>
    </row>
    <row r="39" spans="1:6" x14ac:dyDescent="0.3">
      <c r="A39">
        <v>29</v>
      </c>
      <c r="B39" s="1" t="s">
        <v>7470</v>
      </c>
      <c r="C39" s="1" t="s">
        <v>7471</v>
      </c>
      <c r="D39" s="1" t="s">
        <v>6295</v>
      </c>
      <c r="E39" s="1" t="s">
        <v>7472</v>
      </c>
      <c r="F39" s="1">
        <f>+unidad_medida[[#This Row],[id]]</f>
        <v>29</v>
      </c>
    </row>
    <row r="40" spans="1:6" x14ac:dyDescent="0.3">
      <c r="A40">
        <v>30</v>
      </c>
      <c r="B40" s="1" t="s">
        <v>25</v>
      </c>
      <c r="C40" s="1" t="s">
        <v>26</v>
      </c>
      <c r="D40" s="1" t="s">
        <v>6295</v>
      </c>
      <c r="E40" s="1" t="s">
        <v>7473</v>
      </c>
      <c r="F40" s="1">
        <f>+unidad_medida[[#This Row],[id]]</f>
        <v>30</v>
      </c>
    </row>
    <row r="41" spans="1:6" x14ac:dyDescent="0.3">
      <c r="A41">
        <v>31</v>
      </c>
      <c r="B41" s="1" t="s">
        <v>7474</v>
      </c>
      <c r="C41" s="1" t="s">
        <v>7475</v>
      </c>
      <c r="D41" s="1" t="s">
        <v>13</v>
      </c>
      <c r="E41" s="1" t="s">
        <v>7476</v>
      </c>
      <c r="F41" s="1">
        <f>+unidad_medida[[#This Row],[id]]</f>
        <v>31</v>
      </c>
    </row>
    <row r="42" spans="1:6" x14ac:dyDescent="0.3">
      <c r="A42">
        <v>32</v>
      </c>
      <c r="B42" s="1" t="s">
        <v>7477</v>
      </c>
      <c r="C42" s="1" t="s">
        <v>7478</v>
      </c>
      <c r="D42" s="1" t="s">
        <v>13</v>
      </c>
      <c r="E42" s="1" t="s">
        <v>7479</v>
      </c>
      <c r="F42" s="1">
        <f>+unidad_medida[[#This Row],[id]]</f>
        <v>32</v>
      </c>
    </row>
    <row r="43" spans="1:6" x14ac:dyDescent="0.3">
      <c r="A43">
        <v>33</v>
      </c>
      <c r="B43" s="1" t="s">
        <v>7480</v>
      </c>
      <c r="C43" s="1" t="s">
        <v>12</v>
      </c>
      <c r="D43" s="1" t="s">
        <v>13</v>
      </c>
      <c r="E43" s="1" t="s">
        <v>7481</v>
      </c>
      <c r="F43" s="1">
        <f>+unidad_medida[[#This Row],[id]]</f>
        <v>33</v>
      </c>
    </row>
    <row r="44" spans="1:6" x14ac:dyDescent="0.3">
      <c r="A44">
        <v>34</v>
      </c>
      <c r="B44" s="1" t="s">
        <v>7482</v>
      </c>
      <c r="C44" s="1" t="s">
        <v>7483</v>
      </c>
      <c r="D44" s="1" t="s">
        <v>6321</v>
      </c>
      <c r="E44" s="1" t="s">
        <v>7484</v>
      </c>
      <c r="F44" s="1">
        <f>+unidad_medida[[#This Row],[id]]</f>
        <v>34</v>
      </c>
    </row>
    <row r="45" spans="1:6" x14ac:dyDescent="0.3">
      <c r="A45">
        <v>35</v>
      </c>
      <c r="B45" s="1" t="s">
        <v>7485</v>
      </c>
      <c r="C45" s="1" t="s">
        <v>7486</v>
      </c>
      <c r="D45" s="1" t="s">
        <v>6321</v>
      </c>
      <c r="E45" s="1" t="s">
        <v>7487</v>
      </c>
      <c r="F45" s="1">
        <f>+unidad_medida[[#This Row],[id]]</f>
        <v>35</v>
      </c>
    </row>
    <row r="46" spans="1:6" x14ac:dyDescent="0.3">
      <c r="A46">
        <v>36</v>
      </c>
      <c r="B46" s="1" t="s">
        <v>7488</v>
      </c>
      <c r="C46" s="1" t="s">
        <v>7489</v>
      </c>
      <c r="D46" s="1" t="s">
        <v>6321</v>
      </c>
      <c r="E46" s="1" t="s">
        <v>7490</v>
      </c>
      <c r="F46" s="1">
        <f>+unidad_medida[[#This Row],[id]]</f>
        <v>36</v>
      </c>
    </row>
    <row r="47" spans="1:6" x14ac:dyDescent="0.3">
      <c r="A47">
        <v>37</v>
      </c>
      <c r="B47" s="1" t="s">
        <v>7491</v>
      </c>
      <c r="C47" s="1" t="s">
        <v>5</v>
      </c>
      <c r="D47" s="1" t="s">
        <v>6321</v>
      </c>
      <c r="E47" s="1" t="s">
        <v>7492</v>
      </c>
      <c r="F47" s="1">
        <f>+unidad_medida[[#This Row],[id]]</f>
        <v>37</v>
      </c>
    </row>
    <row r="48" spans="1:6" x14ac:dyDescent="0.3">
      <c r="A48">
        <v>38</v>
      </c>
      <c r="B48" s="1" t="s">
        <v>7493</v>
      </c>
      <c r="C48" s="1" t="s">
        <v>7494</v>
      </c>
      <c r="D48" s="1" t="s">
        <v>6321</v>
      </c>
      <c r="E48" s="1" t="s">
        <v>7495</v>
      </c>
      <c r="F48" s="1">
        <f>+unidad_medida[[#This Row],[id]]</f>
        <v>38</v>
      </c>
    </row>
    <row r="49" spans="1:6" x14ac:dyDescent="0.3">
      <c r="A49">
        <v>39</v>
      </c>
      <c r="B49" s="1" t="s">
        <v>7496</v>
      </c>
      <c r="C49" s="1" t="s">
        <v>7497</v>
      </c>
      <c r="D49" s="1" t="s">
        <v>7283</v>
      </c>
      <c r="E49" s="1" t="s">
        <v>7498</v>
      </c>
      <c r="F49" s="1">
        <f>+unidad_medida[[#This Row],[id]]</f>
        <v>39</v>
      </c>
    </row>
    <row r="50" spans="1:6" x14ac:dyDescent="0.3">
      <c r="A50">
        <v>40</v>
      </c>
      <c r="B50" s="1" t="s">
        <v>7499</v>
      </c>
      <c r="C50" s="1" t="s">
        <v>7500</v>
      </c>
      <c r="D50" s="1" t="s">
        <v>7283</v>
      </c>
      <c r="E50" s="1" t="s">
        <v>7501</v>
      </c>
      <c r="F50" s="1">
        <f>+unidad_medida[[#This Row],[id]]</f>
        <v>40</v>
      </c>
    </row>
    <row r="51" spans="1:6" x14ac:dyDescent="0.3">
      <c r="A51">
        <v>41</v>
      </c>
      <c r="B51" s="1" t="s">
        <v>5179</v>
      </c>
      <c r="C51" s="1" t="s">
        <v>5179</v>
      </c>
      <c r="D51" s="1" t="s">
        <v>7502</v>
      </c>
      <c r="E51" s="1" t="s">
        <v>7503</v>
      </c>
      <c r="F51" s="1">
        <f>+unidad_medida[[#This Row],[id]]</f>
        <v>41</v>
      </c>
    </row>
    <row r="52" spans="1:6" x14ac:dyDescent="0.3">
      <c r="A52">
        <v>42</v>
      </c>
      <c r="B52" s="1" t="s">
        <v>5820</v>
      </c>
      <c r="C52" s="1" t="s">
        <v>5820</v>
      </c>
      <c r="D52" s="1" t="s">
        <v>7502</v>
      </c>
      <c r="E52" s="1" t="s">
        <v>7504</v>
      </c>
      <c r="F52" s="1">
        <f>+unidad_medida[[#This Row],[id]]</f>
        <v>42</v>
      </c>
    </row>
    <row r="53" spans="1:6" x14ac:dyDescent="0.3">
      <c r="A53">
        <v>43</v>
      </c>
      <c r="B53" s="1" t="s">
        <v>5799</v>
      </c>
      <c r="C53" s="1" t="s">
        <v>5799</v>
      </c>
      <c r="D53" s="1" t="s">
        <v>7502</v>
      </c>
      <c r="E53" s="1" t="s">
        <v>7505</v>
      </c>
      <c r="F53" s="1">
        <f>+unidad_medida[[#This Row],[id]]</f>
        <v>43</v>
      </c>
    </row>
    <row r="54" spans="1:6" x14ac:dyDescent="0.3">
      <c r="A54">
        <v>44</v>
      </c>
      <c r="B54" s="1" t="s">
        <v>7506</v>
      </c>
      <c r="C54" s="1" t="s">
        <v>7506</v>
      </c>
      <c r="D54" s="1" t="s">
        <v>7502</v>
      </c>
      <c r="E54" s="1" t="s">
        <v>7507</v>
      </c>
      <c r="F54" s="1">
        <f>+unidad_medida[[#This Row],[id]]</f>
        <v>44</v>
      </c>
    </row>
    <row r="55" spans="1:6" x14ac:dyDescent="0.3">
      <c r="A55">
        <v>45</v>
      </c>
      <c r="B55" s="1" t="s">
        <v>7508</v>
      </c>
      <c r="C55" s="1" t="s">
        <v>7509</v>
      </c>
      <c r="D55" s="1" t="s">
        <v>7502</v>
      </c>
      <c r="E55" s="1" t="s">
        <v>7510</v>
      </c>
      <c r="F55" s="1">
        <f>+unidad_medida[[#This Row],[id]]</f>
        <v>45</v>
      </c>
    </row>
    <row r="56" spans="1:6" x14ac:dyDescent="0.3">
      <c r="A56">
        <v>46</v>
      </c>
      <c r="B56" s="1" t="s">
        <v>7511</v>
      </c>
      <c r="C56" s="1" t="s">
        <v>7511</v>
      </c>
      <c r="D56" s="1" t="s">
        <v>7502</v>
      </c>
      <c r="E56" s="1" t="s">
        <v>7512</v>
      </c>
      <c r="F56" s="1">
        <f>+unidad_medida[[#This Row],[id]]</f>
        <v>46</v>
      </c>
    </row>
    <row r="57" spans="1:6" x14ac:dyDescent="0.3">
      <c r="A57">
        <v>47</v>
      </c>
      <c r="B57" s="1" t="s">
        <v>5241</v>
      </c>
      <c r="C57" s="1" t="s">
        <v>5241</v>
      </c>
      <c r="D57" s="1" t="s">
        <v>7502</v>
      </c>
      <c r="E57" s="1" t="s">
        <v>7513</v>
      </c>
      <c r="F57" s="1">
        <f>+unidad_medida[[#This Row],[id]]</f>
        <v>47</v>
      </c>
    </row>
    <row r="58" spans="1:6" x14ac:dyDescent="0.3">
      <c r="A58">
        <v>48</v>
      </c>
      <c r="B58" s="1" t="s">
        <v>7514</v>
      </c>
      <c r="C58" s="1" t="s">
        <v>7515</v>
      </c>
      <c r="D58" s="1" t="s">
        <v>7502</v>
      </c>
      <c r="E58" s="1" t="s">
        <v>7516</v>
      </c>
      <c r="F58" s="1">
        <f>+unidad_medida[[#This Row],[id]]</f>
        <v>48</v>
      </c>
    </row>
    <row r="59" spans="1:6" x14ac:dyDescent="0.3">
      <c r="A59">
        <v>49</v>
      </c>
      <c r="B59" s="1" t="s">
        <v>7517</v>
      </c>
      <c r="C59" s="1" t="s">
        <v>7517</v>
      </c>
      <c r="D59" s="1" t="s">
        <v>7502</v>
      </c>
      <c r="E59" s="1" t="s">
        <v>7518</v>
      </c>
      <c r="F59" s="1">
        <f>+unidad_medida[[#This Row],[id]]</f>
        <v>49</v>
      </c>
    </row>
    <row r="60" spans="1:6" x14ac:dyDescent="0.3">
      <c r="A60">
        <v>50</v>
      </c>
      <c r="B60" s="1" t="s">
        <v>7519</v>
      </c>
      <c r="C60" s="1" t="s">
        <v>14</v>
      </c>
      <c r="D60" s="1" t="s">
        <v>7502</v>
      </c>
      <c r="E60" s="1" t="s">
        <v>7520</v>
      </c>
      <c r="F60" s="1">
        <f>+unidad_medida[[#This Row],[id]]</f>
        <v>50</v>
      </c>
    </row>
    <row r="61" spans="1:6" x14ac:dyDescent="0.3">
      <c r="A61">
        <v>51</v>
      </c>
      <c r="B61" s="1" t="s">
        <v>7521</v>
      </c>
      <c r="C61" s="1" t="s">
        <v>7521</v>
      </c>
      <c r="D61" s="1" t="s">
        <v>7502</v>
      </c>
      <c r="E61" s="1" t="s">
        <v>7522</v>
      </c>
      <c r="F61" s="1">
        <f>+unidad_medida[[#This Row],[id]]</f>
        <v>51</v>
      </c>
    </row>
    <row r="62" spans="1:6" x14ac:dyDescent="0.3">
      <c r="A62">
        <v>52</v>
      </c>
      <c r="B62" s="1" t="s">
        <v>5245</v>
      </c>
      <c r="C62" s="1" t="s">
        <v>5245</v>
      </c>
      <c r="D62" s="1" t="s">
        <v>7502</v>
      </c>
      <c r="E62" s="1" t="s">
        <v>7523</v>
      </c>
      <c r="F62" s="1">
        <f>+unidad_medida[[#This Row],[id]]</f>
        <v>52</v>
      </c>
    </row>
    <row r="63" spans="1:6" x14ac:dyDescent="0.3">
      <c r="A63">
        <v>53</v>
      </c>
      <c r="B63" s="1" t="s">
        <v>7524</v>
      </c>
      <c r="C63" s="1" t="s">
        <v>7524</v>
      </c>
      <c r="D63" s="1" t="s">
        <v>7502</v>
      </c>
      <c r="E63" s="1" t="s">
        <v>7525</v>
      </c>
      <c r="F63" s="1">
        <f>+unidad_medida[[#This Row],[id]]</f>
        <v>53</v>
      </c>
    </row>
    <row r="64" spans="1:6" x14ac:dyDescent="0.3">
      <c r="A64">
        <v>54</v>
      </c>
      <c r="B64" s="1" t="s">
        <v>5369</v>
      </c>
      <c r="C64" s="1" t="s">
        <v>5369</v>
      </c>
      <c r="D64" s="1" t="s">
        <v>7502</v>
      </c>
      <c r="E64" s="1" t="s">
        <v>7526</v>
      </c>
      <c r="F64" s="1">
        <f>+unidad_medida[[#This Row],[id]]</f>
        <v>54</v>
      </c>
    </row>
    <row r="65" spans="1:6" x14ac:dyDescent="0.3">
      <c r="A65">
        <v>55</v>
      </c>
      <c r="B65" s="1" t="s">
        <v>7527</v>
      </c>
      <c r="C65" s="1" t="s">
        <v>7528</v>
      </c>
      <c r="D65" s="1" t="s">
        <v>17</v>
      </c>
      <c r="E65" s="1" t="s">
        <v>7529</v>
      </c>
      <c r="F65" s="1">
        <f>+unidad_medida[[#This Row],[id]]</f>
        <v>55</v>
      </c>
    </row>
    <row r="66" spans="1:6" x14ac:dyDescent="0.3">
      <c r="A66">
        <v>56</v>
      </c>
      <c r="B66" s="1" t="s">
        <v>7530</v>
      </c>
      <c r="C66" s="1" t="s">
        <v>7531</v>
      </c>
      <c r="D66" s="1" t="s">
        <v>17</v>
      </c>
      <c r="E66" s="1" t="s">
        <v>7532</v>
      </c>
      <c r="F66" s="1">
        <f>+unidad_medida[[#This Row],[id]]</f>
        <v>56</v>
      </c>
    </row>
    <row r="67" spans="1:6" x14ac:dyDescent="0.3">
      <c r="A67">
        <v>57</v>
      </c>
      <c r="B67" s="1" t="s">
        <v>15</v>
      </c>
      <c r="C67" s="1" t="s">
        <v>16</v>
      </c>
      <c r="D67" s="1" t="s">
        <v>17</v>
      </c>
      <c r="E67" s="1" t="s">
        <v>7533</v>
      </c>
      <c r="F67" s="1">
        <f>+unidad_medida[[#This Row],[id]]</f>
        <v>57</v>
      </c>
    </row>
    <row r="68" spans="1:6" x14ac:dyDescent="0.3">
      <c r="A68">
        <v>58</v>
      </c>
      <c r="B68" s="1" t="s">
        <v>7534</v>
      </c>
      <c r="C68" s="1" t="s">
        <v>7535</v>
      </c>
      <c r="D68" s="1" t="s">
        <v>20</v>
      </c>
      <c r="E68" s="1" t="s">
        <v>7536</v>
      </c>
      <c r="F68" s="1">
        <f>+unidad_medida[[#This Row],[id]]</f>
        <v>58</v>
      </c>
    </row>
    <row r="69" spans="1:6" x14ac:dyDescent="0.3">
      <c r="A69">
        <v>59</v>
      </c>
      <c r="B69" s="1" t="s">
        <v>7537</v>
      </c>
      <c r="C69" s="1" t="s">
        <v>7538</v>
      </c>
      <c r="D69" s="1" t="s">
        <v>20</v>
      </c>
      <c r="E69" s="1" t="s">
        <v>7539</v>
      </c>
      <c r="F69" s="1">
        <f>+unidad_medida[[#This Row],[id]]</f>
        <v>59</v>
      </c>
    </row>
    <row r="70" spans="1:6" x14ac:dyDescent="0.3">
      <c r="A70">
        <v>60</v>
      </c>
      <c r="B70" s="1" t="s">
        <v>18</v>
      </c>
      <c r="C70" s="1" t="s">
        <v>19</v>
      </c>
      <c r="D70" s="1" t="s">
        <v>20</v>
      </c>
      <c r="E70" s="1" t="s">
        <v>7540</v>
      </c>
      <c r="F70" s="1">
        <f>+unidad_medida[[#This Row],[id]]</f>
        <v>60</v>
      </c>
    </row>
    <row r="71" spans="1:6" x14ac:dyDescent="0.3">
      <c r="A71">
        <v>61</v>
      </c>
      <c r="B71" s="1" t="s">
        <v>7541</v>
      </c>
      <c r="C71" s="1" t="s">
        <v>7542</v>
      </c>
      <c r="D71" s="1" t="s">
        <v>20</v>
      </c>
      <c r="E71" s="1" t="s">
        <v>7543</v>
      </c>
      <c r="F71" s="1">
        <f>+unidad_medida[[#This Row],[id]]</f>
        <v>61</v>
      </c>
    </row>
    <row r="72" spans="1:6" x14ac:dyDescent="0.3">
      <c r="A72">
        <v>62</v>
      </c>
      <c r="B72" s="1" t="s">
        <v>7544</v>
      </c>
      <c r="C72" s="1" t="s">
        <v>7544</v>
      </c>
      <c r="D72" s="1" t="s">
        <v>7388</v>
      </c>
      <c r="E72" s="1" t="s">
        <v>7545</v>
      </c>
      <c r="F72" s="1">
        <f>+unidad_medida[[#This Row],[id]]</f>
        <v>62</v>
      </c>
    </row>
    <row r="73" spans="1:6" x14ac:dyDescent="0.3">
      <c r="A73">
        <v>63</v>
      </c>
      <c r="B73" s="1" t="s">
        <v>7546</v>
      </c>
      <c r="C73" s="1" t="s">
        <v>7546</v>
      </c>
      <c r="D73" s="1" t="s">
        <v>7388</v>
      </c>
      <c r="E73" s="1" t="s">
        <v>7547</v>
      </c>
      <c r="F73" s="1">
        <f>+unidad_medida[[#This Row],[id]]</f>
        <v>63</v>
      </c>
    </row>
    <row r="74" spans="1:6" x14ac:dyDescent="0.3">
      <c r="A74">
        <v>64</v>
      </c>
      <c r="B74" s="1" t="s">
        <v>7548</v>
      </c>
      <c r="C74" s="1" t="s">
        <v>7548</v>
      </c>
      <c r="D74" s="1" t="s">
        <v>7388</v>
      </c>
      <c r="E74" s="1" t="s">
        <v>7549</v>
      </c>
      <c r="F74" s="1">
        <f>+unidad_medida[[#This Row],[id]]</f>
        <v>64</v>
      </c>
    </row>
    <row r="75" spans="1:6" x14ac:dyDescent="0.3">
      <c r="A75">
        <v>65</v>
      </c>
      <c r="B75" s="1" t="s">
        <v>7550</v>
      </c>
      <c r="C75" s="1" t="s">
        <v>7550</v>
      </c>
      <c r="D75" s="1" t="s">
        <v>7388</v>
      </c>
      <c r="E75" s="1" t="s">
        <v>7551</v>
      </c>
      <c r="F75" s="1">
        <f>+unidad_medida[[#This Row],[id]]</f>
        <v>65</v>
      </c>
    </row>
    <row r="76" spans="1:6" x14ac:dyDescent="0.3">
      <c r="A76">
        <v>66</v>
      </c>
      <c r="B76" s="1" t="s">
        <v>7552</v>
      </c>
      <c r="C76" s="1" t="s">
        <v>7552</v>
      </c>
      <c r="D76" s="1" t="s">
        <v>7388</v>
      </c>
      <c r="E76" s="1" t="s">
        <v>7553</v>
      </c>
      <c r="F76" s="1">
        <f>+unidad_medida[[#This Row],[id]]</f>
        <v>66</v>
      </c>
    </row>
    <row r="77" spans="1:6" x14ac:dyDescent="0.3">
      <c r="A77">
        <v>67</v>
      </c>
      <c r="B77" s="1" t="s">
        <v>7554</v>
      </c>
      <c r="C77" s="1" t="s">
        <v>7554</v>
      </c>
      <c r="D77" s="1" t="s">
        <v>7388</v>
      </c>
      <c r="E77" s="1" t="s">
        <v>7555</v>
      </c>
      <c r="F77" s="1">
        <f>+unidad_medida[[#This Row],[id]]</f>
        <v>67</v>
      </c>
    </row>
    <row r="78" spans="1:6" x14ac:dyDescent="0.3">
      <c r="A78">
        <v>68</v>
      </c>
      <c r="B78" s="1" t="s">
        <v>7583</v>
      </c>
      <c r="C78" s="1" t="s">
        <v>7584</v>
      </c>
      <c r="D78" s="1" t="s">
        <v>7388</v>
      </c>
      <c r="E78" s="1" t="s">
        <v>7585</v>
      </c>
      <c r="F78" s="1">
        <f>+unidad_medida[[#This Row],[id]]</f>
        <v>68</v>
      </c>
    </row>
    <row r="79" spans="1:6" x14ac:dyDescent="0.3">
      <c r="A79">
        <v>69</v>
      </c>
      <c r="B79" s="1" t="s">
        <v>7594</v>
      </c>
      <c r="C79" s="1" t="s">
        <v>7594</v>
      </c>
      <c r="D79" s="1" t="s">
        <v>7388</v>
      </c>
      <c r="E79" s="1" t="s">
        <v>7595</v>
      </c>
      <c r="F79" s="1">
        <f>+unidad_medida[[#This Row],[id]]</f>
        <v>69</v>
      </c>
    </row>
    <row r="80" spans="1:6" x14ac:dyDescent="0.3">
      <c r="A80">
        <v>70</v>
      </c>
      <c r="B80" s="1" t="s">
        <v>7596</v>
      </c>
      <c r="C80" s="1" t="s">
        <v>7597</v>
      </c>
      <c r="D80" s="1" t="s">
        <v>7593</v>
      </c>
      <c r="E80" s="1" t="s">
        <v>7598</v>
      </c>
      <c r="F80" s="1">
        <f>+unidad_medida[[#This Row],[id]]</f>
        <v>70</v>
      </c>
    </row>
    <row r="81" spans="1:6" x14ac:dyDescent="0.3">
      <c r="A81">
        <v>71</v>
      </c>
      <c r="B81" s="1" t="s">
        <v>7599</v>
      </c>
      <c r="C81" s="1" t="s">
        <v>7425</v>
      </c>
      <c r="D81" s="1" t="s">
        <v>7593</v>
      </c>
      <c r="E81" s="1" t="s">
        <v>7600</v>
      </c>
      <c r="F81" s="1">
        <f>+unidad_medida[[#This Row],[id]]</f>
        <v>71</v>
      </c>
    </row>
    <row r="82" spans="1:6" x14ac:dyDescent="0.3">
      <c r="A82">
        <v>72</v>
      </c>
      <c r="B82" s="1" t="s">
        <v>10270</v>
      </c>
      <c r="C82" s="1" t="s">
        <v>10271</v>
      </c>
      <c r="D82" s="1" t="s">
        <v>6232</v>
      </c>
      <c r="E82" s="1" t="s">
        <v>10272</v>
      </c>
      <c r="F82" s="1">
        <f>+unidad_medida[[#This Row],[id]]</f>
        <v>72</v>
      </c>
    </row>
    <row r="83" spans="1:6" x14ac:dyDescent="0.3">
      <c r="A83">
        <v>73</v>
      </c>
      <c r="B83" s="1" t="s">
        <v>10273</v>
      </c>
      <c r="C83" s="1" t="s">
        <v>10273</v>
      </c>
      <c r="D83" s="1" t="s">
        <v>7388</v>
      </c>
      <c r="E83" s="1" t="s">
        <v>10275</v>
      </c>
      <c r="F83" s="1">
        <f>+unidad_medida[[#This Row],[id]]</f>
        <v>73</v>
      </c>
    </row>
    <row r="84" spans="1:6" x14ac:dyDescent="0.3">
      <c r="A84">
        <v>74</v>
      </c>
      <c r="B84" s="1" t="s">
        <v>10276</v>
      </c>
      <c r="C84" s="1" t="s">
        <v>10276</v>
      </c>
      <c r="D84" s="1" t="s">
        <v>7388</v>
      </c>
      <c r="E84" s="1" t="s">
        <v>10277</v>
      </c>
      <c r="F84" s="1">
        <f>+unidad_medida[[#This Row],[id]]</f>
        <v>74</v>
      </c>
    </row>
    <row r="85" spans="1:6" x14ac:dyDescent="0.3">
      <c r="A85">
        <v>75</v>
      </c>
      <c r="B85" s="1" t="s">
        <v>10500</v>
      </c>
      <c r="C85" s="1" t="s">
        <v>10500</v>
      </c>
      <c r="D85" s="1" t="s">
        <v>7388</v>
      </c>
      <c r="E85" s="1" t="s">
        <v>10501</v>
      </c>
      <c r="F85" s="1">
        <f>+unidad_medida[[#This Row],[id]]</f>
        <v>75</v>
      </c>
    </row>
    <row r="86" spans="1:6" x14ac:dyDescent="0.3">
      <c r="A86">
        <v>76</v>
      </c>
      <c r="B86" s="1" t="s">
        <v>10499</v>
      </c>
      <c r="C86" s="1" t="s">
        <v>10502</v>
      </c>
      <c r="D86" s="1" t="s">
        <v>10503</v>
      </c>
      <c r="E86" s="1" t="s">
        <v>10504</v>
      </c>
      <c r="F86" s="1">
        <f>+unidad_medida[[#This Row],[id]]</f>
        <v>76</v>
      </c>
    </row>
    <row r="87" spans="1:6" x14ac:dyDescent="0.3">
      <c r="A87">
        <v>77</v>
      </c>
      <c r="B87" s="1" t="s">
        <v>10505</v>
      </c>
      <c r="C87" s="1" t="s">
        <v>10506</v>
      </c>
      <c r="D87" s="1" t="s">
        <v>10503</v>
      </c>
      <c r="E87" s="1" t="s">
        <v>10507</v>
      </c>
      <c r="F87" s="1">
        <f>+unidad_medida[[#This Row],[id]]</f>
        <v>77</v>
      </c>
    </row>
    <row r="88" spans="1:6" x14ac:dyDescent="0.3">
      <c r="A88">
        <v>78</v>
      </c>
      <c r="B88" s="1" t="s">
        <v>10508</v>
      </c>
      <c r="C88" s="1" t="s">
        <v>10509</v>
      </c>
      <c r="D88" s="1" t="s">
        <v>10503</v>
      </c>
      <c r="E88" s="1" t="s">
        <v>10510</v>
      </c>
      <c r="F88" s="1">
        <f>+unidad_medida[[#This Row],[id]]</f>
        <v>78</v>
      </c>
    </row>
    <row r="89" spans="1:6" x14ac:dyDescent="0.3">
      <c r="A89">
        <v>79</v>
      </c>
      <c r="B89" s="1" t="s">
        <v>13882</v>
      </c>
      <c r="C89" s="1" t="s">
        <v>13882</v>
      </c>
      <c r="D89" s="1" t="s">
        <v>7388</v>
      </c>
      <c r="E89" s="1" t="s">
        <v>13883</v>
      </c>
      <c r="F89" s="1">
        <f>+unidad_medida[[#This Row],[id]]</f>
        <v>79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O279"/>
  <sheetViews>
    <sheetView showGridLines="0" topLeftCell="C1" workbookViewId="0">
      <pane ySplit="12" topLeftCell="A13" activePane="bottomLeft" state="frozen"/>
      <selection pane="bottomLeft" activeCell="F213" sqref="F213"/>
    </sheetView>
  </sheetViews>
  <sheetFormatPr baseColWidth="10" defaultRowHeight="14.4" x14ac:dyDescent="0.3"/>
  <cols>
    <col min="1" max="1" width="13.21875" bestFit="1" customWidth="1"/>
    <col min="2" max="2" width="20.33203125" bestFit="1" customWidth="1"/>
    <col min="3" max="3" width="11" bestFit="1" customWidth="1"/>
    <col min="4" max="4" width="9.77734375" bestFit="1" customWidth="1"/>
    <col min="5" max="5" width="13.6640625" bestFit="1" customWidth="1"/>
    <col min="6" max="6" width="76.77734375" bestFit="1" customWidth="1"/>
    <col min="7" max="7" width="13.6640625" bestFit="1" customWidth="1"/>
    <col min="8" max="8" width="6.77734375" bestFit="1" customWidth="1"/>
    <col min="9" max="9" width="60.88671875" bestFit="1" customWidth="1"/>
    <col min="10" max="10" width="70.77734375" bestFit="1" customWidth="1"/>
    <col min="11" max="11" width="80.88671875" bestFit="1" customWidth="1"/>
    <col min="12" max="12" width="75.33203125" bestFit="1" customWidth="1"/>
    <col min="13" max="13" width="80.88671875" bestFit="1" customWidth="1"/>
    <col min="14" max="15" width="11.77734375" bestFit="1" customWidth="1"/>
  </cols>
  <sheetData>
    <row r="12" spans="1:15" x14ac:dyDescent="0.3">
      <c r="A12" t="s">
        <v>6338</v>
      </c>
      <c r="B12" t="s">
        <v>6283</v>
      </c>
      <c r="C12" t="s">
        <v>6339</v>
      </c>
      <c r="D12" t="s">
        <v>6340</v>
      </c>
      <c r="E12" t="s">
        <v>6341</v>
      </c>
      <c r="F12" t="s">
        <v>6342</v>
      </c>
      <c r="G12" t="s">
        <v>6343</v>
      </c>
      <c r="H12" t="s">
        <v>6344</v>
      </c>
      <c r="I12" t="s">
        <v>6345</v>
      </c>
      <c r="J12" t="s">
        <v>6346</v>
      </c>
      <c r="K12" t="s">
        <v>6347</v>
      </c>
      <c r="L12" t="s">
        <v>6348</v>
      </c>
      <c r="M12" t="s">
        <v>6349</v>
      </c>
      <c r="N12" t="s">
        <v>7347</v>
      </c>
      <c r="O12" t="s">
        <v>14060</v>
      </c>
    </row>
    <row r="13" spans="1:15" hidden="1" x14ac:dyDescent="0.3">
      <c r="A13">
        <v>10</v>
      </c>
      <c r="B13" s="1" t="s">
        <v>13884</v>
      </c>
      <c r="C13">
        <v>1001</v>
      </c>
      <c r="D13" s="1" t="s">
        <v>6350</v>
      </c>
      <c r="E13">
        <v>100101</v>
      </c>
      <c r="F13" s="1" t="s">
        <v>6351</v>
      </c>
      <c r="G13">
        <v>100101001</v>
      </c>
      <c r="H13">
        <v>1</v>
      </c>
      <c r="I13" s="1" t="s">
        <v>7194</v>
      </c>
      <c r="J13" s="1" t="s">
        <v>7195</v>
      </c>
      <c r="K13" s="1" t="s">
        <v>7196</v>
      </c>
      <c r="L13" s="1" t="s">
        <v>7197</v>
      </c>
      <c r="M13" s="1" t="s">
        <v>7198</v>
      </c>
      <c r="N13" s="1">
        <f>+Categorias__2[[#This Row],[Id_producto]]</f>
        <v>100101</v>
      </c>
      <c r="O13" s="1">
        <f>+Categorias__2[[#This Row],[Id_categoría]]</f>
        <v>100101001</v>
      </c>
    </row>
    <row r="14" spans="1:15" hidden="1" x14ac:dyDescent="0.3">
      <c r="A14">
        <v>10</v>
      </c>
      <c r="B14" s="1" t="s">
        <v>13884</v>
      </c>
      <c r="C14">
        <v>1001</v>
      </c>
      <c r="D14" s="1" t="s">
        <v>6350</v>
      </c>
      <c r="E14">
        <v>100101</v>
      </c>
      <c r="F14" s="1" t="s">
        <v>6351</v>
      </c>
      <c r="G14">
        <v>100101002</v>
      </c>
      <c r="H14">
        <v>2</v>
      </c>
      <c r="I14" s="1" t="s">
        <v>7113</v>
      </c>
      <c r="J14" s="1" t="s">
        <v>7114</v>
      </c>
      <c r="K14" s="1" t="s">
        <v>7115</v>
      </c>
      <c r="L14" s="1" t="s">
        <v>7116</v>
      </c>
      <c r="M14" s="1" t="s">
        <v>7117</v>
      </c>
      <c r="N14" s="1">
        <f>+Categorias__2[[#This Row],[Id_producto]]</f>
        <v>100101</v>
      </c>
      <c r="O14" s="1">
        <f>+Categorias__2[[#This Row],[Id_categoría]]</f>
        <v>100101002</v>
      </c>
    </row>
    <row r="15" spans="1:15" hidden="1" x14ac:dyDescent="0.3">
      <c r="A15">
        <v>10</v>
      </c>
      <c r="B15" s="1" t="s">
        <v>13884</v>
      </c>
      <c r="C15">
        <v>1001</v>
      </c>
      <c r="D15" s="1" t="s">
        <v>6350</v>
      </c>
      <c r="E15">
        <v>100101</v>
      </c>
      <c r="F15" s="1" t="s">
        <v>6351</v>
      </c>
      <c r="G15">
        <v>100101003</v>
      </c>
      <c r="H15">
        <v>3</v>
      </c>
      <c r="I15" s="1" t="s">
        <v>7038</v>
      </c>
      <c r="J15" s="1" t="s">
        <v>7039</v>
      </c>
      <c r="K15" s="1" t="s">
        <v>7040</v>
      </c>
      <c r="L15" s="1" t="s">
        <v>7041</v>
      </c>
      <c r="M15" s="1" t="s">
        <v>7042</v>
      </c>
      <c r="N15" s="1">
        <f>+Categorias__2[[#This Row],[Id_producto]]</f>
        <v>100101</v>
      </c>
      <c r="O15" s="1">
        <f>+Categorias__2[[#This Row],[Id_categoría]]</f>
        <v>100101003</v>
      </c>
    </row>
    <row r="16" spans="1:15" hidden="1" x14ac:dyDescent="0.3">
      <c r="A16">
        <v>10</v>
      </c>
      <c r="B16" s="1" t="s">
        <v>13884</v>
      </c>
      <c r="C16">
        <v>1001</v>
      </c>
      <c r="D16" s="1" t="s">
        <v>6350</v>
      </c>
      <c r="E16">
        <v>100101</v>
      </c>
      <c r="F16" s="1" t="s">
        <v>6351</v>
      </c>
      <c r="G16">
        <v>100101004</v>
      </c>
      <c r="H16">
        <v>4</v>
      </c>
      <c r="I16" s="1" t="s">
        <v>6973</v>
      </c>
      <c r="J16" s="1" t="s">
        <v>6974</v>
      </c>
      <c r="K16" s="1" t="s">
        <v>6975</v>
      </c>
      <c r="L16" s="1" t="s">
        <v>6976</v>
      </c>
      <c r="M16" s="1" t="s">
        <v>6977</v>
      </c>
      <c r="N16" s="1">
        <f>+Categorias__2[[#This Row],[Id_producto]]</f>
        <v>100101</v>
      </c>
      <c r="O16" s="1">
        <f>+Categorias__2[[#This Row],[Id_categoría]]</f>
        <v>100101004</v>
      </c>
    </row>
    <row r="17" spans="1:15" hidden="1" x14ac:dyDescent="0.3">
      <c r="A17">
        <v>10</v>
      </c>
      <c r="B17" s="1" t="s">
        <v>13884</v>
      </c>
      <c r="C17">
        <v>1001</v>
      </c>
      <c r="D17" s="1" t="s">
        <v>6350</v>
      </c>
      <c r="E17">
        <v>100101</v>
      </c>
      <c r="F17" s="1" t="s">
        <v>6351</v>
      </c>
      <c r="G17">
        <v>100101005</v>
      </c>
      <c r="H17">
        <v>5</v>
      </c>
      <c r="I17" s="1" t="s">
        <v>6352</v>
      </c>
      <c r="J17" s="1" t="s">
        <v>6353</v>
      </c>
      <c r="K17" s="1" t="s">
        <v>6354</v>
      </c>
      <c r="L17" s="1" t="s">
        <v>6355</v>
      </c>
      <c r="M17" s="1" t="s">
        <v>6356</v>
      </c>
      <c r="N17" s="1">
        <f>+Categorias__2[[#This Row],[Id_producto]]</f>
        <v>100101</v>
      </c>
      <c r="O17" s="1">
        <f>+Categorias__2[[#This Row],[Id_categoría]]</f>
        <v>100101005</v>
      </c>
    </row>
    <row r="18" spans="1:15" hidden="1" x14ac:dyDescent="0.3">
      <c r="A18">
        <v>10</v>
      </c>
      <c r="B18" s="1" t="s">
        <v>13884</v>
      </c>
      <c r="C18">
        <v>1001</v>
      </c>
      <c r="D18" s="1" t="s">
        <v>6350</v>
      </c>
      <c r="E18">
        <v>100101</v>
      </c>
      <c r="F18" s="1" t="s">
        <v>6351</v>
      </c>
      <c r="G18">
        <v>100101006</v>
      </c>
      <c r="H18">
        <v>6</v>
      </c>
      <c r="I18" s="1" t="s">
        <v>6357</v>
      </c>
      <c r="J18" s="1" t="s">
        <v>6358</v>
      </c>
      <c r="K18" s="1" t="s">
        <v>6359</v>
      </c>
      <c r="L18" s="1" t="s">
        <v>6360</v>
      </c>
      <c r="M18" s="1" t="s">
        <v>6361</v>
      </c>
      <c r="N18" s="1">
        <f>+Categorias__2[[#This Row],[Id_producto]]</f>
        <v>100101</v>
      </c>
      <c r="O18" s="1">
        <f>+Categorias__2[[#This Row],[Id_categoría]]</f>
        <v>100101006</v>
      </c>
    </row>
    <row r="19" spans="1:15" hidden="1" x14ac:dyDescent="0.3">
      <c r="A19">
        <v>10</v>
      </c>
      <c r="B19" s="1" t="s">
        <v>13884</v>
      </c>
      <c r="C19">
        <v>1001</v>
      </c>
      <c r="D19" s="1" t="s">
        <v>6350</v>
      </c>
      <c r="E19">
        <v>100101</v>
      </c>
      <c r="F19" s="1" t="s">
        <v>6351</v>
      </c>
      <c r="G19">
        <v>100101007</v>
      </c>
      <c r="H19">
        <v>7</v>
      </c>
      <c r="I19" s="1" t="s">
        <v>6362</v>
      </c>
      <c r="J19" s="1" t="s">
        <v>6363</v>
      </c>
      <c r="K19" s="1" t="s">
        <v>6364</v>
      </c>
      <c r="L19" s="1" t="s">
        <v>6365</v>
      </c>
      <c r="M19" s="1" t="s">
        <v>6366</v>
      </c>
      <c r="N19" s="1">
        <f>+Categorias__2[[#This Row],[Id_producto]]</f>
        <v>100101</v>
      </c>
      <c r="O19" s="1">
        <f>+Categorias__2[[#This Row],[Id_categoría]]</f>
        <v>100101007</v>
      </c>
    </row>
    <row r="20" spans="1:15" hidden="1" x14ac:dyDescent="0.3">
      <c r="A20">
        <v>10</v>
      </c>
      <c r="B20" s="1" t="s">
        <v>13884</v>
      </c>
      <c r="C20">
        <v>1001</v>
      </c>
      <c r="D20" s="1" t="s">
        <v>6350</v>
      </c>
      <c r="E20">
        <v>100101</v>
      </c>
      <c r="F20" s="1" t="s">
        <v>6351</v>
      </c>
      <c r="G20">
        <v>100101008</v>
      </c>
      <c r="H20">
        <v>8</v>
      </c>
      <c r="I20" s="1" t="s">
        <v>1409</v>
      </c>
      <c r="J20" s="1" t="s">
        <v>6367</v>
      </c>
      <c r="K20" s="1" t="s">
        <v>6368</v>
      </c>
      <c r="L20" s="1" t="s">
        <v>6369</v>
      </c>
      <c r="M20" s="1" t="s">
        <v>6370</v>
      </c>
      <c r="N20" s="1">
        <f>+Categorias__2[[#This Row],[Id_producto]]</f>
        <v>100101</v>
      </c>
      <c r="O20" s="1">
        <f>+Categorias__2[[#This Row],[Id_categoría]]</f>
        <v>100101008</v>
      </c>
    </row>
    <row r="21" spans="1:15" hidden="1" x14ac:dyDescent="0.3">
      <c r="A21">
        <v>10</v>
      </c>
      <c r="B21" s="1" t="s">
        <v>13884</v>
      </c>
      <c r="C21">
        <v>1001</v>
      </c>
      <c r="D21" s="1" t="s">
        <v>6350</v>
      </c>
      <c r="E21">
        <v>100101</v>
      </c>
      <c r="F21" s="1" t="s">
        <v>6351</v>
      </c>
      <c r="G21">
        <v>100101009</v>
      </c>
      <c r="H21">
        <v>9</v>
      </c>
      <c r="I21" s="1" t="s">
        <v>6371</v>
      </c>
      <c r="J21" s="1" t="s">
        <v>6372</v>
      </c>
      <c r="K21" s="1" t="s">
        <v>6373</v>
      </c>
      <c r="L21" s="1" t="s">
        <v>6374</v>
      </c>
      <c r="M21" s="1" t="s">
        <v>6375</v>
      </c>
      <c r="N21" s="1">
        <f>+Categorias__2[[#This Row],[Id_producto]]</f>
        <v>100101</v>
      </c>
      <c r="O21" s="1">
        <f>+Categorias__2[[#This Row],[Id_categoría]]</f>
        <v>100101009</v>
      </c>
    </row>
    <row r="22" spans="1:15" hidden="1" x14ac:dyDescent="0.3">
      <c r="A22">
        <v>10</v>
      </c>
      <c r="B22" s="1" t="s">
        <v>13884</v>
      </c>
      <c r="C22">
        <v>1001</v>
      </c>
      <c r="D22" s="1" t="s">
        <v>6350</v>
      </c>
      <c r="E22">
        <v>100101</v>
      </c>
      <c r="F22" s="1" t="s">
        <v>6351</v>
      </c>
      <c r="G22">
        <v>100101010</v>
      </c>
      <c r="H22">
        <v>10</v>
      </c>
      <c r="I22" s="1" t="s">
        <v>6376</v>
      </c>
      <c r="J22" s="1" t="s">
        <v>6377</v>
      </c>
      <c r="K22" s="1" t="s">
        <v>6378</v>
      </c>
      <c r="L22" s="1" t="s">
        <v>6379</v>
      </c>
      <c r="M22" s="1" t="s">
        <v>6380</v>
      </c>
      <c r="N22" s="1">
        <f>+Categorias__2[[#This Row],[Id_producto]]</f>
        <v>100101</v>
      </c>
      <c r="O22" s="1">
        <f>+Categorias__2[[#This Row],[Id_categoría]]</f>
        <v>100101010</v>
      </c>
    </row>
    <row r="23" spans="1:15" hidden="1" x14ac:dyDescent="0.3">
      <c r="A23">
        <v>10</v>
      </c>
      <c r="B23" s="1" t="s">
        <v>13884</v>
      </c>
      <c r="C23">
        <v>1001</v>
      </c>
      <c r="D23" s="1" t="s">
        <v>6350</v>
      </c>
      <c r="E23">
        <v>100101</v>
      </c>
      <c r="F23" s="1" t="s">
        <v>6351</v>
      </c>
      <c r="G23">
        <v>100101011</v>
      </c>
      <c r="H23">
        <v>11</v>
      </c>
      <c r="I23" s="1" t="s">
        <v>6381</v>
      </c>
      <c r="J23" s="1" t="s">
        <v>6382</v>
      </c>
      <c r="K23" s="1" t="s">
        <v>6383</v>
      </c>
      <c r="L23" s="1" t="s">
        <v>6384</v>
      </c>
      <c r="M23" s="1" t="s">
        <v>6385</v>
      </c>
      <c r="N23" s="1">
        <f>+Categorias__2[[#This Row],[Id_producto]]</f>
        <v>100101</v>
      </c>
      <c r="O23" s="1">
        <f>+Categorias__2[[#This Row],[Id_categoría]]</f>
        <v>100101011</v>
      </c>
    </row>
    <row r="24" spans="1:15" hidden="1" x14ac:dyDescent="0.3">
      <c r="A24">
        <v>10</v>
      </c>
      <c r="B24" s="1" t="s">
        <v>13884</v>
      </c>
      <c r="C24">
        <v>1001</v>
      </c>
      <c r="D24" s="1" t="s">
        <v>6350</v>
      </c>
      <c r="E24">
        <v>100101</v>
      </c>
      <c r="F24" s="1" t="s">
        <v>6351</v>
      </c>
      <c r="G24">
        <v>100101012</v>
      </c>
      <c r="H24">
        <v>12</v>
      </c>
      <c r="I24" s="1" t="s">
        <v>6386</v>
      </c>
      <c r="J24" s="1" t="s">
        <v>6387</v>
      </c>
      <c r="K24" s="1" t="s">
        <v>6388</v>
      </c>
      <c r="L24" s="1" t="s">
        <v>6389</v>
      </c>
      <c r="M24" s="1" t="s">
        <v>6390</v>
      </c>
      <c r="N24" s="1">
        <f>+Categorias__2[[#This Row],[Id_producto]]</f>
        <v>100101</v>
      </c>
      <c r="O24" s="1">
        <f>+Categorias__2[[#This Row],[Id_categoría]]</f>
        <v>100101012</v>
      </c>
    </row>
    <row r="25" spans="1:15" hidden="1" x14ac:dyDescent="0.3">
      <c r="A25">
        <v>10</v>
      </c>
      <c r="B25" s="1" t="s">
        <v>13884</v>
      </c>
      <c r="C25">
        <v>1001</v>
      </c>
      <c r="D25" s="1" t="s">
        <v>6350</v>
      </c>
      <c r="E25">
        <v>100101</v>
      </c>
      <c r="F25" s="1" t="s">
        <v>6351</v>
      </c>
      <c r="G25">
        <v>100101013</v>
      </c>
      <c r="H25">
        <v>13</v>
      </c>
      <c r="I25" s="1" t="s">
        <v>6391</v>
      </c>
      <c r="J25" s="1" t="s">
        <v>6392</v>
      </c>
      <c r="K25" s="1" t="s">
        <v>6393</v>
      </c>
      <c r="L25" s="1" t="s">
        <v>6394</v>
      </c>
      <c r="M25" s="1" t="s">
        <v>6395</v>
      </c>
      <c r="N25" s="1">
        <f>+Categorias__2[[#This Row],[Id_producto]]</f>
        <v>100101</v>
      </c>
      <c r="O25" s="1">
        <f>+Categorias__2[[#This Row],[Id_categoría]]</f>
        <v>100101013</v>
      </c>
    </row>
    <row r="26" spans="1:15" hidden="1" x14ac:dyDescent="0.3">
      <c r="A26">
        <v>10</v>
      </c>
      <c r="B26" s="1" t="s">
        <v>13884</v>
      </c>
      <c r="C26">
        <v>1001</v>
      </c>
      <c r="D26" s="1" t="s">
        <v>6350</v>
      </c>
      <c r="E26">
        <v>100101</v>
      </c>
      <c r="F26" s="1" t="s">
        <v>6351</v>
      </c>
      <c r="G26">
        <v>100101014</v>
      </c>
      <c r="H26">
        <v>14</v>
      </c>
      <c r="I26" s="1" t="s">
        <v>6396</v>
      </c>
      <c r="J26" s="1" t="s">
        <v>6397</v>
      </c>
      <c r="K26" s="1" t="s">
        <v>6398</v>
      </c>
      <c r="L26" s="1" t="s">
        <v>6399</v>
      </c>
      <c r="M26" s="1" t="s">
        <v>6400</v>
      </c>
      <c r="N26" s="1">
        <f>+Categorias__2[[#This Row],[Id_producto]]</f>
        <v>100101</v>
      </c>
      <c r="O26" s="1">
        <f>+Categorias__2[[#This Row],[Id_categoría]]</f>
        <v>100101014</v>
      </c>
    </row>
    <row r="27" spans="1:15" hidden="1" x14ac:dyDescent="0.3">
      <c r="A27">
        <v>10</v>
      </c>
      <c r="B27" s="1" t="s">
        <v>13884</v>
      </c>
      <c r="C27">
        <v>1001</v>
      </c>
      <c r="D27" s="1" t="s">
        <v>6350</v>
      </c>
      <c r="E27">
        <v>100101</v>
      </c>
      <c r="F27" s="1" t="s">
        <v>6351</v>
      </c>
      <c r="G27">
        <v>100101015</v>
      </c>
      <c r="H27">
        <v>15</v>
      </c>
      <c r="I27" s="1" t="s">
        <v>10296</v>
      </c>
      <c r="J27" s="1" t="s">
        <v>10297</v>
      </c>
      <c r="K27" s="1" t="s">
        <v>10298</v>
      </c>
      <c r="L27" s="1" t="s">
        <v>10299</v>
      </c>
      <c r="M27" s="1" t="s">
        <v>10300</v>
      </c>
      <c r="N27" s="1">
        <f>+Categorias__2[[#This Row],[Id_producto]]</f>
        <v>100101</v>
      </c>
      <c r="O27" s="1">
        <f>+Categorias__2[[#This Row],[Id_categoría]]</f>
        <v>100101015</v>
      </c>
    </row>
    <row r="28" spans="1:15" hidden="1" x14ac:dyDescent="0.3">
      <c r="A28">
        <v>10</v>
      </c>
      <c r="B28" s="1" t="s">
        <v>13884</v>
      </c>
      <c r="C28">
        <v>1001</v>
      </c>
      <c r="D28" s="1" t="s">
        <v>6350</v>
      </c>
      <c r="E28">
        <v>100101</v>
      </c>
      <c r="F28" s="1" t="s">
        <v>6351</v>
      </c>
      <c r="G28">
        <v>100101016</v>
      </c>
      <c r="H28">
        <v>16</v>
      </c>
      <c r="I28" s="1" t="s">
        <v>10301</v>
      </c>
      <c r="J28" s="1" t="s">
        <v>10302</v>
      </c>
      <c r="K28" s="1" t="s">
        <v>10303</v>
      </c>
      <c r="L28" s="1" t="s">
        <v>10304</v>
      </c>
      <c r="M28" s="1" t="s">
        <v>10305</v>
      </c>
      <c r="N28" s="1">
        <f>+Categorias__2[[#This Row],[Id_producto]]</f>
        <v>100101</v>
      </c>
      <c r="O28" s="1">
        <f>+Categorias__2[[#This Row],[Id_categoría]]</f>
        <v>100101016</v>
      </c>
    </row>
    <row r="29" spans="1:15" hidden="1" x14ac:dyDescent="0.3">
      <c r="A29">
        <v>10</v>
      </c>
      <c r="B29" s="1" t="s">
        <v>13884</v>
      </c>
      <c r="C29">
        <v>1001</v>
      </c>
      <c r="D29" s="1" t="s">
        <v>6350</v>
      </c>
      <c r="E29">
        <v>100102</v>
      </c>
      <c r="F29" s="1" t="s">
        <v>6401</v>
      </c>
      <c r="G29">
        <v>100102001</v>
      </c>
      <c r="H29">
        <v>1</v>
      </c>
      <c r="I29" s="1" t="s">
        <v>7199</v>
      </c>
      <c r="J29" s="1" t="s">
        <v>7200</v>
      </c>
      <c r="K29" s="1" t="s">
        <v>7201</v>
      </c>
      <c r="L29" s="1" t="s">
        <v>7202</v>
      </c>
      <c r="M29" s="1" t="s">
        <v>7203</v>
      </c>
      <c r="N29" s="1">
        <f>+Categorias__2[[#This Row],[Id_producto]]</f>
        <v>100102</v>
      </c>
      <c r="O29" s="1">
        <f>+Categorias__2[[#This Row],[Id_categoría]]</f>
        <v>100102001</v>
      </c>
    </row>
    <row r="30" spans="1:15" hidden="1" x14ac:dyDescent="0.3">
      <c r="A30">
        <v>10</v>
      </c>
      <c r="B30" s="1" t="s">
        <v>13884</v>
      </c>
      <c r="C30">
        <v>1001</v>
      </c>
      <c r="D30" s="1" t="s">
        <v>6350</v>
      </c>
      <c r="E30">
        <v>100102</v>
      </c>
      <c r="F30" s="1" t="s">
        <v>6401</v>
      </c>
      <c r="G30">
        <v>100102002</v>
      </c>
      <c r="H30">
        <v>2</v>
      </c>
      <c r="I30" s="1" t="s">
        <v>7118</v>
      </c>
      <c r="J30" s="1" t="s">
        <v>7119</v>
      </c>
      <c r="K30" s="1" t="s">
        <v>7120</v>
      </c>
      <c r="L30" s="1" t="s">
        <v>7121</v>
      </c>
      <c r="M30" s="1" t="s">
        <v>7122</v>
      </c>
      <c r="N30" s="1">
        <f>+Categorias__2[[#This Row],[Id_producto]]</f>
        <v>100102</v>
      </c>
      <c r="O30" s="1">
        <f>+Categorias__2[[#This Row],[Id_categoría]]</f>
        <v>100102002</v>
      </c>
    </row>
    <row r="31" spans="1:15" hidden="1" x14ac:dyDescent="0.3">
      <c r="A31">
        <v>10</v>
      </c>
      <c r="B31" s="1" t="s">
        <v>13884</v>
      </c>
      <c r="C31">
        <v>1001</v>
      </c>
      <c r="D31" s="1" t="s">
        <v>6350</v>
      </c>
      <c r="E31">
        <v>100102</v>
      </c>
      <c r="F31" s="1" t="s">
        <v>6401</v>
      </c>
      <c r="G31">
        <v>100102003</v>
      </c>
      <c r="H31">
        <v>3</v>
      </c>
      <c r="I31" s="1" t="s">
        <v>555</v>
      </c>
      <c r="J31" s="1" t="s">
        <v>7043</v>
      </c>
      <c r="K31" s="1" t="s">
        <v>7044</v>
      </c>
      <c r="L31" s="1" t="s">
        <v>7045</v>
      </c>
      <c r="M31" s="1" t="s">
        <v>7046</v>
      </c>
      <c r="N31" s="1">
        <f>+Categorias__2[[#This Row],[Id_producto]]</f>
        <v>100102</v>
      </c>
      <c r="O31" s="1">
        <f>+Categorias__2[[#This Row],[Id_categoría]]</f>
        <v>100102003</v>
      </c>
    </row>
    <row r="32" spans="1:15" hidden="1" x14ac:dyDescent="0.3">
      <c r="A32">
        <v>10</v>
      </c>
      <c r="B32" s="1" t="s">
        <v>13884</v>
      </c>
      <c r="C32">
        <v>1001</v>
      </c>
      <c r="D32" s="1" t="s">
        <v>6350</v>
      </c>
      <c r="E32">
        <v>100102</v>
      </c>
      <c r="F32" s="1" t="s">
        <v>6401</v>
      </c>
      <c r="G32">
        <v>100102004</v>
      </c>
      <c r="H32">
        <v>4</v>
      </c>
      <c r="I32" s="1" t="s">
        <v>6978</v>
      </c>
      <c r="J32" s="1" t="s">
        <v>6979</v>
      </c>
      <c r="K32" s="1" t="s">
        <v>6980</v>
      </c>
      <c r="L32" s="1" t="s">
        <v>6981</v>
      </c>
      <c r="M32" s="1" t="s">
        <v>6982</v>
      </c>
      <c r="N32" s="1">
        <f>+Categorias__2[[#This Row],[Id_producto]]</f>
        <v>100102</v>
      </c>
      <c r="O32" s="1">
        <f>+Categorias__2[[#This Row],[Id_categoría]]</f>
        <v>100102004</v>
      </c>
    </row>
    <row r="33" spans="1:15" hidden="1" x14ac:dyDescent="0.3">
      <c r="A33">
        <v>10</v>
      </c>
      <c r="B33" s="1" t="s">
        <v>13884</v>
      </c>
      <c r="C33">
        <v>1001</v>
      </c>
      <c r="D33" s="1" t="s">
        <v>6350</v>
      </c>
      <c r="E33">
        <v>100102</v>
      </c>
      <c r="F33" s="1" t="s">
        <v>6401</v>
      </c>
      <c r="G33">
        <v>100102005</v>
      </c>
      <c r="H33">
        <v>5</v>
      </c>
      <c r="I33" s="1" t="s">
        <v>6402</v>
      </c>
      <c r="J33" s="1" t="s">
        <v>6403</v>
      </c>
      <c r="K33" s="1" t="s">
        <v>6404</v>
      </c>
      <c r="L33" s="1" t="s">
        <v>6405</v>
      </c>
      <c r="M33" s="1" t="s">
        <v>6406</v>
      </c>
      <c r="N33" s="1">
        <f>+Categorias__2[[#This Row],[Id_producto]]</f>
        <v>100102</v>
      </c>
      <c r="O33" s="1">
        <f>+Categorias__2[[#This Row],[Id_categoría]]</f>
        <v>100102005</v>
      </c>
    </row>
    <row r="34" spans="1:15" hidden="1" x14ac:dyDescent="0.3">
      <c r="A34">
        <v>10</v>
      </c>
      <c r="B34" s="1" t="s">
        <v>13884</v>
      </c>
      <c r="C34">
        <v>1001</v>
      </c>
      <c r="D34" s="1" t="s">
        <v>6350</v>
      </c>
      <c r="E34">
        <v>100102</v>
      </c>
      <c r="F34" s="1" t="s">
        <v>6401</v>
      </c>
      <c r="G34">
        <v>100102006</v>
      </c>
      <c r="H34">
        <v>6</v>
      </c>
      <c r="I34" s="1" t="s">
        <v>6407</v>
      </c>
      <c r="J34" s="1" t="s">
        <v>6408</v>
      </c>
      <c r="K34" s="1" t="s">
        <v>6409</v>
      </c>
      <c r="L34" s="1" t="s">
        <v>6410</v>
      </c>
      <c r="M34" s="1" t="s">
        <v>6411</v>
      </c>
      <c r="N34" s="1">
        <f>+Categorias__2[[#This Row],[Id_producto]]</f>
        <v>100102</v>
      </c>
      <c r="O34" s="1">
        <f>+Categorias__2[[#This Row],[Id_categoría]]</f>
        <v>100102006</v>
      </c>
    </row>
    <row r="35" spans="1:15" hidden="1" x14ac:dyDescent="0.3">
      <c r="A35">
        <v>10</v>
      </c>
      <c r="B35" s="1" t="s">
        <v>13884</v>
      </c>
      <c r="C35">
        <v>1001</v>
      </c>
      <c r="D35" s="1" t="s">
        <v>6350</v>
      </c>
      <c r="E35">
        <v>100102</v>
      </c>
      <c r="F35" s="1" t="s">
        <v>6401</v>
      </c>
      <c r="G35">
        <v>100102007</v>
      </c>
      <c r="H35">
        <v>7</v>
      </c>
      <c r="I35" s="1" t="s">
        <v>6412</v>
      </c>
      <c r="J35" s="1" t="s">
        <v>6413</v>
      </c>
      <c r="K35" s="1" t="s">
        <v>6414</v>
      </c>
      <c r="L35" s="1" t="s">
        <v>6415</v>
      </c>
      <c r="M35" s="1" t="s">
        <v>6416</v>
      </c>
      <c r="N35" s="1">
        <f>+Categorias__2[[#This Row],[Id_producto]]</f>
        <v>100102</v>
      </c>
      <c r="O35" s="1">
        <f>+Categorias__2[[#This Row],[Id_categoría]]</f>
        <v>100102007</v>
      </c>
    </row>
    <row r="36" spans="1:15" hidden="1" x14ac:dyDescent="0.3">
      <c r="A36">
        <v>10</v>
      </c>
      <c r="B36" s="1" t="s">
        <v>13884</v>
      </c>
      <c r="C36">
        <v>1001</v>
      </c>
      <c r="D36" s="1" t="s">
        <v>6350</v>
      </c>
      <c r="E36">
        <v>100102</v>
      </c>
      <c r="F36" s="1" t="s">
        <v>6401</v>
      </c>
      <c r="G36">
        <v>100102008</v>
      </c>
      <c r="H36">
        <v>8</v>
      </c>
      <c r="I36" s="1" t="s">
        <v>6417</v>
      </c>
      <c r="J36" s="1" t="s">
        <v>6418</v>
      </c>
      <c r="K36" s="1" t="s">
        <v>6419</v>
      </c>
      <c r="L36" s="1" t="s">
        <v>6420</v>
      </c>
      <c r="M36" s="1" t="s">
        <v>6421</v>
      </c>
      <c r="N36" s="1">
        <f>+Categorias__2[[#This Row],[Id_producto]]</f>
        <v>100102</v>
      </c>
      <c r="O36" s="1">
        <f>+Categorias__2[[#This Row],[Id_categoría]]</f>
        <v>100102008</v>
      </c>
    </row>
    <row r="37" spans="1:15" hidden="1" x14ac:dyDescent="0.3">
      <c r="A37">
        <v>10</v>
      </c>
      <c r="B37" s="1" t="s">
        <v>13884</v>
      </c>
      <c r="C37">
        <v>1001</v>
      </c>
      <c r="D37" s="1" t="s">
        <v>6350</v>
      </c>
      <c r="E37">
        <v>100102</v>
      </c>
      <c r="F37" s="1" t="s">
        <v>6401</v>
      </c>
      <c r="G37">
        <v>100102009</v>
      </c>
      <c r="H37">
        <v>9</v>
      </c>
      <c r="I37" s="1" t="s">
        <v>6422</v>
      </c>
      <c r="J37" s="1" t="s">
        <v>6423</v>
      </c>
      <c r="K37" s="1" t="s">
        <v>6424</v>
      </c>
      <c r="L37" s="1" t="s">
        <v>6425</v>
      </c>
      <c r="M37" s="1" t="s">
        <v>6426</v>
      </c>
      <c r="N37" s="1">
        <f>+Categorias__2[[#This Row],[Id_producto]]</f>
        <v>100102</v>
      </c>
      <c r="O37" s="1">
        <f>+Categorias__2[[#This Row],[Id_categoría]]</f>
        <v>100102009</v>
      </c>
    </row>
    <row r="38" spans="1:15" hidden="1" x14ac:dyDescent="0.3">
      <c r="A38">
        <v>10</v>
      </c>
      <c r="B38" s="1" t="s">
        <v>13884</v>
      </c>
      <c r="C38">
        <v>1001</v>
      </c>
      <c r="D38" s="1" t="s">
        <v>6350</v>
      </c>
      <c r="E38">
        <v>100102</v>
      </c>
      <c r="F38" s="1" t="s">
        <v>6401</v>
      </c>
      <c r="G38">
        <v>100102010</v>
      </c>
      <c r="H38">
        <v>10</v>
      </c>
      <c r="I38" s="1" t="s">
        <v>6427</v>
      </c>
      <c r="J38" s="1" t="s">
        <v>6428</v>
      </c>
      <c r="K38" s="1" t="s">
        <v>6429</v>
      </c>
      <c r="L38" s="1" t="s">
        <v>6430</v>
      </c>
      <c r="M38" s="1" t="s">
        <v>6431</v>
      </c>
      <c r="N38" s="1">
        <f>+Categorias__2[[#This Row],[Id_producto]]</f>
        <v>100102</v>
      </c>
      <c r="O38" s="1">
        <f>+Categorias__2[[#This Row],[Id_categoría]]</f>
        <v>100102010</v>
      </c>
    </row>
    <row r="39" spans="1:15" hidden="1" x14ac:dyDescent="0.3">
      <c r="A39">
        <v>10</v>
      </c>
      <c r="B39" s="1" t="s">
        <v>13884</v>
      </c>
      <c r="C39">
        <v>1001</v>
      </c>
      <c r="D39" s="1" t="s">
        <v>6350</v>
      </c>
      <c r="E39">
        <v>100103</v>
      </c>
      <c r="F39" s="1" t="s">
        <v>6432</v>
      </c>
      <c r="G39">
        <v>100103001</v>
      </c>
      <c r="H39">
        <v>1</v>
      </c>
      <c r="I39" s="1" t="s">
        <v>7204</v>
      </c>
      <c r="J39" s="1" t="s">
        <v>7205</v>
      </c>
      <c r="K39" s="1" t="s">
        <v>7206</v>
      </c>
      <c r="L39" s="1" t="s">
        <v>7207</v>
      </c>
      <c r="M39" s="1" t="s">
        <v>7208</v>
      </c>
      <c r="N39" s="1">
        <f>+Categorias__2[[#This Row],[Id_producto]]</f>
        <v>100103</v>
      </c>
      <c r="O39" s="1">
        <f>+Categorias__2[[#This Row],[Id_categoría]]</f>
        <v>100103001</v>
      </c>
    </row>
    <row r="40" spans="1:15" hidden="1" x14ac:dyDescent="0.3">
      <c r="A40">
        <v>10</v>
      </c>
      <c r="B40" s="1" t="s">
        <v>13884</v>
      </c>
      <c r="C40">
        <v>1001</v>
      </c>
      <c r="D40" s="1" t="s">
        <v>6350</v>
      </c>
      <c r="E40">
        <v>100103</v>
      </c>
      <c r="F40" s="1" t="s">
        <v>6432</v>
      </c>
      <c r="G40">
        <v>100103002</v>
      </c>
      <c r="H40">
        <v>2</v>
      </c>
      <c r="I40" s="1" t="s">
        <v>7123</v>
      </c>
      <c r="J40" s="1" t="s">
        <v>7124</v>
      </c>
      <c r="K40" s="1" t="s">
        <v>7125</v>
      </c>
      <c r="L40" s="1" t="s">
        <v>7126</v>
      </c>
      <c r="M40" s="1" t="s">
        <v>7127</v>
      </c>
      <c r="N40" s="1">
        <f>+Categorias__2[[#This Row],[Id_producto]]</f>
        <v>100103</v>
      </c>
      <c r="O40" s="1">
        <f>+Categorias__2[[#This Row],[Id_categoría]]</f>
        <v>100103002</v>
      </c>
    </row>
    <row r="41" spans="1:15" hidden="1" x14ac:dyDescent="0.3">
      <c r="A41">
        <v>10</v>
      </c>
      <c r="B41" s="1" t="s">
        <v>13884</v>
      </c>
      <c r="C41">
        <v>1001</v>
      </c>
      <c r="D41" s="1" t="s">
        <v>6350</v>
      </c>
      <c r="E41">
        <v>100103</v>
      </c>
      <c r="F41" s="1" t="s">
        <v>6432</v>
      </c>
      <c r="G41">
        <v>100103003</v>
      </c>
      <c r="H41">
        <v>3</v>
      </c>
      <c r="I41" s="1" t="s">
        <v>7047</v>
      </c>
      <c r="J41" s="1" t="s">
        <v>7048</v>
      </c>
      <c r="K41" s="1" t="s">
        <v>7049</v>
      </c>
      <c r="L41" s="1" t="s">
        <v>7050</v>
      </c>
      <c r="M41" s="1" t="s">
        <v>7051</v>
      </c>
      <c r="N41" s="1">
        <f>+Categorias__2[[#This Row],[Id_producto]]</f>
        <v>100103</v>
      </c>
      <c r="O41" s="1">
        <f>+Categorias__2[[#This Row],[Id_categoría]]</f>
        <v>100103003</v>
      </c>
    </row>
    <row r="42" spans="1:15" hidden="1" x14ac:dyDescent="0.3">
      <c r="A42">
        <v>10</v>
      </c>
      <c r="B42" s="1" t="s">
        <v>13884</v>
      </c>
      <c r="C42">
        <v>1001</v>
      </c>
      <c r="D42" s="1" t="s">
        <v>6350</v>
      </c>
      <c r="E42">
        <v>100103</v>
      </c>
      <c r="F42" s="1" t="s">
        <v>6432</v>
      </c>
      <c r="G42">
        <v>100103004</v>
      </c>
      <c r="H42">
        <v>4</v>
      </c>
      <c r="I42" s="1" t="s">
        <v>6983</v>
      </c>
      <c r="J42" s="1" t="s">
        <v>6984</v>
      </c>
      <c r="K42" s="1" t="s">
        <v>6985</v>
      </c>
      <c r="L42" s="1" t="s">
        <v>6986</v>
      </c>
      <c r="M42" s="1" t="s">
        <v>6987</v>
      </c>
      <c r="N42" s="1">
        <f>+Categorias__2[[#This Row],[Id_producto]]</f>
        <v>100103</v>
      </c>
      <c r="O42" s="1">
        <f>+Categorias__2[[#This Row],[Id_categoría]]</f>
        <v>100103004</v>
      </c>
    </row>
    <row r="43" spans="1:15" hidden="1" x14ac:dyDescent="0.3">
      <c r="A43">
        <v>10</v>
      </c>
      <c r="B43" s="1" t="s">
        <v>13884</v>
      </c>
      <c r="C43">
        <v>1001</v>
      </c>
      <c r="D43" s="1" t="s">
        <v>6350</v>
      </c>
      <c r="E43">
        <v>100103</v>
      </c>
      <c r="F43" s="1" t="s">
        <v>6432</v>
      </c>
      <c r="G43">
        <v>100103005</v>
      </c>
      <c r="H43">
        <v>5</v>
      </c>
      <c r="I43" s="1" t="s">
        <v>6433</v>
      </c>
      <c r="J43" s="1" t="s">
        <v>6434</v>
      </c>
      <c r="K43" s="1" t="s">
        <v>6435</v>
      </c>
      <c r="L43" s="1" t="s">
        <v>6436</v>
      </c>
      <c r="M43" s="1" t="s">
        <v>6437</v>
      </c>
      <c r="N43" s="1">
        <f>+Categorias__2[[#This Row],[Id_producto]]</f>
        <v>100103</v>
      </c>
      <c r="O43" s="1">
        <f>+Categorias__2[[#This Row],[Id_categoría]]</f>
        <v>100103005</v>
      </c>
    </row>
    <row r="44" spans="1:15" hidden="1" x14ac:dyDescent="0.3">
      <c r="A44">
        <v>10</v>
      </c>
      <c r="B44" s="1" t="s">
        <v>13884</v>
      </c>
      <c r="C44">
        <v>1001</v>
      </c>
      <c r="D44" s="1" t="s">
        <v>6350</v>
      </c>
      <c r="E44">
        <v>100103</v>
      </c>
      <c r="F44" s="1" t="s">
        <v>6432</v>
      </c>
      <c r="G44">
        <v>100103006</v>
      </c>
      <c r="H44">
        <v>6</v>
      </c>
      <c r="I44" s="1" t="s">
        <v>6438</v>
      </c>
      <c r="J44" s="1" t="s">
        <v>6439</v>
      </c>
      <c r="K44" s="1" t="s">
        <v>6440</v>
      </c>
      <c r="L44" s="1" t="s">
        <v>6441</v>
      </c>
      <c r="M44" s="1" t="s">
        <v>6442</v>
      </c>
      <c r="N44" s="1">
        <f>+Categorias__2[[#This Row],[Id_producto]]</f>
        <v>100103</v>
      </c>
      <c r="O44" s="1">
        <f>+Categorias__2[[#This Row],[Id_categoría]]</f>
        <v>100103006</v>
      </c>
    </row>
    <row r="45" spans="1:15" hidden="1" x14ac:dyDescent="0.3">
      <c r="A45">
        <v>10</v>
      </c>
      <c r="B45" s="1" t="s">
        <v>13884</v>
      </c>
      <c r="C45">
        <v>1001</v>
      </c>
      <c r="D45" s="1" t="s">
        <v>6350</v>
      </c>
      <c r="E45">
        <v>100103</v>
      </c>
      <c r="F45" s="1" t="s">
        <v>6432</v>
      </c>
      <c r="G45">
        <v>100103007</v>
      </c>
      <c r="H45">
        <v>7</v>
      </c>
      <c r="I45" s="1" t="s">
        <v>6443</v>
      </c>
      <c r="J45" s="1" t="s">
        <v>6444</v>
      </c>
      <c r="K45" s="1" t="s">
        <v>6445</v>
      </c>
      <c r="L45" s="1" t="s">
        <v>6446</v>
      </c>
      <c r="M45" s="1" t="s">
        <v>6447</v>
      </c>
      <c r="N45" s="1">
        <f>+Categorias__2[[#This Row],[Id_producto]]</f>
        <v>100103</v>
      </c>
      <c r="O45" s="1">
        <f>+Categorias__2[[#This Row],[Id_categoría]]</f>
        <v>100103007</v>
      </c>
    </row>
    <row r="46" spans="1:15" hidden="1" x14ac:dyDescent="0.3">
      <c r="A46">
        <v>10</v>
      </c>
      <c r="B46" s="1" t="s">
        <v>13884</v>
      </c>
      <c r="C46">
        <v>1001</v>
      </c>
      <c r="D46" s="1" t="s">
        <v>6350</v>
      </c>
      <c r="E46">
        <v>100103</v>
      </c>
      <c r="F46" s="1" t="s">
        <v>6432</v>
      </c>
      <c r="G46">
        <v>100103008</v>
      </c>
      <c r="H46">
        <v>8</v>
      </c>
      <c r="I46" s="1" t="s">
        <v>6432</v>
      </c>
      <c r="J46" s="1" t="s">
        <v>6448</v>
      </c>
      <c r="K46" s="1" t="s">
        <v>6449</v>
      </c>
      <c r="L46" s="1" t="s">
        <v>6450</v>
      </c>
      <c r="M46" s="1" t="s">
        <v>6451</v>
      </c>
      <c r="N46" s="1">
        <f>+Categorias__2[[#This Row],[Id_producto]]</f>
        <v>100103</v>
      </c>
      <c r="O46" s="1">
        <f>+Categorias__2[[#This Row],[Id_categoría]]</f>
        <v>100103008</v>
      </c>
    </row>
    <row r="47" spans="1:15" hidden="1" x14ac:dyDescent="0.3">
      <c r="A47">
        <v>10</v>
      </c>
      <c r="B47" s="1" t="s">
        <v>13884</v>
      </c>
      <c r="C47">
        <v>1001</v>
      </c>
      <c r="D47" s="1" t="s">
        <v>6350</v>
      </c>
      <c r="E47">
        <v>100103</v>
      </c>
      <c r="F47" s="1" t="s">
        <v>6432</v>
      </c>
      <c r="G47">
        <v>100103009</v>
      </c>
      <c r="H47">
        <v>9</v>
      </c>
      <c r="I47" s="1" t="s">
        <v>6452</v>
      </c>
      <c r="J47" s="1" t="s">
        <v>6453</v>
      </c>
      <c r="K47" s="1" t="s">
        <v>6454</v>
      </c>
      <c r="L47" s="1" t="s">
        <v>6455</v>
      </c>
      <c r="M47" s="1" t="s">
        <v>6456</v>
      </c>
      <c r="N47" s="1">
        <f>+Categorias__2[[#This Row],[Id_producto]]</f>
        <v>100103</v>
      </c>
      <c r="O47" s="1">
        <f>+Categorias__2[[#This Row],[Id_categoría]]</f>
        <v>100103009</v>
      </c>
    </row>
    <row r="48" spans="1:15" hidden="1" x14ac:dyDescent="0.3">
      <c r="A48">
        <v>10</v>
      </c>
      <c r="B48" s="1" t="s">
        <v>13884</v>
      </c>
      <c r="C48">
        <v>1001</v>
      </c>
      <c r="D48" s="1" t="s">
        <v>6350</v>
      </c>
      <c r="E48">
        <v>100103</v>
      </c>
      <c r="F48" s="1" t="s">
        <v>6432</v>
      </c>
      <c r="G48">
        <v>100103010</v>
      </c>
      <c r="H48">
        <v>10</v>
      </c>
      <c r="I48" s="1" t="s">
        <v>10306</v>
      </c>
      <c r="J48" s="1" t="s">
        <v>10307</v>
      </c>
      <c r="K48" s="1" t="s">
        <v>10308</v>
      </c>
      <c r="L48" s="1" t="s">
        <v>10309</v>
      </c>
      <c r="M48" s="1" t="s">
        <v>10310</v>
      </c>
      <c r="N48" s="1">
        <f>+Categorias__2[[#This Row],[Id_producto]]</f>
        <v>100103</v>
      </c>
      <c r="O48" s="1">
        <f>+Categorias__2[[#This Row],[Id_categoría]]</f>
        <v>100103010</v>
      </c>
    </row>
    <row r="49" spans="1:15" hidden="1" x14ac:dyDescent="0.3">
      <c r="A49">
        <v>10</v>
      </c>
      <c r="B49" s="1" t="s">
        <v>13884</v>
      </c>
      <c r="C49">
        <v>1001</v>
      </c>
      <c r="D49" s="1" t="s">
        <v>6350</v>
      </c>
      <c r="E49">
        <v>100103</v>
      </c>
      <c r="F49" s="1" t="s">
        <v>6432</v>
      </c>
      <c r="G49">
        <v>100103011</v>
      </c>
      <c r="H49">
        <v>11</v>
      </c>
      <c r="I49" s="1" t="s">
        <v>10311</v>
      </c>
      <c r="J49" s="1" t="s">
        <v>10312</v>
      </c>
      <c r="K49" s="1" t="s">
        <v>10313</v>
      </c>
      <c r="L49" s="1" t="s">
        <v>10314</v>
      </c>
      <c r="M49" s="1" t="s">
        <v>10315</v>
      </c>
      <c r="N49" s="1">
        <f>+Categorias__2[[#This Row],[Id_producto]]</f>
        <v>100103</v>
      </c>
      <c r="O49" s="1">
        <f>+Categorias__2[[#This Row],[Id_categoría]]</f>
        <v>100103011</v>
      </c>
    </row>
    <row r="50" spans="1:15" hidden="1" x14ac:dyDescent="0.3">
      <c r="A50">
        <v>10</v>
      </c>
      <c r="B50" s="1" t="s">
        <v>13884</v>
      </c>
      <c r="C50">
        <v>1001</v>
      </c>
      <c r="D50" s="1" t="s">
        <v>6350</v>
      </c>
      <c r="E50">
        <v>100103</v>
      </c>
      <c r="F50" s="1" t="s">
        <v>6432</v>
      </c>
      <c r="G50">
        <v>100103012</v>
      </c>
      <c r="H50">
        <v>12</v>
      </c>
      <c r="I50" s="1" t="s">
        <v>10316</v>
      </c>
      <c r="J50" s="1" t="s">
        <v>10317</v>
      </c>
      <c r="K50" s="1" t="s">
        <v>10318</v>
      </c>
      <c r="L50" s="1" t="s">
        <v>10319</v>
      </c>
      <c r="M50" s="1" t="s">
        <v>10320</v>
      </c>
      <c r="N50" s="1">
        <f>+Categorias__2[[#This Row],[Id_producto]]</f>
        <v>100103</v>
      </c>
      <c r="O50" s="1">
        <f>+Categorias__2[[#This Row],[Id_categoría]]</f>
        <v>100103012</v>
      </c>
    </row>
    <row r="51" spans="1:15" hidden="1" x14ac:dyDescent="0.3">
      <c r="A51">
        <v>10</v>
      </c>
      <c r="B51" s="1" t="s">
        <v>13884</v>
      </c>
      <c r="C51">
        <v>1001</v>
      </c>
      <c r="D51" s="1" t="s">
        <v>6350</v>
      </c>
      <c r="E51">
        <v>100103</v>
      </c>
      <c r="F51" s="1" t="s">
        <v>6432</v>
      </c>
      <c r="G51">
        <v>100103013</v>
      </c>
      <c r="H51">
        <v>13</v>
      </c>
      <c r="I51" s="1" t="s">
        <v>10321</v>
      </c>
      <c r="J51" s="1" t="s">
        <v>10322</v>
      </c>
      <c r="K51" s="1" t="s">
        <v>10323</v>
      </c>
      <c r="L51" s="1" t="s">
        <v>10324</v>
      </c>
      <c r="M51" s="1" t="s">
        <v>10325</v>
      </c>
      <c r="N51" s="1">
        <f>+Categorias__2[[#This Row],[Id_producto]]</f>
        <v>100103</v>
      </c>
      <c r="O51" s="1">
        <f>+Categorias__2[[#This Row],[Id_categoría]]</f>
        <v>100103013</v>
      </c>
    </row>
    <row r="52" spans="1:15" hidden="1" x14ac:dyDescent="0.3">
      <c r="A52">
        <v>10</v>
      </c>
      <c r="B52" s="1" t="s">
        <v>13884</v>
      </c>
      <c r="C52">
        <v>1001</v>
      </c>
      <c r="D52" s="1" t="s">
        <v>6350</v>
      </c>
      <c r="E52">
        <v>100103</v>
      </c>
      <c r="F52" s="1" t="s">
        <v>6432</v>
      </c>
      <c r="G52">
        <v>100103014</v>
      </c>
      <c r="H52">
        <v>14</v>
      </c>
      <c r="I52" s="1" t="s">
        <v>10326</v>
      </c>
      <c r="J52" s="1" t="s">
        <v>10327</v>
      </c>
      <c r="K52" s="1" t="s">
        <v>10328</v>
      </c>
      <c r="L52" s="1" t="s">
        <v>10329</v>
      </c>
      <c r="M52" s="1" t="s">
        <v>10330</v>
      </c>
      <c r="N52" s="1">
        <f>+Categorias__2[[#This Row],[Id_producto]]</f>
        <v>100103</v>
      </c>
      <c r="O52" s="1">
        <f>+Categorias__2[[#This Row],[Id_categoría]]</f>
        <v>100103014</v>
      </c>
    </row>
    <row r="53" spans="1:15" hidden="1" x14ac:dyDescent="0.3">
      <c r="A53">
        <v>10</v>
      </c>
      <c r="B53" s="1" t="s">
        <v>13884</v>
      </c>
      <c r="C53">
        <v>1001</v>
      </c>
      <c r="D53" s="1" t="s">
        <v>6350</v>
      </c>
      <c r="E53">
        <v>100104</v>
      </c>
      <c r="F53" s="1" t="s">
        <v>6457</v>
      </c>
      <c r="G53">
        <v>100104001</v>
      </c>
      <c r="H53">
        <v>1</v>
      </c>
      <c r="I53" s="1" t="s">
        <v>180</v>
      </c>
      <c r="J53" s="1" t="s">
        <v>7209</v>
      </c>
      <c r="K53" s="1" t="s">
        <v>7210</v>
      </c>
      <c r="L53" s="1" t="s">
        <v>7211</v>
      </c>
      <c r="M53" s="1" t="s">
        <v>7212</v>
      </c>
      <c r="N53" s="1">
        <f>+Categorias__2[[#This Row],[Id_producto]]</f>
        <v>100104</v>
      </c>
      <c r="O53" s="1">
        <f>+Categorias__2[[#This Row],[Id_categoría]]</f>
        <v>100104001</v>
      </c>
    </row>
    <row r="54" spans="1:15" hidden="1" x14ac:dyDescent="0.3">
      <c r="A54">
        <v>10</v>
      </c>
      <c r="B54" s="1" t="s">
        <v>13884</v>
      </c>
      <c r="C54">
        <v>1001</v>
      </c>
      <c r="D54" s="1" t="s">
        <v>6350</v>
      </c>
      <c r="E54">
        <v>100104</v>
      </c>
      <c r="F54" s="1" t="s">
        <v>6457</v>
      </c>
      <c r="G54">
        <v>100104002</v>
      </c>
      <c r="H54">
        <v>2</v>
      </c>
      <c r="I54" s="1" t="s">
        <v>7128</v>
      </c>
      <c r="J54" s="1" t="s">
        <v>7129</v>
      </c>
      <c r="K54" s="1" t="s">
        <v>7130</v>
      </c>
      <c r="L54" s="1" t="s">
        <v>7131</v>
      </c>
      <c r="M54" s="1" t="s">
        <v>7132</v>
      </c>
      <c r="N54" s="1">
        <f>+Categorias__2[[#This Row],[Id_producto]]</f>
        <v>100104</v>
      </c>
      <c r="O54" s="1">
        <f>+Categorias__2[[#This Row],[Id_categoría]]</f>
        <v>100104002</v>
      </c>
    </row>
    <row r="55" spans="1:15" hidden="1" x14ac:dyDescent="0.3">
      <c r="A55">
        <v>10</v>
      </c>
      <c r="B55" s="1" t="s">
        <v>13884</v>
      </c>
      <c r="C55">
        <v>1001</v>
      </c>
      <c r="D55" s="1" t="s">
        <v>6350</v>
      </c>
      <c r="E55">
        <v>100104</v>
      </c>
      <c r="F55" s="1" t="s">
        <v>6457</v>
      </c>
      <c r="G55">
        <v>100104003</v>
      </c>
      <c r="H55">
        <v>3</v>
      </c>
      <c r="I55" s="1" t="s">
        <v>7052</v>
      </c>
      <c r="J55" s="1" t="s">
        <v>7053</v>
      </c>
      <c r="K55" s="1" t="s">
        <v>7054</v>
      </c>
      <c r="L55" s="1" t="s">
        <v>7055</v>
      </c>
      <c r="M55" s="1" t="s">
        <v>7056</v>
      </c>
      <c r="N55" s="1">
        <f>+Categorias__2[[#This Row],[Id_producto]]</f>
        <v>100104</v>
      </c>
      <c r="O55" s="1">
        <f>+Categorias__2[[#This Row],[Id_categoría]]</f>
        <v>100104003</v>
      </c>
    </row>
    <row r="56" spans="1:15" hidden="1" x14ac:dyDescent="0.3">
      <c r="A56">
        <v>10</v>
      </c>
      <c r="B56" s="1" t="s">
        <v>13884</v>
      </c>
      <c r="C56">
        <v>1001</v>
      </c>
      <c r="D56" s="1" t="s">
        <v>6350</v>
      </c>
      <c r="E56">
        <v>100104</v>
      </c>
      <c r="F56" s="1" t="s">
        <v>6457</v>
      </c>
      <c r="G56">
        <v>100104004</v>
      </c>
      <c r="H56">
        <v>4</v>
      </c>
      <c r="I56" s="1" t="s">
        <v>6988</v>
      </c>
      <c r="J56" s="1" t="s">
        <v>6989</v>
      </c>
      <c r="K56" s="1" t="s">
        <v>6990</v>
      </c>
      <c r="L56" s="1" t="s">
        <v>6991</v>
      </c>
      <c r="M56" s="1" t="s">
        <v>6992</v>
      </c>
      <c r="N56" s="1">
        <f>+Categorias__2[[#This Row],[Id_producto]]</f>
        <v>100104</v>
      </c>
      <c r="O56" s="1">
        <f>+Categorias__2[[#This Row],[Id_categoría]]</f>
        <v>100104004</v>
      </c>
    </row>
    <row r="57" spans="1:15" hidden="1" x14ac:dyDescent="0.3">
      <c r="A57">
        <v>10</v>
      </c>
      <c r="B57" s="1" t="s">
        <v>13884</v>
      </c>
      <c r="C57">
        <v>1001</v>
      </c>
      <c r="D57" s="1" t="s">
        <v>6350</v>
      </c>
      <c r="E57">
        <v>100104</v>
      </c>
      <c r="F57" s="1" t="s">
        <v>6457</v>
      </c>
      <c r="G57">
        <v>100104005</v>
      </c>
      <c r="H57">
        <v>5</v>
      </c>
      <c r="I57" s="1" t="s">
        <v>6458</v>
      </c>
      <c r="J57" s="1" t="s">
        <v>6459</v>
      </c>
      <c r="K57" s="1" t="s">
        <v>6460</v>
      </c>
      <c r="L57" s="1" t="s">
        <v>6461</v>
      </c>
      <c r="M57" s="1" t="s">
        <v>6462</v>
      </c>
      <c r="N57" s="1">
        <f>+Categorias__2[[#This Row],[Id_producto]]</f>
        <v>100104</v>
      </c>
      <c r="O57" s="1">
        <f>+Categorias__2[[#This Row],[Id_categoría]]</f>
        <v>100104005</v>
      </c>
    </row>
    <row r="58" spans="1:15" hidden="1" x14ac:dyDescent="0.3">
      <c r="A58">
        <v>10</v>
      </c>
      <c r="B58" s="1" t="s">
        <v>13884</v>
      </c>
      <c r="C58">
        <v>1001</v>
      </c>
      <c r="D58" s="1" t="s">
        <v>6350</v>
      </c>
      <c r="E58">
        <v>100104</v>
      </c>
      <c r="F58" s="1" t="s">
        <v>6457</v>
      </c>
      <c r="G58">
        <v>100104006</v>
      </c>
      <c r="H58">
        <v>6</v>
      </c>
      <c r="I58" s="1" t="s">
        <v>6463</v>
      </c>
      <c r="J58" s="1" t="s">
        <v>6464</v>
      </c>
      <c r="K58" s="1" t="s">
        <v>6465</v>
      </c>
      <c r="L58" s="1" t="s">
        <v>6466</v>
      </c>
      <c r="M58" s="1" t="s">
        <v>6467</v>
      </c>
      <c r="N58" s="1">
        <f>+Categorias__2[[#This Row],[Id_producto]]</f>
        <v>100104</v>
      </c>
      <c r="O58" s="1">
        <f>+Categorias__2[[#This Row],[Id_categoría]]</f>
        <v>100104006</v>
      </c>
    </row>
    <row r="59" spans="1:15" hidden="1" x14ac:dyDescent="0.3">
      <c r="A59">
        <v>10</v>
      </c>
      <c r="B59" s="1" t="s">
        <v>13884</v>
      </c>
      <c r="C59">
        <v>1001</v>
      </c>
      <c r="D59" s="1" t="s">
        <v>6350</v>
      </c>
      <c r="E59">
        <v>100104</v>
      </c>
      <c r="F59" s="1" t="s">
        <v>6457</v>
      </c>
      <c r="G59">
        <v>100104007</v>
      </c>
      <c r="H59">
        <v>7</v>
      </c>
      <c r="I59" s="1" t="s">
        <v>6457</v>
      </c>
      <c r="J59" s="1" t="s">
        <v>6468</v>
      </c>
      <c r="K59" s="1" t="s">
        <v>6469</v>
      </c>
      <c r="L59" s="1" t="s">
        <v>6470</v>
      </c>
      <c r="M59" s="1" t="s">
        <v>6471</v>
      </c>
      <c r="N59" s="1">
        <f>+Categorias__2[[#This Row],[Id_producto]]</f>
        <v>100104</v>
      </c>
      <c r="O59" s="1">
        <f>+Categorias__2[[#This Row],[Id_categoría]]</f>
        <v>100104007</v>
      </c>
    </row>
    <row r="60" spans="1:15" hidden="1" x14ac:dyDescent="0.3">
      <c r="A60">
        <v>10</v>
      </c>
      <c r="B60" s="1" t="s">
        <v>13884</v>
      </c>
      <c r="C60">
        <v>1001</v>
      </c>
      <c r="D60" s="1" t="s">
        <v>6350</v>
      </c>
      <c r="E60">
        <v>100105</v>
      </c>
      <c r="F60" s="1" t="s">
        <v>6472</v>
      </c>
      <c r="G60">
        <v>100105001</v>
      </c>
      <c r="H60">
        <v>1</v>
      </c>
      <c r="I60" s="1" t="s">
        <v>7213</v>
      </c>
      <c r="J60" s="1" t="s">
        <v>7214</v>
      </c>
      <c r="K60" s="1" t="s">
        <v>7215</v>
      </c>
      <c r="L60" s="1" t="s">
        <v>7216</v>
      </c>
      <c r="M60" s="1" t="s">
        <v>7217</v>
      </c>
      <c r="N60" s="1">
        <f>+Categorias__2[[#This Row],[Id_producto]]</f>
        <v>100105</v>
      </c>
      <c r="O60" s="1">
        <f>+Categorias__2[[#This Row],[Id_categoría]]</f>
        <v>100105001</v>
      </c>
    </row>
    <row r="61" spans="1:15" hidden="1" x14ac:dyDescent="0.3">
      <c r="A61">
        <v>10</v>
      </c>
      <c r="B61" s="1" t="s">
        <v>13884</v>
      </c>
      <c r="C61">
        <v>1001</v>
      </c>
      <c r="D61" s="1" t="s">
        <v>6350</v>
      </c>
      <c r="E61">
        <v>100105</v>
      </c>
      <c r="F61" s="1" t="s">
        <v>6472</v>
      </c>
      <c r="G61">
        <v>100105002</v>
      </c>
      <c r="H61">
        <v>2</v>
      </c>
      <c r="I61" s="1" t="s">
        <v>7133</v>
      </c>
      <c r="J61" s="1" t="s">
        <v>7134</v>
      </c>
      <c r="K61" s="1" t="s">
        <v>7135</v>
      </c>
      <c r="L61" s="1" t="s">
        <v>7136</v>
      </c>
      <c r="M61" s="1" t="s">
        <v>7137</v>
      </c>
      <c r="N61" s="1">
        <f>+Categorias__2[[#This Row],[Id_producto]]</f>
        <v>100105</v>
      </c>
      <c r="O61" s="1">
        <f>+Categorias__2[[#This Row],[Id_categoría]]</f>
        <v>100105002</v>
      </c>
    </row>
    <row r="62" spans="1:15" hidden="1" x14ac:dyDescent="0.3">
      <c r="A62">
        <v>10</v>
      </c>
      <c r="B62" s="1" t="s">
        <v>13884</v>
      </c>
      <c r="C62">
        <v>1001</v>
      </c>
      <c r="D62" s="1" t="s">
        <v>6350</v>
      </c>
      <c r="E62">
        <v>100105</v>
      </c>
      <c r="F62" s="1" t="s">
        <v>6472</v>
      </c>
      <c r="G62">
        <v>100105003</v>
      </c>
      <c r="H62">
        <v>3</v>
      </c>
      <c r="I62" s="1" t="s">
        <v>7057</v>
      </c>
      <c r="J62" s="1" t="s">
        <v>7058</v>
      </c>
      <c r="K62" s="1" t="s">
        <v>7059</v>
      </c>
      <c r="L62" s="1" t="s">
        <v>7060</v>
      </c>
      <c r="M62" s="1" t="s">
        <v>7061</v>
      </c>
      <c r="N62" s="1">
        <f>+Categorias__2[[#This Row],[Id_producto]]</f>
        <v>100105</v>
      </c>
      <c r="O62" s="1">
        <f>+Categorias__2[[#This Row],[Id_categoría]]</f>
        <v>100105003</v>
      </c>
    </row>
    <row r="63" spans="1:15" hidden="1" x14ac:dyDescent="0.3">
      <c r="A63">
        <v>10</v>
      </c>
      <c r="B63" s="1" t="s">
        <v>13884</v>
      </c>
      <c r="C63">
        <v>1001</v>
      </c>
      <c r="D63" s="1" t="s">
        <v>6350</v>
      </c>
      <c r="E63">
        <v>100105</v>
      </c>
      <c r="F63" s="1" t="s">
        <v>6472</v>
      </c>
      <c r="G63">
        <v>100105004</v>
      </c>
      <c r="H63">
        <v>4</v>
      </c>
      <c r="I63" s="1" t="s">
        <v>6993</v>
      </c>
      <c r="J63" s="1" t="s">
        <v>6994</v>
      </c>
      <c r="K63" s="1" t="s">
        <v>6995</v>
      </c>
      <c r="L63" s="1" t="s">
        <v>6996</v>
      </c>
      <c r="M63" s="1" t="s">
        <v>6997</v>
      </c>
      <c r="N63" s="1">
        <f>+Categorias__2[[#This Row],[Id_producto]]</f>
        <v>100105</v>
      </c>
      <c r="O63" s="1">
        <f>+Categorias__2[[#This Row],[Id_categoría]]</f>
        <v>100105004</v>
      </c>
    </row>
    <row r="64" spans="1:15" hidden="1" x14ac:dyDescent="0.3">
      <c r="A64">
        <v>10</v>
      </c>
      <c r="B64" s="1" t="s">
        <v>13884</v>
      </c>
      <c r="C64">
        <v>1001</v>
      </c>
      <c r="D64" s="1" t="s">
        <v>6350</v>
      </c>
      <c r="E64">
        <v>100105</v>
      </c>
      <c r="F64" s="1" t="s">
        <v>6472</v>
      </c>
      <c r="G64">
        <v>100105005</v>
      </c>
      <c r="H64">
        <v>5</v>
      </c>
      <c r="I64" s="1" t="s">
        <v>6473</v>
      </c>
      <c r="J64" s="1" t="s">
        <v>6474</v>
      </c>
      <c r="K64" s="1" t="s">
        <v>6475</v>
      </c>
      <c r="L64" s="1" t="s">
        <v>6476</v>
      </c>
      <c r="M64" s="1" t="s">
        <v>6477</v>
      </c>
      <c r="N64" s="1">
        <f>+Categorias__2[[#This Row],[Id_producto]]</f>
        <v>100105</v>
      </c>
      <c r="O64" s="1">
        <f>+Categorias__2[[#This Row],[Id_categoría]]</f>
        <v>100105005</v>
      </c>
    </row>
    <row r="65" spans="1:15" hidden="1" x14ac:dyDescent="0.3">
      <c r="A65">
        <v>10</v>
      </c>
      <c r="B65" s="1" t="s">
        <v>13884</v>
      </c>
      <c r="C65">
        <v>1001</v>
      </c>
      <c r="D65" s="1" t="s">
        <v>6350</v>
      </c>
      <c r="E65">
        <v>100105</v>
      </c>
      <c r="F65" s="1" t="s">
        <v>6472</v>
      </c>
      <c r="G65">
        <v>100105006</v>
      </c>
      <c r="H65">
        <v>6</v>
      </c>
      <c r="I65" s="1" t="s">
        <v>6478</v>
      </c>
      <c r="J65" s="1" t="s">
        <v>6479</v>
      </c>
      <c r="K65" s="1" t="s">
        <v>6480</v>
      </c>
      <c r="L65" s="1" t="s">
        <v>6481</v>
      </c>
      <c r="M65" s="1" t="s">
        <v>6482</v>
      </c>
      <c r="N65" s="1">
        <f>+Categorias__2[[#This Row],[Id_producto]]</f>
        <v>100105</v>
      </c>
      <c r="O65" s="1">
        <f>+Categorias__2[[#This Row],[Id_categoría]]</f>
        <v>100105006</v>
      </c>
    </row>
    <row r="66" spans="1:15" hidden="1" x14ac:dyDescent="0.3">
      <c r="A66">
        <v>10</v>
      </c>
      <c r="B66" s="1" t="s">
        <v>13884</v>
      </c>
      <c r="C66">
        <v>1001</v>
      </c>
      <c r="D66" s="1" t="s">
        <v>6350</v>
      </c>
      <c r="E66">
        <v>100105</v>
      </c>
      <c r="F66" s="1" t="s">
        <v>6472</v>
      </c>
      <c r="G66">
        <v>100105007</v>
      </c>
      <c r="H66">
        <v>7</v>
      </c>
      <c r="I66" s="1" t="s">
        <v>7562</v>
      </c>
      <c r="J66" s="1" t="s">
        <v>7563</v>
      </c>
      <c r="K66" s="1" t="s">
        <v>7564</v>
      </c>
      <c r="L66" s="1" t="s">
        <v>7565</v>
      </c>
      <c r="M66" s="1" t="s">
        <v>7566</v>
      </c>
      <c r="N66" s="1">
        <f>+Categorias__2[[#This Row],[Id_producto]]</f>
        <v>100105</v>
      </c>
      <c r="O66" s="1">
        <f>+Categorias__2[[#This Row],[Id_categoría]]</f>
        <v>100105007</v>
      </c>
    </row>
    <row r="67" spans="1:15" hidden="1" x14ac:dyDescent="0.3">
      <c r="A67">
        <v>10</v>
      </c>
      <c r="B67" s="1" t="s">
        <v>13884</v>
      </c>
      <c r="C67">
        <v>1001</v>
      </c>
      <c r="D67" s="1" t="s">
        <v>6350</v>
      </c>
      <c r="E67">
        <v>100106</v>
      </c>
      <c r="F67" s="1" t="s">
        <v>7062</v>
      </c>
      <c r="G67">
        <v>100106001</v>
      </c>
      <c r="H67">
        <v>1</v>
      </c>
      <c r="I67" s="1" t="s">
        <v>7218</v>
      </c>
      <c r="J67" s="1" t="s">
        <v>7219</v>
      </c>
      <c r="K67" s="1" t="s">
        <v>7220</v>
      </c>
      <c r="L67" s="1" t="s">
        <v>7221</v>
      </c>
      <c r="M67" s="1" t="s">
        <v>7222</v>
      </c>
      <c r="N67" s="1">
        <f>+Categorias__2[[#This Row],[Id_producto]]</f>
        <v>100106</v>
      </c>
      <c r="O67" s="1">
        <f>+Categorias__2[[#This Row],[Id_categoría]]</f>
        <v>100106001</v>
      </c>
    </row>
    <row r="68" spans="1:15" hidden="1" x14ac:dyDescent="0.3">
      <c r="A68">
        <v>10</v>
      </c>
      <c r="B68" s="1" t="s">
        <v>13884</v>
      </c>
      <c r="C68">
        <v>1001</v>
      </c>
      <c r="D68" s="1" t="s">
        <v>6350</v>
      </c>
      <c r="E68">
        <v>100106</v>
      </c>
      <c r="F68" s="1" t="s">
        <v>7062</v>
      </c>
      <c r="G68">
        <v>100106002</v>
      </c>
      <c r="H68">
        <v>2</v>
      </c>
      <c r="I68" s="1" t="s">
        <v>7138</v>
      </c>
      <c r="J68" s="1" t="s">
        <v>7139</v>
      </c>
      <c r="K68" s="1" t="s">
        <v>7140</v>
      </c>
      <c r="L68" s="1" t="s">
        <v>7141</v>
      </c>
      <c r="M68" s="1" t="s">
        <v>7142</v>
      </c>
      <c r="N68" s="1">
        <f>+Categorias__2[[#This Row],[Id_producto]]</f>
        <v>100106</v>
      </c>
      <c r="O68" s="1">
        <f>+Categorias__2[[#This Row],[Id_categoría]]</f>
        <v>100106002</v>
      </c>
    </row>
    <row r="69" spans="1:15" hidden="1" x14ac:dyDescent="0.3">
      <c r="A69">
        <v>10</v>
      </c>
      <c r="B69" s="1" t="s">
        <v>13884</v>
      </c>
      <c r="C69">
        <v>1001</v>
      </c>
      <c r="D69" s="1" t="s">
        <v>6350</v>
      </c>
      <c r="E69">
        <v>100106</v>
      </c>
      <c r="F69" s="1" t="s">
        <v>7062</v>
      </c>
      <c r="G69">
        <v>100106003</v>
      </c>
      <c r="H69">
        <v>3</v>
      </c>
      <c r="I69" s="1" t="s">
        <v>7062</v>
      </c>
      <c r="J69" s="1" t="s">
        <v>7063</v>
      </c>
      <c r="K69" s="1" t="s">
        <v>7064</v>
      </c>
      <c r="L69" s="1" t="s">
        <v>7065</v>
      </c>
      <c r="M69" s="1" t="s">
        <v>7066</v>
      </c>
      <c r="N69" s="1">
        <f>+Categorias__2[[#This Row],[Id_producto]]</f>
        <v>100106</v>
      </c>
      <c r="O69" s="1">
        <f>+Categorias__2[[#This Row],[Id_categoría]]</f>
        <v>100106003</v>
      </c>
    </row>
    <row r="70" spans="1:15" hidden="1" x14ac:dyDescent="0.3">
      <c r="A70">
        <v>10</v>
      </c>
      <c r="B70" s="1" t="s">
        <v>13884</v>
      </c>
      <c r="C70">
        <v>1001</v>
      </c>
      <c r="D70" s="1" t="s">
        <v>6350</v>
      </c>
      <c r="E70">
        <v>100107</v>
      </c>
      <c r="F70" s="1" t="s">
        <v>6279</v>
      </c>
      <c r="G70">
        <v>100107001</v>
      </c>
      <c r="H70">
        <v>1</v>
      </c>
      <c r="I70" s="1" t="s">
        <v>7223</v>
      </c>
      <c r="J70" s="1" t="s">
        <v>7224</v>
      </c>
      <c r="K70" s="1" t="s">
        <v>7225</v>
      </c>
      <c r="L70" s="1" t="s">
        <v>7226</v>
      </c>
      <c r="M70" s="1" t="s">
        <v>7227</v>
      </c>
      <c r="N70" s="1">
        <f>+Categorias__2[[#This Row],[Id_producto]]</f>
        <v>100107</v>
      </c>
      <c r="O70" s="1">
        <f>+Categorias__2[[#This Row],[Id_categoría]]</f>
        <v>100107001</v>
      </c>
    </row>
    <row r="71" spans="1:15" hidden="1" x14ac:dyDescent="0.3">
      <c r="A71">
        <v>10</v>
      </c>
      <c r="B71" s="1" t="s">
        <v>13884</v>
      </c>
      <c r="C71">
        <v>1001</v>
      </c>
      <c r="D71" s="1" t="s">
        <v>6350</v>
      </c>
      <c r="E71">
        <v>100107</v>
      </c>
      <c r="F71" s="1" t="s">
        <v>6279</v>
      </c>
      <c r="G71">
        <v>100107002</v>
      </c>
      <c r="H71">
        <v>2</v>
      </c>
      <c r="I71" s="1" t="s">
        <v>7143</v>
      </c>
      <c r="J71" s="1" t="s">
        <v>7144</v>
      </c>
      <c r="K71" s="1" t="s">
        <v>7145</v>
      </c>
      <c r="L71" s="1" t="s">
        <v>7146</v>
      </c>
      <c r="M71" s="1" t="s">
        <v>7147</v>
      </c>
      <c r="N71" s="1">
        <f>+Categorias__2[[#This Row],[Id_producto]]</f>
        <v>100107</v>
      </c>
      <c r="O71" s="1">
        <f>+Categorias__2[[#This Row],[Id_categoría]]</f>
        <v>100107002</v>
      </c>
    </row>
    <row r="72" spans="1:15" hidden="1" x14ac:dyDescent="0.3">
      <c r="A72">
        <v>10</v>
      </c>
      <c r="B72" s="1" t="s">
        <v>13884</v>
      </c>
      <c r="C72">
        <v>1001</v>
      </c>
      <c r="D72" s="1" t="s">
        <v>6350</v>
      </c>
      <c r="E72">
        <v>100107</v>
      </c>
      <c r="F72" s="1" t="s">
        <v>6279</v>
      </c>
      <c r="G72">
        <v>100107003</v>
      </c>
      <c r="H72">
        <v>3</v>
      </c>
      <c r="I72" s="1" t="s">
        <v>7067</v>
      </c>
      <c r="J72" s="1" t="s">
        <v>7068</v>
      </c>
      <c r="K72" s="1" t="s">
        <v>7069</v>
      </c>
      <c r="L72" s="1" t="s">
        <v>7070</v>
      </c>
      <c r="M72" s="1" t="s">
        <v>7071</v>
      </c>
      <c r="N72" s="1">
        <f>+Categorias__2[[#This Row],[Id_producto]]</f>
        <v>100107</v>
      </c>
      <c r="O72" s="1">
        <f>+Categorias__2[[#This Row],[Id_categoría]]</f>
        <v>100107003</v>
      </c>
    </row>
    <row r="73" spans="1:15" hidden="1" x14ac:dyDescent="0.3">
      <c r="A73">
        <v>10</v>
      </c>
      <c r="B73" s="1" t="s">
        <v>13884</v>
      </c>
      <c r="C73">
        <v>1001</v>
      </c>
      <c r="D73" s="1" t="s">
        <v>6350</v>
      </c>
      <c r="E73">
        <v>100107</v>
      </c>
      <c r="F73" s="1" t="s">
        <v>6279</v>
      </c>
      <c r="G73">
        <v>100107004</v>
      </c>
      <c r="H73">
        <v>4</v>
      </c>
      <c r="I73" s="1" t="s">
        <v>6998</v>
      </c>
      <c r="J73" s="1" t="s">
        <v>6999</v>
      </c>
      <c r="K73" s="1" t="s">
        <v>7000</v>
      </c>
      <c r="L73" s="1" t="s">
        <v>7001</v>
      </c>
      <c r="M73" s="1" t="s">
        <v>7002</v>
      </c>
      <c r="N73" s="1">
        <f>+Categorias__2[[#This Row],[Id_producto]]</f>
        <v>100107</v>
      </c>
      <c r="O73" s="1">
        <f>+Categorias__2[[#This Row],[Id_categoría]]</f>
        <v>100107004</v>
      </c>
    </row>
    <row r="74" spans="1:15" hidden="1" x14ac:dyDescent="0.3">
      <c r="A74">
        <v>10</v>
      </c>
      <c r="B74" s="1" t="s">
        <v>13884</v>
      </c>
      <c r="C74">
        <v>1001</v>
      </c>
      <c r="D74" s="1" t="s">
        <v>6350</v>
      </c>
      <c r="E74">
        <v>100107</v>
      </c>
      <c r="F74" s="1" t="s">
        <v>6279</v>
      </c>
      <c r="G74">
        <v>100107005</v>
      </c>
      <c r="H74">
        <v>5</v>
      </c>
      <c r="I74" s="1" t="s">
        <v>6483</v>
      </c>
      <c r="J74" s="1" t="s">
        <v>6484</v>
      </c>
      <c r="K74" s="1" t="s">
        <v>6485</v>
      </c>
      <c r="L74" s="1" t="s">
        <v>6486</v>
      </c>
      <c r="M74" s="1" t="s">
        <v>6487</v>
      </c>
      <c r="N74" s="1">
        <f>+Categorias__2[[#This Row],[Id_producto]]</f>
        <v>100107</v>
      </c>
      <c r="O74" s="1">
        <f>+Categorias__2[[#This Row],[Id_categoría]]</f>
        <v>100107005</v>
      </c>
    </row>
    <row r="75" spans="1:15" hidden="1" x14ac:dyDescent="0.3">
      <c r="A75">
        <v>10</v>
      </c>
      <c r="B75" s="1" t="s">
        <v>13884</v>
      </c>
      <c r="C75">
        <v>1001</v>
      </c>
      <c r="D75" s="1" t="s">
        <v>6350</v>
      </c>
      <c r="E75">
        <v>100107</v>
      </c>
      <c r="F75" s="1" t="s">
        <v>6279</v>
      </c>
      <c r="G75">
        <v>100107006</v>
      </c>
      <c r="H75">
        <v>6</v>
      </c>
      <c r="I75" s="1" t="s">
        <v>6488</v>
      </c>
      <c r="J75" s="1" t="s">
        <v>6489</v>
      </c>
      <c r="K75" s="1" t="s">
        <v>6490</v>
      </c>
      <c r="L75" s="1" t="s">
        <v>6491</v>
      </c>
      <c r="M75" s="1" t="s">
        <v>6492</v>
      </c>
      <c r="N75" s="1">
        <f>+Categorias__2[[#This Row],[Id_producto]]</f>
        <v>100107</v>
      </c>
      <c r="O75" s="1">
        <f>+Categorias__2[[#This Row],[Id_categoría]]</f>
        <v>100107006</v>
      </c>
    </row>
    <row r="76" spans="1:15" hidden="1" x14ac:dyDescent="0.3">
      <c r="A76">
        <v>10</v>
      </c>
      <c r="B76" s="1" t="s">
        <v>13884</v>
      </c>
      <c r="C76">
        <v>1001</v>
      </c>
      <c r="D76" s="1" t="s">
        <v>6350</v>
      </c>
      <c r="E76">
        <v>100107</v>
      </c>
      <c r="F76" s="1" t="s">
        <v>6279</v>
      </c>
      <c r="G76">
        <v>100107007</v>
      </c>
      <c r="H76">
        <v>7</v>
      </c>
      <c r="I76" s="1" t="s">
        <v>6493</v>
      </c>
      <c r="J76" s="1" t="s">
        <v>6494</v>
      </c>
      <c r="K76" s="1" t="s">
        <v>6495</v>
      </c>
      <c r="L76" s="1" t="s">
        <v>6496</v>
      </c>
      <c r="M76" s="1" t="s">
        <v>6497</v>
      </c>
      <c r="N76" s="1">
        <f>+Categorias__2[[#This Row],[Id_producto]]</f>
        <v>100107</v>
      </c>
      <c r="O76" s="1">
        <f>+Categorias__2[[#This Row],[Id_categoría]]</f>
        <v>100107007</v>
      </c>
    </row>
    <row r="77" spans="1:15" hidden="1" x14ac:dyDescent="0.3">
      <c r="A77">
        <v>10</v>
      </c>
      <c r="B77" s="1" t="s">
        <v>13884</v>
      </c>
      <c r="C77">
        <v>1001</v>
      </c>
      <c r="D77" s="1" t="s">
        <v>6350</v>
      </c>
      <c r="E77">
        <v>100107</v>
      </c>
      <c r="F77" s="1" t="s">
        <v>6279</v>
      </c>
      <c r="G77">
        <v>100107008</v>
      </c>
      <c r="H77">
        <v>8</v>
      </c>
      <c r="I77" s="1" t="s">
        <v>6498</v>
      </c>
      <c r="J77" s="1" t="s">
        <v>6499</v>
      </c>
      <c r="K77" s="1" t="s">
        <v>6500</v>
      </c>
      <c r="L77" s="1" t="s">
        <v>6501</v>
      </c>
      <c r="M77" s="1" t="s">
        <v>6502</v>
      </c>
      <c r="N77" s="1">
        <f>+Categorias__2[[#This Row],[Id_producto]]</f>
        <v>100107</v>
      </c>
      <c r="O77" s="1">
        <f>+Categorias__2[[#This Row],[Id_categoría]]</f>
        <v>100107008</v>
      </c>
    </row>
    <row r="78" spans="1:15" hidden="1" x14ac:dyDescent="0.3">
      <c r="A78">
        <v>10</v>
      </c>
      <c r="B78" s="1" t="s">
        <v>13884</v>
      </c>
      <c r="C78">
        <v>1001</v>
      </c>
      <c r="D78" s="1" t="s">
        <v>6350</v>
      </c>
      <c r="E78">
        <v>100107</v>
      </c>
      <c r="F78" s="1" t="s">
        <v>6279</v>
      </c>
      <c r="G78">
        <v>100107009</v>
      </c>
      <c r="H78">
        <v>9</v>
      </c>
      <c r="I78" s="1" t="s">
        <v>6503</v>
      </c>
      <c r="J78" s="1" t="s">
        <v>6504</v>
      </c>
      <c r="K78" s="1" t="s">
        <v>6505</v>
      </c>
      <c r="L78" s="1" t="s">
        <v>6506</v>
      </c>
      <c r="M78" s="1" t="s">
        <v>6507</v>
      </c>
      <c r="N78" s="1">
        <f>+Categorias__2[[#This Row],[Id_producto]]</f>
        <v>100107</v>
      </c>
      <c r="O78" s="1">
        <f>+Categorias__2[[#This Row],[Id_categoría]]</f>
        <v>100107009</v>
      </c>
    </row>
    <row r="79" spans="1:15" hidden="1" x14ac:dyDescent="0.3">
      <c r="A79">
        <v>10</v>
      </c>
      <c r="B79" s="1" t="s">
        <v>13884</v>
      </c>
      <c r="C79">
        <v>1001</v>
      </c>
      <c r="D79" s="1" t="s">
        <v>6350</v>
      </c>
      <c r="E79">
        <v>100107</v>
      </c>
      <c r="F79" s="1" t="s">
        <v>6279</v>
      </c>
      <c r="G79">
        <v>100107010</v>
      </c>
      <c r="H79">
        <v>10</v>
      </c>
      <c r="I79" s="1" t="s">
        <v>6508</v>
      </c>
      <c r="J79" s="1" t="s">
        <v>6509</v>
      </c>
      <c r="K79" s="1" t="s">
        <v>6510</v>
      </c>
      <c r="L79" s="1" t="s">
        <v>6511</v>
      </c>
      <c r="M79" s="1" t="s">
        <v>6512</v>
      </c>
      <c r="N79" s="1">
        <f>+Categorias__2[[#This Row],[Id_producto]]</f>
        <v>100107</v>
      </c>
      <c r="O79" s="1">
        <f>+Categorias__2[[#This Row],[Id_categoría]]</f>
        <v>100107010</v>
      </c>
    </row>
    <row r="80" spans="1:15" hidden="1" x14ac:dyDescent="0.3">
      <c r="A80">
        <v>10</v>
      </c>
      <c r="B80" s="1" t="s">
        <v>13884</v>
      </c>
      <c r="C80">
        <v>1001</v>
      </c>
      <c r="D80" s="1" t="s">
        <v>6350</v>
      </c>
      <c r="E80">
        <v>100107</v>
      </c>
      <c r="F80" s="1" t="s">
        <v>6279</v>
      </c>
      <c r="G80">
        <v>100107011</v>
      </c>
      <c r="H80">
        <v>11</v>
      </c>
      <c r="I80" s="1" t="s">
        <v>6513</v>
      </c>
      <c r="J80" s="1" t="s">
        <v>6514</v>
      </c>
      <c r="K80" s="1" t="s">
        <v>6515</v>
      </c>
      <c r="L80" s="1" t="s">
        <v>6516</v>
      </c>
      <c r="M80" s="1" t="s">
        <v>6517</v>
      </c>
      <c r="N80" s="1">
        <f>+Categorias__2[[#This Row],[Id_producto]]</f>
        <v>100107</v>
      </c>
      <c r="O80" s="1">
        <f>+Categorias__2[[#This Row],[Id_categoría]]</f>
        <v>100107011</v>
      </c>
    </row>
    <row r="81" spans="1:15" hidden="1" x14ac:dyDescent="0.3">
      <c r="A81">
        <v>10</v>
      </c>
      <c r="B81" s="1" t="s">
        <v>13884</v>
      </c>
      <c r="C81">
        <v>1001</v>
      </c>
      <c r="D81" s="1" t="s">
        <v>6350</v>
      </c>
      <c r="E81">
        <v>100107</v>
      </c>
      <c r="F81" s="1" t="s">
        <v>6279</v>
      </c>
      <c r="G81">
        <v>100107012</v>
      </c>
      <c r="H81">
        <v>12</v>
      </c>
      <c r="I81" s="1" t="s">
        <v>6518</v>
      </c>
      <c r="J81" s="1" t="s">
        <v>6519</v>
      </c>
      <c r="K81" s="1" t="s">
        <v>6520</v>
      </c>
      <c r="L81" s="1" t="s">
        <v>6521</v>
      </c>
      <c r="M81" s="1" t="s">
        <v>6522</v>
      </c>
      <c r="N81" s="1">
        <f>+Categorias__2[[#This Row],[Id_producto]]</f>
        <v>100107</v>
      </c>
      <c r="O81" s="1">
        <f>+Categorias__2[[#This Row],[Id_categoría]]</f>
        <v>100107012</v>
      </c>
    </row>
    <row r="82" spans="1:15" hidden="1" x14ac:dyDescent="0.3">
      <c r="A82">
        <v>10</v>
      </c>
      <c r="B82" s="1" t="s">
        <v>13884</v>
      </c>
      <c r="C82">
        <v>1001</v>
      </c>
      <c r="D82" s="1" t="s">
        <v>6350</v>
      </c>
      <c r="E82">
        <v>100107</v>
      </c>
      <c r="F82" s="1" t="s">
        <v>6279</v>
      </c>
      <c r="G82">
        <v>100107013</v>
      </c>
      <c r="H82">
        <v>13</v>
      </c>
      <c r="I82" s="1" t="s">
        <v>6523</v>
      </c>
      <c r="J82" s="1" t="s">
        <v>6524</v>
      </c>
      <c r="K82" s="1" t="s">
        <v>6525</v>
      </c>
      <c r="L82" s="1" t="s">
        <v>6526</v>
      </c>
      <c r="M82" s="1" t="s">
        <v>6527</v>
      </c>
      <c r="N82" s="1">
        <f>+Categorias__2[[#This Row],[Id_producto]]</f>
        <v>100107</v>
      </c>
      <c r="O82" s="1">
        <f>+Categorias__2[[#This Row],[Id_categoría]]</f>
        <v>100107013</v>
      </c>
    </row>
    <row r="83" spans="1:15" hidden="1" x14ac:dyDescent="0.3">
      <c r="A83">
        <v>10</v>
      </c>
      <c r="B83" s="1" t="s">
        <v>13884</v>
      </c>
      <c r="C83">
        <v>1001</v>
      </c>
      <c r="D83" s="1" t="s">
        <v>6350</v>
      </c>
      <c r="E83">
        <v>100107</v>
      </c>
      <c r="F83" s="1" t="s">
        <v>6279</v>
      </c>
      <c r="G83">
        <v>100107014</v>
      </c>
      <c r="H83">
        <v>14</v>
      </c>
      <c r="I83" s="1" t="s">
        <v>6528</v>
      </c>
      <c r="J83" s="1" t="s">
        <v>6529</v>
      </c>
      <c r="K83" s="1" t="s">
        <v>6530</v>
      </c>
      <c r="L83" s="1" t="s">
        <v>6531</v>
      </c>
      <c r="M83" s="1" t="s">
        <v>6532</v>
      </c>
      <c r="N83" s="1">
        <f>+Categorias__2[[#This Row],[Id_producto]]</f>
        <v>100107</v>
      </c>
      <c r="O83" s="1">
        <f>+Categorias__2[[#This Row],[Id_categoría]]</f>
        <v>100107014</v>
      </c>
    </row>
    <row r="84" spans="1:15" hidden="1" x14ac:dyDescent="0.3">
      <c r="A84">
        <v>10</v>
      </c>
      <c r="B84" s="1" t="s">
        <v>13884</v>
      </c>
      <c r="C84">
        <v>1001</v>
      </c>
      <c r="D84" s="1" t="s">
        <v>6350</v>
      </c>
      <c r="E84">
        <v>100107</v>
      </c>
      <c r="F84" s="1" t="s">
        <v>6279</v>
      </c>
      <c r="G84">
        <v>100107015</v>
      </c>
      <c r="H84">
        <v>15</v>
      </c>
      <c r="I84" s="1" t="s">
        <v>6279</v>
      </c>
      <c r="J84" s="1" t="s">
        <v>10331</v>
      </c>
      <c r="K84" s="1" t="s">
        <v>10332</v>
      </c>
      <c r="L84" s="1" t="s">
        <v>10333</v>
      </c>
      <c r="M84" s="1" t="s">
        <v>10334</v>
      </c>
      <c r="N84" s="1">
        <f>+Categorias__2[[#This Row],[Id_producto]]</f>
        <v>100107</v>
      </c>
      <c r="O84" s="1">
        <f>+Categorias__2[[#This Row],[Id_categoría]]</f>
        <v>100107015</v>
      </c>
    </row>
    <row r="85" spans="1:15" hidden="1" x14ac:dyDescent="0.3">
      <c r="A85">
        <v>10</v>
      </c>
      <c r="B85" s="1" t="s">
        <v>13884</v>
      </c>
      <c r="C85">
        <v>1001</v>
      </c>
      <c r="D85" s="1" t="s">
        <v>6350</v>
      </c>
      <c r="E85">
        <v>100108</v>
      </c>
      <c r="F85" s="1" t="s">
        <v>6533</v>
      </c>
      <c r="G85">
        <v>100108001</v>
      </c>
      <c r="H85">
        <v>1</v>
      </c>
      <c r="I85" s="1" t="s">
        <v>7228</v>
      </c>
      <c r="J85" s="1" t="s">
        <v>7229</v>
      </c>
      <c r="K85" s="1" t="s">
        <v>7230</v>
      </c>
      <c r="L85" s="1" t="s">
        <v>7231</v>
      </c>
      <c r="M85" s="1" t="s">
        <v>7232</v>
      </c>
      <c r="N85" s="1">
        <f>+Categorias__2[[#This Row],[Id_producto]]</f>
        <v>100108</v>
      </c>
      <c r="O85" s="1">
        <f>+Categorias__2[[#This Row],[Id_categoría]]</f>
        <v>100108001</v>
      </c>
    </row>
    <row r="86" spans="1:15" hidden="1" x14ac:dyDescent="0.3">
      <c r="A86">
        <v>10</v>
      </c>
      <c r="B86" s="1" t="s">
        <v>13884</v>
      </c>
      <c r="C86">
        <v>1001</v>
      </c>
      <c r="D86" s="1" t="s">
        <v>6350</v>
      </c>
      <c r="E86">
        <v>100108</v>
      </c>
      <c r="F86" s="1" t="s">
        <v>6533</v>
      </c>
      <c r="G86">
        <v>100108002</v>
      </c>
      <c r="H86">
        <v>2</v>
      </c>
      <c r="I86" s="1" t="s">
        <v>7148</v>
      </c>
      <c r="J86" s="1" t="s">
        <v>7149</v>
      </c>
      <c r="K86" s="1" t="s">
        <v>7150</v>
      </c>
      <c r="L86" s="1" t="s">
        <v>7151</v>
      </c>
      <c r="M86" s="1" t="s">
        <v>7152</v>
      </c>
      <c r="N86" s="1">
        <f>+Categorias__2[[#This Row],[Id_producto]]</f>
        <v>100108</v>
      </c>
      <c r="O86" s="1">
        <f>+Categorias__2[[#This Row],[Id_categoría]]</f>
        <v>100108002</v>
      </c>
    </row>
    <row r="87" spans="1:15" hidden="1" x14ac:dyDescent="0.3">
      <c r="A87">
        <v>10</v>
      </c>
      <c r="B87" s="1" t="s">
        <v>13884</v>
      </c>
      <c r="C87">
        <v>1001</v>
      </c>
      <c r="D87" s="1" t="s">
        <v>6350</v>
      </c>
      <c r="E87">
        <v>100108</v>
      </c>
      <c r="F87" s="1" t="s">
        <v>6533</v>
      </c>
      <c r="G87">
        <v>100108003</v>
      </c>
      <c r="H87">
        <v>3</v>
      </c>
      <c r="I87" s="1" t="s">
        <v>7072</v>
      </c>
      <c r="J87" s="1" t="s">
        <v>7073</v>
      </c>
      <c r="K87" s="1" t="s">
        <v>7074</v>
      </c>
      <c r="L87" s="1" t="s">
        <v>7075</v>
      </c>
      <c r="M87" s="1" t="s">
        <v>7076</v>
      </c>
      <c r="N87" s="1">
        <f>+Categorias__2[[#This Row],[Id_producto]]</f>
        <v>100108</v>
      </c>
      <c r="O87" s="1">
        <f>+Categorias__2[[#This Row],[Id_categoría]]</f>
        <v>100108003</v>
      </c>
    </row>
    <row r="88" spans="1:15" hidden="1" x14ac:dyDescent="0.3">
      <c r="A88">
        <v>10</v>
      </c>
      <c r="B88" s="1" t="s">
        <v>13884</v>
      </c>
      <c r="C88">
        <v>1001</v>
      </c>
      <c r="D88" s="1" t="s">
        <v>6350</v>
      </c>
      <c r="E88">
        <v>100108</v>
      </c>
      <c r="F88" s="1" t="s">
        <v>6533</v>
      </c>
      <c r="G88">
        <v>100108004</v>
      </c>
      <c r="H88">
        <v>4</v>
      </c>
      <c r="I88" s="1" t="s">
        <v>7003</v>
      </c>
      <c r="J88" s="1" t="s">
        <v>7004</v>
      </c>
      <c r="K88" s="1" t="s">
        <v>7005</v>
      </c>
      <c r="L88" s="1" t="s">
        <v>7006</v>
      </c>
      <c r="M88" s="1" t="s">
        <v>7007</v>
      </c>
      <c r="N88" s="1">
        <f>+Categorias__2[[#This Row],[Id_producto]]</f>
        <v>100108</v>
      </c>
      <c r="O88" s="1">
        <f>+Categorias__2[[#This Row],[Id_categoría]]</f>
        <v>100108004</v>
      </c>
    </row>
    <row r="89" spans="1:15" hidden="1" x14ac:dyDescent="0.3">
      <c r="A89">
        <v>10</v>
      </c>
      <c r="B89" s="1" t="s">
        <v>13884</v>
      </c>
      <c r="C89">
        <v>1001</v>
      </c>
      <c r="D89" s="1" t="s">
        <v>6350</v>
      </c>
      <c r="E89">
        <v>100108</v>
      </c>
      <c r="F89" s="1" t="s">
        <v>6533</v>
      </c>
      <c r="G89">
        <v>100108005</v>
      </c>
      <c r="H89">
        <v>5</v>
      </c>
      <c r="I89" s="1" t="s">
        <v>3367</v>
      </c>
      <c r="J89" s="1" t="s">
        <v>6534</v>
      </c>
      <c r="K89" s="1" t="s">
        <v>6535</v>
      </c>
      <c r="L89" s="1" t="s">
        <v>6536</v>
      </c>
      <c r="M89" s="1" t="s">
        <v>6537</v>
      </c>
      <c r="N89" s="1">
        <f>+Categorias__2[[#This Row],[Id_producto]]</f>
        <v>100108</v>
      </c>
      <c r="O89" s="1">
        <f>+Categorias__2[[#This Row],[Id_categoría]]</f>
        <v>100108005</v>
      </c>
    </row>
    <row r="90" spans="1:15" hidden="1" x14ac:dyDescent="0.3">
      <c r="A90">
        <v>10</v>
      </c>
      <c r="B90" s="1" t="s">
        <v>13884</v>
      </c>
      <c r="C90">
        <v>1001</v>
      </c>
      <c r="D90" s="1" t="s">
        <v>6350</v>
      </c>
      <c r="E90">
        <v>100108</v>
      </c>
      <c r="F90" s="1" t="s">
        <v>6533</v>
      </c>
      <c r="G90">
        <v>100108006</v>
      </c>
      <c r="H90">
        <v>6</v>
      </c>
      <c r="I90" s="1" t="s">
        <v>6538</v>
      </c>
      <c r="J90" s="1" t="s">
        <v>6539</v>
      </c>
      <c r="K90" s="1" t="s">
        <v>6540</v>
      </c>
      <c r="L90" s="1" t="s">
        <v>6541</v>
      </c>
      <c r="M90" s="1" t="s">
        <v>6542</v>
      </c>
      <c r="N90" s="1">
        <f>+Categorias__2[[#This Row],[Id_producto]]</f>
        <v>100108</v>
      </c>
      <c r="O90" s="1">
        <f>+Categorias__2[[#This Row],[Id_categoría]]</f>
        <v>100108006</v>
      </c>
    </row>
    <row r="91" spans="1:15" hidden="1" x14ac:dyDescent="0.3">
      <c r="A91">
        <v>10</v>
      </c>
      <c r="B91" s="1" t="s">
        <v>13884</v>
      </c>
      <c r="C91">
        <v>1001</v>
      </c>
      <c r="D91" s="1" t="s">
        <v>6350</v>
      </c>
      <c r="E91">
        <v>100108</v>
      </c>
      <c r="F91" s="1" t="s">
        <v>6533</v>
      </c>
      <c r="G91">
        <v>100108007</v>
      </c>
      <c r="H91">
        <v>7</v>
      </c>
      <c r="I91" s="1" t="s">
        <v>6543</v>
      </c>
      <c r="J91" s="1" t="s">
        <v>6544</v>
      </c>
      <c r="K91" s="1" t="s">
        <v>6545</v>
      </c>
      <c r="L91" s="1" t="s">
        <v>6546</v>
      </c>
      <c r="M91" s="1" t="s">
        <v>6547</v>
      </c>
      <c r="N91" s="1">
        <f>+Categorias__2[[#This Row],[Id_producto]]</f>
        <v>100108</v>
      </c>
      <c r="O91" s="1">
        <f>+Categorias__2[[#This Row],[Id_categoría]]</f>
        <v>100108007</v>
      </c>
    </row>
    <row r="92" spans="1:15" hidden="1" x14ac:dyDescent="0.3">
      <c r="A92">
        <v>10</v>
      </c>
      <c r="B92" s="1" t="s">
        <v>13884</v>
      </c>
      <c r="C92">
        <v>1001</v>
      </c>
      <c r="D92" s="1" t="s">
        <v>6350</v>
      </c>
      <c r="E92">
        <v>100108</v>
      </c>
      <c r="F92" s="1" t="s">
        <v>6533</v>
      </c>
      <c r="G92">
        <v>100108008</v>
      </c>
      <c r="H92">
        <v>8</v>
      </c>
      <c r="I92" s="1" t="s">
        <v>6548</v>
      </c>
      <c r="J92" s="1" t="s">
        <v>6549</v>
      </c>
      <c r="K92" s="1" t="s">
        <v>6550</v>
      </c>
      <c r="L92" s="1" t="s">
        <v>6551</v>
      </c>
      <c r="M92" s="1" t="s">
        <v>6552</v>
      </c>
      <c r="N92" s="1">
        <f>+Categorias__2[[#This Row],[Id_producto]]</f>
        <v>100108</v>
      </c>
      <c r="O92" s="1">
        <f>+Categorias__2[[#This Row],[Id_categoría]]</f>
        <v>100108008</v>
      </c>
    </row>
    <row r="93" spans="1:15" hidden="1" x14ac:dyDescent="0.3">
      <c r="A93">
        <v>10</v>
      </c>
      <c r="B93" s="1" t="s">
        <v>13884</v>
      </c>
      <c r="C93">
        <v>1001</v>
      </c>
      <c r="D93" s="1" t="s">
        <v>6350</v>
      </c>
      <c r="E93">
        <v>100108</v>
      </c>
      <c r="F93" s="1" t="s">
        <v>6533</v>
      </c>
      <c r="G93">
        <v>100108009</v>
      </c>
      <c r="H93">
        <v>9</v>
      </c>
      <c r="I93" s="1" t="s">
        <v>6553</v>
      </c>
      <c r="J93" s="1" t="s">
        <v>6554</v>
      </c>
      <c r="K93" s="1" t="s">
        <v>6555</v>
      </c>
      <c r="L93" s="1" t="s">
        <v>6556</v>
      </c>
      <c r="M93" s="1" t="s">
        <v>6557</v>
      </c>
      <c r="N93" s="1">
        <f>+Categorias__2[[#This Row],[Id_producto]]</f>
        <v>100108</v>
      </c>
      <c r="O93" s="1">
        <f>+Categorias__2[[#This Row],[Id_categoría]]</f>
        <v>100108009</v>
      </c>
    </row>
    <row r="94" spans="1:15" hidden="1" x14ac:dyDescent="0.3">
      <c r="A94">
        <v>10</v>
      </c>
      <c r="B94" s="1" t="s">
        <v>13884</v>
      </c>
      <c r="C94">
        <v>1001</v>
      </c>
      <c r="D94" s="1" t="s">
        <v>6350</v>
      </c>
      <c r="E94">
        <v>100108</v>
      </c>
      <c r="F94" s="1" t="s">
        <v>6533</v>
      </c>
      <c r="G94">
        <v>100108010</v>
      </c>
      <c r="H94">
        <v>10</v>
      </c>
      <c r="I94" s="1" t="s">
        <v>6558</v>
      </c>
      <c r="J94" s="1" t="s">
        <v>6559</v>
      </c>
      <c r="K94" s="1" t="s">
        <v>6560</v>
      </c>
      <c r="L94" s="1" t="s">
        <v>6561</v>
      </c>
      <c r="M94" s="1" t="s">
        <v>6562</v>
      </c>
      <c r="N94" s="1">
        <f>+Categorias__2[[#This Row],[Id_producto]]</f>
        <v>100108</v>
      </c>
      <c r="O94" s="1">
        <f>+Categorias__2[[#This Row],[Id_categoría]]</f>
        <v>100108010</v>
      </c>
    </row>
    <row r="95" spans="1:15" hidden="1" x14ac:dyDescent="0.3">
      <c r="A95">
        <v>10</v>
      </c>
      <c r="B95" s="1" t="s">
        <v>13884</v>
      </c>
      <c r="C95">
        <v>1001</v>
      </c>
      <c r="D95" s="1" t="s">
        <v>6350</v>
      </c>
      <c r="E95">
        <v>100108</v>
      </c>
      <c r="F95" s="1" t="s">
        <v>6533</v>
      </c>
      <c r="G95">
        <v>100108011</v>
      </c>
      <c r="H95">
        <v>11</v>
      </c>
      <c r="I95" s="1" t="s">
        <v>6563</v>
      </c>
      <c r="J95" s="1" t="s">
        <v>6564</v>
      </c>
      <c r="K95" s="1" t="s">
        <v>6565</v>
      </c>
      <c r="L95" s="1" t="s">
        <v>6566</v>
      </c>
      <c r="M95" s="1" t="s">
        <v>6567</v>
      </c>
      <c r="N95" s="1">
        <f>+Categorias__2[[#This Row],[Id_producto]]</f>
        <v>100108</v>
      </c>
      <c r="O95" s="1">
        <f>+Categorias__2[[#This Row],[Id_categoría]]</f>
        <v>100108011</v>
      </c>
    </row>
    <row r="96" spans="1:15" hidden="1" x14ac:dyDescent="0.3">
      <c r="A96">
        <v>10</v>
      </c>
      <c r="B96" s="1" t="s">
        <v>13884</v>
      </c>
      <c r="C96">
        <v>1001</v>
      </c>
      <c r="D96" s="1" t="s">
        <v>6350</v>
      </c>
      <c r="E96">
        <v>100109</v>
      </c>
      <c r="F96" s="1" t="s">
        <v>7233</v>
      </c>
      <c r="G96">
        <v>100109001</v>
      </c>
      <c r="H96">
        <v>1</v>
      </c>
      <c r="I96" s="1" t="s">
        <v>7233</v>
      </c>
      <c r="J96" s="1" t="s">
        <v>7234</v>
      </c>
      <c r="K96" s="1" t="s">
        <v>7235</v>
      </c>
      <c r="L96" s="1" t="s">
        <v>7236</v>
      </c>
      <c r="M96" s="1" t="s">
        <v>7237</v>
      </c>
      <c r="N96" s="1">
        <f>+Categorias__2[[#This Row],[Id_producto]]</f>
        <v>100109</v>
      </c>
      <c r="O96" s="1">
        <f>+Categorias__2[[#This Row],[Id_categoría]]</f>
        <v>100109001</v>
      </c>
    </row>
    <row r="97" spans="1:15" hidden="1" x14ac:dyDescent="0.3">
      <c r="A97">
        <v>10</v>
      </c>
      <c r="B97" s="1" t="s">
        <v>13884</v>
      </c>
      <c r="C97">
        <v>1001</v>
      </c>
      <c r="D97" s="1" t="s">
        <v>6350</v>
      </c>
      <c r="E97">
        <v>100110</v>
      </c>
      <c r="F97" s="1" t="s">
        <v>6568</v>
      </c>
      <c r="G97">
        <v>100110001</v>
      </c>
      <c r="H97">
        <v>1</v>
      </c>
      <c r="I97" s="1" t="s">
        <v>7238</v>
      </c>
      <c r="J97" s="1" t="s">
        <v>7239</v>
      </c>
      <c r="K97" s="1" t="s">
        <v>7240</v>
      </c>
      <c r="L97" s="1" t="s">
        <v>7241</v>
      </c>
      <c r="M97" s="1" t="s">
        <v>7242</v>
      </c>
      <c r="N97" s="1">
        <f>+Categorias__2[[#This Row],[Id_producto]]</f>
        <v>100110</v>
      </c>
      <c r="O97" s="1">
        <f>+Categorias__2[[#This Row],[Id_categoría]]</f>
        <v>100110001</v>
      </c>
    </row>
    <row r="98" spans="1:15" hidden="1" x14ac:dyDescent="0.3">
      <c r="A98">
        <v>10</v>
      </c>
      <c r="B98" s="1" t="s">
        <v>13884</v>
      </c>
      <c r="C98">
        <v>1001</v>
      </c>
      <c r="D98" s="1" t="s">
        <v>6350</v>
      </c>
      <c r="E98">
        <v>100110</v>
      </c>
      <c r="F98" s="1" t="s">
        <v>6568</v>
      </c>
      <c r="G98">
        <v>100110002</v>
      </c>
      <c r="H98">
        <v>2</v>
      </c>
      <c r="I98" s="1" t="s">
        <v>7153</v>
      </c>
      <c r="J98" s="1" t="s">
        <v>7154</v>
      </c>
      <c r="K98" s="1" t="s">
        <v>7155</v>
      </c>
      <c r="L98" s="1" t="s">
        <v>7156</v>
      </c>
      <c r="M98" s="1" t="s">
        <v>7157</v>
      </c>
      <c r="N98" s="1">
        <f>+Categorias__2[[#This Row],[Id_producto]]</f>
        <v>100110</v>
      </c>
      <c r="O98" s="1">
        <f>+Categorias__2[[#This Row],[Id_categoría]]</f>
        <v>100110002</v>
      </c>
    </row>
    <row r="99" spans="1:15" hidden="1" x14ac:dyDescent="0.3">
      <c r="A99">
        <v>10</v>
      </c>
      <c r="B99" s="1" t="s">
        <v>13884</v>
      </c>
      <c r="C99">
        <v>1001</v>
      </c>
      <c r="D99" s="1" t="s">
        <v>6350</v>
      </c>
      <c r="E99">
        <v>100110</v>
      </c>
      <c r="F99" s="1" t="s">
        <v>6568</v>
      </c>
      <c r="G99">
        <v>100110003</v>
      </c>
      <c r="H99">
        <v>3</v>
      </c>
      <c r="I99" s="1" t="s">
        <v>7077</v>
      </c>
      <c r="J99" s="1" t="s">
        <v>7078</v>
      </c>
      <c r="K99" s="1" t="s">
        <v>7079</v>
      </c>
      <c r="L99" s="1" t="s">
        <v>7080</v>
      </c>
      <c r="M99" s="1" t="s">
        <v>7081</v>
      </c>
      <c r="N99" s="1">
        <f>+Categorias__2[[#This Row],[Id_producto]]</f>
        <v>100110</v>
      </c>
      <c r="O99" s="1">
        <f>+Categorias__2[[#This Row],[Id_categoría]]</f>
        <v>100110003</v>
      </c>
    </row>
    <row r="100" spans="1:15" hidden="1" x14ac:dyDescent="0.3">
      <c r="A100">
        <v>10</v>
      </c>
      <c r="B100" s="1" t="s">
        <v>13884</v>
      </c>
      <c r="C100">
        <v>1001</v>
      </c>
      <c r="D100" s="1" t="s">
        <v>6350</v>
      </c>
      <c r="E100">
        <v>100110</v>
      </c>
      <c r="F100" s="1" t="s">
        <v>6568</v>
      </c>
      <c r="G100">
        <v>100110004</v>
      </c>
      <c r="H100">
        <v>4</v>
      </c>
      <c r="I100" s="1" t="s">
        <v>7008</v>
      </c>
      <c r="J100" s="1" t="s">
        <v>7009</v>
      </c>
      <c r="K100" s="1" t="s">
        <v>7010</v>
      </c>
      <c r="L100" s="1" t="s">
        <v>7011</v>
      </c>
      <c r="M100" s="1" t="s">
        <v>7012</v>
      </c>
      <c r="N100" s="1">
        <f>+Categorias__2[[#This Row],[Id_producto]]</f>
        <v>100110</v>
      </c>
      <c r="O100" s="1">
        <f>+Categorias__2[[#This Row],[Id_categoría]]</f>
        <v>100110004</v>
      </c>
    </row>
    <row r="101" spans="1:15" hidden="1" x14ac:dyDescent="0.3">
      <c r="A101">
        <v>10</v>
      </c>
      <c r="B101" s="1" t="s">
        <v>13884</v>
      </c>
      <c r="C101">
        <v>1001</v>
      </c>
      <c r="D101" s="1" t="s">
        <v>6350</v>
      </c>
      <c r="E101">
        <v>100110</v>
      </c>
      <c r="F101" s="1" t="s">
        <v>6568</v>
      </c>
      <c r="G101">
        <v>100110005</v>
      </c>
      <c r="H101">
        <v>5</v>
      </c>
      <c r="I101" s="1" t="s">
        <v>6569</v>
      </c>
      <c r="J101" s="1" t="s">
        <v>6570</v>
      </c>
      <c r="K101" s="1" t="s">
        <v>6571</v>
      </c>
      <c r="L101" s="1" t="s">
        <v>6572</v>
      </c>
      <c r="M101" s="1" t="s">
        <v>6573</v>
      </c>
      <c r="N101" s="1">
        <f>+Categorias__2[[#This Row],[Id_producto]]</f>
        <v>100110</v>
      </c>
      <c r="O101" s="1">
        <f>+Categorias__2[[#This Row],[Id_categoría]]</f>
        <v>100110005</v>
      </c>
    </row>
    <row r="102" spans="1:15" hidden="1" x14ac:dyDescent="0.3">
      <c r="A102">
        <v>10</v>
      </c>
      <c r="B102" s="1" t="s">
        <v>13884</v>
      </c>
      <c r="C102">
        <v>1001</v>
      </c>
      <c r="D102" s="1" t="s">
        <v>6350</v>
      </c>
      <c r="E102">
        <v>100110</v>
      </c>
      <c r="F102" s="1" t="s">
        <v>6568</v>
      </c>
      <c r="G102">
        <v>100110006</v>
      </c>
      <c r="H102">
        <v>6</v>
      </c>
      <c r="I102" s="1" t="s">
        <v>6574</v>
      </c>
      <c r="J102" s="1" t="s">
        <v>6575</v>
      </c>
      <c r="K102" s="1" t="s">
        <v>6576</v>
      </c>
      <c r="L102" s="1" t="s">
        <v>6577</v>
      </c>
      <c r="M102" s="1" t="s">
        <v>6578</v>
      </c>
      <c r="N102" s="1">
        <f>+Categorias__2[[#This Row],[Id_producto]]</f>
        <v>100110</v>
      </c>
      <c r="O102" s="1">
        <f>+Categorias__2[[#This Row],[Id_categoría]]</f>
        <v>100110006</v>
      </c>
    </row>
    <row r="103" spans="1:15" hidden="1" x14ac:dyDescent="0.3">
      <c r="A103">
        <v>10</v>
      </c>
      <c r="B103" s="1" t="s">
        <v>13884</v>
      </c>
      <c r="C103">
        <v>1001</v>
      </c>
      <c r="D103" s="1" t="s">
        <v>6350</v>
      </c>
      <c r="E103">
        <v>100110</v>
      </c>
      <c r="F103" s="1" t="s">
        <v>6568</v>
      </c>
      <c r="G103">
        <v>100110007</v>
      </c>
      <c r="H103">
        <v>7</v>
      </c>
      <c r="I103" s="1" t="s">
        <v>6579</v>
      </c>
      <c r="J103" s="1" t="s">
        <v>6580</v>
      </c>
      <c r="K103" s="1" t="s">
        <v>6581</v>
      </c>
      <c r="L103" s="1" t="s">
        <v>6582</v>
      </c>
      <c r="M103" s="1" t="s">
        <v>6583</v>
      </c>
      <c r="N103" s="1">
        <f>+Categorias__2[[#This Row],[Id_producto]]</f>
        <v>100110</v>
      </c>
      <c r="O103" s="1">
        <f>+Categorias__2[[#This Row],[Id_categoría]]</f>
        <v>100110007</v>
      </c>
    </row>
    <row r="104" spans="1:15" hidden="1" x14ac:dyDescent="0.3">
      <c r="A104">
        <v>10</v>
      </c>
      <c r="B104" s="1" t="s">
        <v>13884</v>
      </c>
      <c r="C104">
        <v>1001</v>
      </c>
      <c r="D104" s="1" t="s">
        <v>6350</v>
      </c>
      <c r="E104">
        <v>100111</v>
      </c>
      <c r="F104" s="1" t="s">
        <v>6584</v>
      </c>
      <c r="G104">
        <v>100111001</v>
      </c>
      <c r="H104">
        <v>1</v>
      </c>
      <c r="I104" s="1" t="s">
        <v>7243</v>
      </c>
      <c r="J104" s="1" t="s">
        <v>7244</v>
      </c>
      <c r="K104" s="1" t="s">
        <v>7245</v>
      </c>
      <c r="L104" s="1" t="s">
        <v>7246</v>
      </c>
      <c r="M104" s="1" t="s">
        <v>7247</v>
      </c>
      <c r="N104" s="1">
        <f>+Categorias__2[[#This Row],[Id_producto]]</f>
        <v>100111</v>
      </c>
      <c r="O104" s="1">
        <f>+Categorias__2[[#This Row],[Id_categoría]]</f>
        <v>100111001</v>
      </c>
    </row>
    <row r="105" spans="1:15" hidden="1" x14ac:dyDescent="0.3">
      <c r="A105">
        <v>10</v>
      </c>
      <c r="B105" s="1" t="s">
        <v>13884</v>
      </c>
      <c r="C105">
        <v>1001</v>
      </c>
      <c r="D105" s="1" t="s">
        <v>6350</v>
      </c>
      <c r="E105">
        <v>100111</v>
      </c>
      <c r="F105" s="1" t="s">
        <v>6584</v>
      </c>
      <c r="G105">
        <v>100111002</v>
      </c>
      <c r="H105">
        <v>2</v>
      </c>
      <c r="I105" s="1" t="s">
        <v>7158</v>
      </c>
      <c r="J105" s="1" t="s">
        <v>7159</v>
      </c>
      <c r="K105" s="1" t="s">
        <v>7160</v>
      </c>
      <c r="L105" s="1" t="s">
        <v>7161</v>
      </c>
      <c r="M105" s="1" t="s">
        <v>7162</v>
      </c>
      <c r="N105" s="1">
        <f>+Categorias__2[[#This Row],[Id_producto]]</f>
        <v>100111</v>
      </c>
      <c r="O105" s="1">
        <f>+Categorias__2[[#This Row],[Id_categoría]]</f>
        <v>100111002</v>
      </c>
    </row>
    <row r="106" spans="1:15" hidden="1" x14ac:dyDescent="0.3">
      <c r="A106">
        <v>10</v>
      </c>
      <c r="B106" s="1" t="s">
        <v>13884</v>
      </c>
      <c r="C106">
        <v>1001</v>
      </c>
      <c r="D106" s="1" t="s">
        <v>6350</v>
      </c>
      <c r="E106">
        <v>100111</v>
      </c>
      <c r="F106" s="1" t="s">
        <v>6584</v>
      </c>
      <c r="G106">
        <v>100111003</v>
      </c>
      <c r="H106">
        <v>3</v>
      </c>
      <c r="I106" s="1" t="s">
        <v>7082</v>
      </c>
      <c r="J106" s="1" t="s">
        <v>7083</v>
      </c>
      <c r="K106" s="1" t="s">
        <v>7084</v>
      </c>
      <c r="L106" s="1" t="s">
        <v>7085</v>
      </c>
      <c r="M106" s="1" t="s">
        <v>7086</v>
      </c>
      <c r="N106" s="1">
        <f>+Categorias__2[[#This Row],[Id_producto]]</f>
        <v>100111</v>
      </c>
      <c r="O106" s="1">
        <f>+Categorias__2[[#This Row],[Id_categoría]]</f>
        <v>100111003</v>
      </c>
    </row>
    <row r="107" spans="1:15" hidden="1" x14ac:dyDescent="0.3">
      <c r="A107">
        <v>10</v>
      </c>
      <c r="B107" s="1" t="s">
        <v>13884</v>
      </c>
      <c r="C107">
        <v>1001</v>
      </c>
      <c r="D107" s="1" t="s">
        <v>6350</v>
      </c>
      <c r="E107">
        <v>100111</v>
      </c>
      <c r="F107" s="1" t="s">
        <v>6584</v>
      </c>
      <c r="G107">
        <v>100111004</v>
      </c>
      <c r="H107">
        <v>4</v>
      </c>
      <c r="I107" s="1" t="s">
        <v>7013</v>
      </c>
      <c r="J107" s="1" t="s">
        <v>7014</v>
      </c>
      <c r="K107" s="1" t="s">
        <v>7015</v>
      </c>
      <c r="L107" s="1" t="s">
        <v>7016</v>
      </c>
      <c r="M107" s="1" t="s">
        <v>7017</v>
      </c>
      <c r="N107" s="1">
        <f>+Categorias__2[[#This Row],[Id_producto]]</f>
        <v>100111</v>
      </c>
      <c r="O107" s="1">
        <f>+Categorias__2[[#This Row],[Id_categoría]]</f>
        <v>100111004</v>
      </c>
    </row>
    <row r="108" spans="1:15" hidden="1" x14ac:dyDescent="0.3">
      <c r="A108">
        <v>10</v>
      </c>
      <c r="B108" s="1" t="s">
        <v>13884</v>
      </c>
      <c r="C108">
        <v>1001</v>
      </c>
      <c r="D108" s="1" t="s">
        <v>6350</v>
      </c>
      <c r="E108">
        <v>100111</v>
      </c>
      <c r="F108" s="1" t="s">
        <v>6584</v>
      </c>
      <c r="G108">
        <v>100111005</v>
      </c>
      <c r="H108">
        <v>5</v>
      </c>
      <c r="I108" s="1" t="s">
        <v>6585</v>
      </c>
      <c r="J108" s="1" t="s">
        <v>6586</v>
      </c>
      <c r="K108" s="1" t="s">
        <v>6587</v>
      </c>
      <c r="L108" s="1" t="s">
        <v>6588</v>
      </c>
      <c r="M108" s="1" t="s">
        <v>6589</v>
      </c>
      <c r="N108" s="1">
        <f>+Categorias__2[[#This Row],[Id_producto]]</f>
        <v>100111</v>
      </c>
      <c r="O108" s="1">
        <f>+Categorias__2[[#This Row],[Id_categoría]]</f>
        <v>100111005</v>
      </c>
    </row>
    <row r="109" spans="1:15" hidden="1" x14ac:dyDescent="0.3">
      <c r="A109">
        <v>10</v>
      </c>
      <c r="B109" s="1" t="s">
        <v>13884</v>
      </c>
      <c r="C109">
        <v>1001</v>
      </c>
      <c r="D109" s="1" t="s">
        <v>6350</v>
      </c>
      <c r="E109">
        <v>100111</v>
      </c>
      <c r="F109" s="1" t="s">
        <v>6584</v>
      </c>
      <c r="G109">
        <v>100111006</v>
      </c>
      <c r="H109">
        <v>6</v>
      </c>
      <c r="I109" s="1" t="s">
        <v>6590</v>
      </c>
      <c r="J109" s="1" t="s">
        <v>6591</v>
      </c>
      <c r="K109" s="1" t="s">
        <v>6592</v>
      </c>
      <c r="L109" s="1" t="s">
        <v>6593</v>
      </c>
      <c r="M109" s="1" t="s">
        <v>6594</v>
      </c>
      <c r="N109" s="1">
        <f>+Categorias__2[[#This Row],[Id_producto]]</f>
        <v>100111</v>
      </c>
      <c r="O109" s="1">
        <f>+Categorias__2[[#This Row],[Id_categoría]]</f>
        <v>100111006</v>
      </c>
    </row>
    <row r="110" spans="1:15" hidden="1" x14ac:dyDescent="0.3">
      <c r="A110">
        <v>10</v>
      </c>
      <c r="B110" s="1" t="s">
        <v>13884</v>
      </c>
      <c r="C110">
        <v>1001</v>
      </c>
      <c r="D110" s="1" t="s">
        <v>6350</v>
      </c>
      <c r="E110">
        <v>100111</v>
      </c>
      <c r="F110" s="1" t="s">
        <v>6584</v>
      </c>
      <c r="G110">
        <v>100111007</v>
      </c>
      <c r="H110">
        <v>7</v>
      </c>
      <c r="I110" s="1" t="s">
        <v>6595</v>
      </c>
      <c r="J110" s="1" t="s">
        <v>6596</v>
      </c>
      <c r="K110" s="1" t="s">
        <v>6597</v>
      </c>
      <c r="L110" s="1" t="s">
        <v>6598</v>
      </c>
      <c r="M110" s="1" t="s">
        <v>6599</v>
      </c>
      <c r="N110" s="1">
        <f>+Categorias__2[[#This Row],[Id_producto]]</f>
        <v>100111</v>
      </c>
      <c r="O110" s="1">
        <f>+Categorias__2[[#This Row],[Id_categoría]]</f>
        <v>100111007</v>
      </c>
    </row>
    <row r="111" spans="1:15" hidden="1" x14ac:dyDescent="0.3">
      <c r="A111">
        <v>10</v>
      </c>
      <c r="B111" s="1" t="s">
        <v>13884</v>
      </c>
      <c r="C111">
        <v>1001</v>
      </c>
      <c r="D111" s="1" t="s">
        <v>6350</v>
      </c>
      <c r="E111">
        <v>100111</v>
      </c>
      <c r="F111" s="1" t="s">
        <v>6584</v>
      </c>
      <c r="G111">
        <v>100111008</v>
      </c>
      <c r="H111">
        <v>8</v>
      </c>
      <c r="I111" s="1" t="s">
        <v>6600</v>
      </c>
      <c r="J111" s="1" t="s">
        <v>6601</v>
      </c>
      <c r="K111" s="1" t="s">
        <v>6602</v>
      </c>
      <c r="L111" s="1" t="s">
        <v>6603</v>
      </c>
      <c r="M111" s="1" t="s">
        <v>6604</v>
      </c>
      <c r="N111" s="1">
        <f>+Categorias__2[[#This Row],[Id_producto]]</f>
        <v>100111</v>
      </c>
      <c r="O111" s="1">
        <f>+Categorias__2[[#This Row],[Id_categoría]]</f>
        <v>100111008</v>
      </c>
    </row>
    <row r="112" spans="1:15" hidden="1" x14ac:dyDescent="0.3">
      <c r="A112">
        <v>10</v>
      </c>
      <c r="B112" s="1" t="s">
        <v>13884</v>
      </c>
      <c r="C112">
        <v>1001</v>
      </c>
      <c r="D112" s="1" t="s">
        <v>6350</v>
      </c>
      <c r="E112">
        <v>100111</v>
      </c>
      <c r="F112" s="1" t="s">
        <v>6584</v>
      </c>
      <c r="G112">
        <v>100111009</v>
      </c>
      <c r="H112">
        <v>9</v>
      </c>
      <c r="I112" s="1" t="s">
        <v>6605</v>
      </c>
      <c r="J112" s="1" t="s">
        <v>6606</v>
      </c>
      <c r="K112" s="1" t="s">
        <v>6607</v>
      </c>
      <c r="L112" s="1" t="s">
        <v>6608</v>
      </c>
      <c r="M112" s="1" t="s">
        <v>6609</v>
      </c>
      <c r="N112" s="1">
        <f>+Categorias__2[[#This Row],[Id_producto]]</f>
        <v>100111</v>
      </c>
      <c r="O112" s="1">
        <f>+Categorias__2[[#This Row],[Id_categoría]]</f>
        <v>100111009</v>
      </c>
    </row>
    <row r="113" spans="1:15" hidden="1" x14ac:dyDescent="0.3">
      <c r="A113">
        <v>10</v>
      </c>
      <c r="B113" s="1" t="s">
        <v>13884</v>
      </c>
      <c r="C113">
        <v>1001</v>
      </c>
      <c r="D113" s="1" t="s">
        <v>6350</v>
      </c>
      <c r="E113">
        <v>100111</v>
      </c>
      <c r="F113" s="1" t="s">
        <v>6584</v>
      </c>
      <c r="G113">
        <v>100111010</v>
      </c>
      <c r="H113">
        <v>10</v>
      </c>
      <c r="I113" s="1" t="s">
        <v>6610</v>
      </c>
      <c r="J113" s="1" t="s">
        <v>6611</v>
      </c>
      <c r="K113" s="1" t="s">
        <v>6612</v>
      </c>
      <c r="L113" s="1" t="s">
        <v>6613</v>
      </c>
      <c r="M113" s="1" t="s">
        <v>6614</v>
      </c>
      <c r="N113" s="1">
        <f>+Categorias__2[[#This Row],[Id_producto]]</f>
        <v>100111</v>
      </c>
      <c r="O113" s="1">
        <f>+Categorias__2[[#This Row],[Id_categoría]]</f>
        <v>100111010</v>
      </c>
    </row>
    <row r="114" spans="1:15" hidden="1" x14ac:dyDescent="0.3">
      <c r="A114">
        <v>10</v>
      </c>
      <c r="B114" s="1" t="s">
        <v>13884</v>
      </c>
      <c r="C114">
        <v>1001</v>
      </c>
      <c r="D114" s="1" t="s">
        <v>6350</v>
      </c>
      <c r="E114">
        <v>100111</v>
      </c>
      <c r="F114" s="1" t="s">
        <v>6584</v>
      </c>
      <c r="G114">
        <v>100111011</v>
      </c>
      <c r="H114">
        <v>11</v>
      </c>
      <c r="I114" s="1" t="s">
        <v>6615</v>
      </c>
      <c r="J114" s="1" t="s">
        <v>6616</v>
      </c>
      <c r="K114" s="1" t="s">
        <v>6617</v>
      </c>
      <c r="L114" s="1" t="s">
        <v>6618</v>
      </c>
      <c r="M114" s="1" t="s">
        <v>6619</v>
      </c>
      <c r="N114" s="1">
        <f>+Categorias__2[[#This Row],[Id_producto]]</f>
        <v>100111</v>
      </c>
      <c r="O114" s="1">
        <f>+Categorias__2[[#This Row],[Id_categoría]]</f>
        <v>100111011</v>
      </c>
    </row>
    <row r="115" spans="1:15" hidden="1" x14ac:dyDescent="0.3">
      <c r="A115">
        <v>10</v>
      </c>
      <c r="B115" s="1" t="s">
        <v>13884</v>
      </c>
      <c r="C115">
        <v>1001</v>
      </c>
      <c r="D115" s="1" t="s">
        <v>6350</v>
      </c>
      <c r="E115">
        <v>100111</v>
      </c>
      <c r="F115" s="1" t="s">
        <v>6584</v>
      </c>
      <c r="G115">
        <v>100111012</v>
      </c>
      <c r="H115">
        <v>12</v>
      </c>
      <c r="I115" s="1" t="s">
        <v>6620</v>
      </c>
      <c r="J115" s="1" t="s">
        <v>6621</v>
      </c>
      <c r="K115" s="1" t="s">
        <v>6622</v>
      </c>
      <c r="L115" s="1" t="s">
        <v>6623</v>
      </c>
      <c r="M115" s="1" t="s">
        <v>6624</v>
      </c>
      <c r="N115" s="1">
        <f>+Categorias__2[[#This Row],[Id_producto]]</f>
        <v>100111</v>
      </c>
      <c r="O115" s="1">
        <f>+Categorias__2[[#This Row],[Id_categoría]]</f>
        <v>100111012</v>
      </c>
    </row>
    <row r="116" spans="1:15" hidden="1" x14ac:dyDescent="0.3">
      <c r="A116">
        <v>10</v>
      </c>
      <c r="B116" s="1" t="s">
        <v>13884</v>
      </c>
      <c r="C116">
        <v>1001</v>
      </c>
      <c r="D116" s="1" t="s">
        <v>6350</v>
      </c>
      <c r="E116">
        <v>100112</v>
      </c>
      <c r="F116" s="1" t="s">
        <v>6625</v>
      </c>
      <c r="G116">
        <v>100112001</v>
      </c>
      <c r="H116">
        <v>1</v>
      </c>
      <c r="I116" s="1" t="s">
        <v>7248</v>
      </c>
      <c r="J116" s="1" t="s">
        <v>7249</v>
      </c>
      <c r="K116" s="1" t="s">
        <v>7250</v>
      </c>
      <c r="L116" s="1" t="s">
        <v>7251</v>
      </c>
      <c r="M116" s="1" t="s">
        <v>7252</v>
      </c>
      <c r="N116" s="1">
        <f>+Categorias__2[[#This Row],[Id_producto]]</f>
        <v>100112</v>
      </c>
      <c r="O116" s="1">
        <f>+Categorias__2[[#This Row],[Id_categoría]]</f>
        <v>100112001</v>
      </c>
    </row>
    <row r="117" spans="1:15" hidden="1" x14ac:dyDescent="0.3">
      <c r="A117">
        <v>10</v>
      </c>
      <c r="B117" s="1" t="s">
        <v>13884</v>
      </c>
      <c r="C117">
        <v>1001</v>
      </c>
      <c r="D117" s="1" t="s">
        <v>6350</v>
      </c>
      <c r="E117">
        <v>100112</v>
      </c>
      <c r="F117" s="1" t="s">
        <v>6625</v>
      </c>
      <c r="G117">
        <v>100112002</v>
      </c>
      <c r="H117">
        <v>2</v>
      </c>
      <c r="I117" s="1" t="s">
        <v>7163</v>
      </c>
      <c r="J117" s="1" t="s">
        <v>7164</v>
      </c>
      <c r="K117" s="1" t="s">
        <v>7165</v>
      </c>
      <c r="L117" s="1" t="s">
        <v>7166</v>
      </c>
      <c r="M117" s="1" t="s">
        <v>7167</v>
      </c>
      <c r="N117" s="1">
        <f>+Categorias__2[[#This Row],[Id_producto]]</f>
        <v>100112</v>
      </c>
      <c r="O117" s="1">
        <f>+Categorias__2[[#This Row],[Id_categoría]]</f>
        <v>100112002</v>
      </c>
    </row>
    <row r="118" spans="1:15" hidden="1" x14ac:dyDescent="0.3">
      <c r="A118">
        <v>10</v>
      </c>
      <c r="B118" s="1" t="s">
        <v>13884</v>
      </c>
      <c r="C118">
        <v>1001</v>
      </c>
      <c r="D118" s="1" t="s">
        <v>6350</v>
      </c>
      <c r="E118">
        <v>100112</v>
      </c>
      <c r="F118" s="1" t="s">
        <v>6625</v>
      </c>
      <c r="G118">
        <v>100112003</v>
      </c>
      <c r="H118">
        <v>3</v>
      </c>
      <c r="I118" s="1" t="s">
        <v>7087</v>
      </c>
      <c r="J118" s="1" t="s">
        <v>7088</v>
      </c>
      <c r="K118" s="1" t="s">
        <v>7089</v>
      </c>
      <c r="L118" s="1" t="s">
        <v>7090</v>
      </c>
      <c r="M118" s="1" t="s">
        <v>7091</v>
      </c>
      <c r="N118" s="1">
        <f>+Categorias__2[[#This Row],[Id_producto]]</f>
        <v>100112</v>
      </c>
      <c r="O118" s="1">
        <f>+Categorias__2[[#This Row],[Id_categoría]]</f>
        <v>100112003</v>
      </c>
    </row>
    <row r="119" spans="1:15" hidden="1" x14ac:dyDescent="0.3">
      <c r="A119">
        <v>10</v>
      </c>
      <c r="B119" s="1" t="s">
        <v>13884</v>
      </c>
      <c r="C119">
        <v>1001</v>
      </c>
      <c r="D119" s="1" t="s">
        <v>6350</v>
      </c>
      <c r="E119">
        <v>100112</v>
      </c>
      <c r="F119" s="1" t="s">
        <v>6625</v>
      </c>
      <c r="G119">
        <v>100112004</v>
      </c>
      <c r="H119">
        <v>4</v>
      </c>
      <c r="I119" s="1" t="s">
        <v>7018</v>
      </c>
      <c r="J119" s="1" t="s">
        <v>7019</v>
      </c>
      <c r="K119" s="1" t="s">
        <v>7020</v>
      </c>
      <c r="L119" s="1" t="s">
        <v>7021</v>
      </c>
      <c r="M119" s="1" t="s">
        <v>7022</v>
      </c>
      <c r="N119" s="1">
        <f>+Categorias__2[[#This Row],[Id_producto]]</f>
        <v>100112</v>
      </c>
      <c r="O119" s="1">
        <f>+Categorias__2[[#This Row],[Id_categoría]]</f>
        <v>100112004</v>
      </c>
    </row>
    <row r="120" spans="1:15" hidden="1" x14ac:dyDescent="0.3">
      <c r="A120">
        <v>10</v>
      </c>
      <c r="B120" s="1" t="s">
        <v>13884</v>
      </c>
      <c r="C120">
        <v>1001</v>
      </c>
      <c r="D120" s="1" t="s">
        <v>6350</v>
      </c>
      <c r="E120">
        <v>100112</v>
      </c>
      <c r="F120" s="1" t="s">
        <v>6625</v>
      </c>
      <c r="G120">
        <v>100112005</v>
      </c>
      <c r="H120">
        <v>5</v>
      </c>
      <c r="I120" s="1" t="s">
        <v>6626</v>
      </c>
      <c r="J120" s="1" t="s">
        <v>6627</v>
      </c>
      <c r="K120" s="1" t="s">
        <v>6628</v>
      </c>
      <c r="L120" s="1" t="s">
        <v>6629</v>
      </c>
      <c r="M120" s="1" t="s">
        <v>6630</v>
      </c>
      <c r="N120" s="1">
        <f>+Categorias__2[[#This Row],[Id_producto]]</f>
        <v>100112</v>
      </c>
      <c r="O120" s="1">
        <f>+Categorias__2[[#This Row],[Id_categoría]]</f>
        <v>100112005</v>
      </c>
    </row>
    <row r="121" spans="1:15" hidden="1" x14ac:dyDescent="0.3">
      <c r="A121">
        <v>10</v>
      </c>
      <c r="B121" s="1" t="s">
        <v>13884</v>
      </c>
      <c r="C121">
        <v>1001</v>
      </c>
      <c r="D121" s="1" t="s">
        <v>6350</v>
      </c>
      <c r="E121">
        <v>100112</v>
      </c>
      <c r="F121" s="1" t="s">
        <v>6625</v>
      </c>
      <c r="G121">
        <v>100112006</v>
      </c>
      <c r="H121">
        <v>6</v>
      </c>
      <c r="I121" s="1" t="s">
        <v>6631</v>
      </c>
      <c r="J121" s="1" t="s">
        <v>6632</v>
      </c>
      <c r="K121" s="1" t="s">
        <v>6633</v>
      </c>
      <c r="L121" s="1" t="s">
        <v>6634</v>
      </c>
      <c r="M121" s="1" t="s">
        <v>6635</v>
      </c>
      <c r="N121" s="1">
        <f>+Categorias__2[[#This Row],[Id_producto]]</f>
        <v>100112</v>
      </c>
      <c r="O121" s="1">
        <f>+Categorias__2[[#This Row],[Id_categoría]]</f>
        <v>100112006</v>
      </c>
    </row>
    <row r="122" spans="1:15" hidden="1" x14ac:dyDescent="0.3">
      <c r="A122">
        <v>10</v>
      </c>
      <c r="B122" s="1" t="s">
        <v>13884</v>
      </c>
      <c r="C122">
        <v>1001</v>
      </c>
      <c r="D122" s="1" t="s">
        <v>6350</v>
      </c>
      <c r="E122">
        <v>100112</v>
      </c>
      <c r="F122" s="1" t="s">
        <v>6625</v>
      </c>
      <c r="G122">
        <v>100112007</v>
      </c>
      <c r="H122">
        <v>7</v>
      </c>
      <c r="I122" s="1" t="s">
        <v>6636</v>
      </c>
      <c r="J122" s="1" t="s">
        <v>6637</v>
      </c>
      <c r="K122" s="1" t="s">
        <v>6638</v>
      </c>
      <c r="L122" s="1" t="s">
        <v>6639</v>
      </c>
      <c r="M122" s="1" t="s">
        <v>6640</v>
      </c>
      <c r="N122" s="1">
        <f>+Categorias__2[[#This Row],[Id_producto]]</f>
        <v>100112</v>
      </c>
      <c r="O122" s="1">
        <f>+Categorias__2[[#This Row],[Id_categoría]]</f>
        <v>100112007</v>
      </c>
    </row>
    <row r="123" spans="1:15" hidden="1" x14ac:dyDescent="0.3">
      <c r="A123">
        <v>10</v>
      </c>
      <c r="B123" s="1" t="s">
        <v>13884</v>
      </c>
      <c r="C123">
        <v>1001</v>
      </c>
      <c r="D123" s="1" t="s">
        <v>6350</v>
      </c>
      <c r="E123">
        <v>100112</v>
      </c>
      <c r="F123" s="1" t="s">
        <v>6625</v>
      </c>
      <c r="G123">
        <v>100112008</v>
      </c>
      <c r="H123">
        <v>8</v>
      </c>
      <c r="I123" s="1" t="s">
        <v>6641</v>
      </c>
      <c r="J123" s="1" t="s">
        <v>6642</v>
      </c>
      <c r="K123" s="1" t="s">
        <v>6643</v>
      </c>
      <c r="L123" s="1" t="s">
        <v>6644</v>
      </c>
      <c r="M123" s="1" t="s">
        <v>6645</v>
      </c>
      <c r="N123" s="1">
        <f>+Categorias__2[[#This Row],[Id_producto]]</f>
        <v>100112</v>
      </c>
      <c r="O123" s="1">
        <f>+Categorias__2[[#This Row],[Id_categoría]]</f>
        <v>100112008</v>
      </c>
    </row>
    <row r="124" spans="1:15" hidden="1" x14ac:dyDescent="0.3">
      <c r="A124">
        <v>10</v>
      </c>
      <c r="B124" s="1" t="s">
        <v>13884</v>
      </c>
      <c r="C124">
        <v>1001</v>
      </c>
      <c r="D124" s="1" t="s">
        <v>6350</v>
      </c>
      <c r="E124">
        <v>100112</v>
      </c>
      <c r="F124" s="1" t="s">
        <v>6625</v>
      </c>
      <c r="G124">
        <v>100112009</v>
      </c>
      <c r="H124">
        <v>9</v>
      </c>
      <c r="I124" s="1" t="s">
        <v>6646</v>
      </c>
      <c r="J124" s="1" t="s">
        <v>6647</v>
      </c>
      <c r="K124" s="1" t="s">
        <v>6648</v>
      </c>
      <c r="L124" s="1" t="s">
        <v>6649</v>
      </c>
      <c r="M124" s="1" t="s">
        <v>6650</v>
      </c>
      <c r="N124" s="1">
        <f>+Categorias__2[[#This Row],[Id_producto]]</f>
        <v>100112</v>
      </c>
      <c r="O124" s="1">
        <f>+Categorias__2[[#This Row],[Id_categoría]]</f>
        <v>100112009</v>
      </c>
    </row>
    <row r="125" spans="1:15" hidden="1" x14ac:dyDescent="0.3">
      <c r="A125">
        <v>10</v>
      </c>
      <c r="B125" s="1" t="s">
        <v>13884</v>
      </c>
      <c r="C125">
        <v>1001</v>
      </c>
      <c r="D125" s="1" t="s">
        <v>6350</v>
      </c>
      <c r="E125">
        <v>100112</v>
      </c>
      <c r="F125" s="1" t="s">
        <v>6625</v>
      </c>
      <c r="G125">
        <v>100112010</v>
      </c>
      <c r="H125">
        <v>10</v>
      </c>
      <c r="I125" s="1" t="s">
        <v>6651</v>
      </c>
      <c r="J125" s="1" t="s">
        <v>6652</v>
      </c>
      <c r="K125" s="1" t="s">
        <v>6653</v>
      </c>
      <c r="L125" s="1" t="s">
        <v>6654</v>
      </c>
      <c r="M125" s="1" t="s">
        <v>6655</v>
      </c>
      <c r="N125" s="1">
        <f>+Categorias__2[[#This Row],[Id_producto]]</f>
        <v>100112</v>
      </c>
      <c r="O125" s="1">
        <f>+Categorias__2[[#This Row],[Id_categoría]]</f>
        <v>100112010</v>
      </c>
    </row>
    <row r="126" spans="1:15" hidden="1" x14ac:dyDescent="0.3">
      <c r="A126">
        <v>10</v>
      </c>
      <c r="B126" s="1" t="s">
        <v>13884</v>
      </c>
      <c r="C126">
        <v>1001</v>
      </c>
      <c r="D126" s="1" t="s">
        <v>6350</v>
      </c>
      <c r="E126">
        <v>100112</v>
      </c>
      <c r="F126" s="1" t="s">
        <v>6625</v>
      </c>
      <c r="G126">
        <v>100112011</v>
      </c>
      <c r="H126">
        <v>11</v>
      </c>
      <c r="I126" s="1" t="s">
        <v>6656</v>
      </c>
      <c r="J126" s="1" t="s">
        <v>6657</v>
      </c>
      <c r="K126" s="1" t="s">
        <v>6658</v>
      </c>
      <c r="L126" s="1" t="s">
        <v>6659</v>
      </c>
      <c r="M126" s="1" t="s">
        <v>6660</v>
      </c>
      <c r="N126" s="1">
        <f>+Categorias__2[[#This Row],[Id_producto]]</f>
        <v>100112</v>
      </c>
      <c r="O126" s="1">
        <f>+Categorias__2[[#This Row],[Id_categoría]]</f>
        <v>100112011</v>
      </c>
    </row>
    <row r="127" spans="1:15" hidden="1" x14ac:dyDescent="0.3">
      <c r="A127">
        <v>10</v>
      </c>
      <c r="B127" s="1" t="s">
        <v>13884</v>
      </c>
      <c r="C127">
        <v>1001</v>
      </c>
      <c r="D127" s="1" t="s">
        <v>6350</v>
      </c>
      <c r="E127">
        <v>100112</v>
      </c>
      <c r="F127" s="1" t="s">
        <v>6625</v>
      </c>
      <c r="G127">
        <v>100112012</v>
      </c>
      <c r="H127">
        <v>12</v>
      </c>
      <c r="I127" s="1" t="s">
        <v>6661</v>
      </c>
      <c r="J127" s="1" t="s">
        <v>6662</v>
      </c>
      <c r="K127" s="1" t="s">
        <v>6663</v>
      </c>
      <c r="L127" s="1" t="s">
        <v>6664</v>
      </c>
      <c r="M127" s="1" t="s">
        <v>6665</v>
      </c>
      <c r="N127" s="1">
        <f>+Categorias__2[[#This Row],[Id_producto]]</f>
        <v>100112</v>
      </c>
      <c r="O127" s="1">
        <f>+Categorias__2[[#This Row],[Id_categoría]]</f>
        <v>100112012</v>
      </c>
    </row>
    <row r="128" spans="1:15" hidden="1" x14ac:dyDescent="0.3">
      <c r="A128">
        <v>10</v>
      </c>
      <c r="B128" s="1" t="s">
        <v>13884</v>
      </c>
      <c r="C128">
        <v>1001</v>
      </c>
      <c r="D128" s="1" t="s">
        <v>6350</v>
      </c>
      <c r="E128">
        <v>100112</v>
      </c>
      <c r="F128" s="1" t="s">
        <v>6625</v>
      </c>
      <c r="G128">
        <v>100112013</v>
      </c>
      <c r="H128">
        <v>13</v>
      </c>
      <c r="I128" s="1" t="s">
        <v>6666</v>
      </c>
      <c r="J128" s="1" t="s">
        <v>6667</v>
      </c>
      <c r="K128" s="1" t="s">
        <v>6668</v>
      </c>
      <c r="L128" s="1" t="s">
        <v>6669</v>
      </c>
      <c r="M128" s="1" t="s">
        <v>6670</v>
      </c>
      <c r="N128" s="1">
        <f>+Categorias__2[[#This Row],[Id_producto]]</f>
        <v>100112</v>
      </c>
      <c r="O128" s="1">
        <f>+Categorias__2[[#This Row],[Id_categoría]]</f>
        <v>100112013</v>
      </c>
    </row>
    <row r="129" spans="1:15" hidden="1" x14ac:dyDescent="0.3">
      <c r="A129">
        <v>10</v>
      </c>
      <c r="B129" s="1" t="s">
        <v>13884</v>
      </c>
      <c r="C129">
        <v>1001</v>
      </c>
      <c r="D129" s="1" t="s">
        <v>6350</v>
      </c>
      <c r="E129">
        <v>100112</v>
      </c>
      <c r="F129" s="1" t="s">
        <v>6625</v>
      </c>
      <c r="G129">
        <v>100112014</v>
      </c>
      <c r="H129">
        <v>14</v>
      </c>
      <c r="I129" s="1" t="s">
        <v>6671</v>
      </c>
      <c r="J129" s="1" t="s">
        <v>6672</v>
      </c>
      <c r="K129" s="1" t="s">
        <v>6673</v>
      </c>
      <c r="L129" s="1" t="s">
        <v>6674</v>
      </c>
      <c r="M129" s="1" t="s">
        <v>6675</v>
      </c>
      <c r="N129" s="1">
        <f>+Categorias__2[[#This Row],[Id_producto]]</f>
        <v>100112</v>
      </c>
      <c r="O129" s="1">
        <f>+Categorias__2[[#This Row],[Id_categoría]]</f>
        <v>100112014</v>
      </c>
    </row>
    <row r="130" spans="1:15" hidden="1" x14ac:dyDescent="0.3">
      <c r="A130">
        <v>10</v>
      </c>
      <c r="B130" s="1" t="s">
        <v>13884</v>
      </c>
      <c r="C130">
        <v>1001</v>
      </c>
      <c r="D130" s="1" t="s">
        <v>6350</v>
      </c>
      <c r="E130">
        <v>100112</v>
      </c>
      <c r="F130" s="1" t="s">
        <v>6625</v>
      </c>
      <c r="G130">
        <v>100112015</v>
      </c>
      <c r="H130">
        <v>15</v>
      </c>
      <c r="I130" s="1" t="s">
        <v>6676</v>
      </c>
      <c r="J130" s="1" t="s">
        <v>6677</v>
      </c>
      <c r="K130" s="1" t="s">
        <v>6678</v>
      </c>
      <c r="L130" s="1" t="s">
        <v>6679</v>
      </c>
      <c r="M130" s="1" t="s">
        <v>6680</v>
      </c>
      <c r="N130" s="1">
        <f>+Categorias__2[[#This Row],[Id_producto]]</f>
        <v>100112</v>
      </c>
      <c r="O130" s="1">
        <f>+Categorias__2[[#This Row],[Id_categoría]]</f>
        <v>100112015</v>
      </c>
    </row>
    <row r="131" spans="1:15" hidden="1" x14ac:dyDescent="0.3">
      <c r="A131">
        <v>10</v>
      </c>
      <c r="B131" s="1" t="s">
        <v>13884</v>
      </c>
      <c r="C131">
        <v>1001</v>
      </c>
      <c r="D131" s="1" t="s">
        <v>6350</v>
      </c>
      <c r="E131">
        <v>100112</v>
      </c>
      <c r="F131" s="1" t="s">
        <v>6625</v>
      </c>
      <c r="G131">
        <v>100112016</v>
      </c>
      <c r="H131">
        <v>16</v>
      </c>
      <c r="I131" s="1" t="s">
        <v>6681</v>
      </c>
      <c r="J131" s="1" t="s">
        <v>6682</v>
      </c>
      <c r="K131" s="1" t="s">
        <v>6683</v>
      </c>
      <c r="L131" s="1" t="s">
        <v>6684</v>
      </c>
      <c r="M131" s="1" t="s">
        <v>6685</v>
      </c>
      <c r="N131" s="1">
        <f>+Categorias__2[[#This Row],[Id_producto]]</f>
        <v>100112</v>
      </c>
      <c r="O131" s="1">
        <f>+Categorias__2[[#This Row],[Id_categoría]]</f>
        <v>100112016</v>
      </c>
    </row>
    <row r="132" spans="1:15" hidden="1" x14ac:dyDescent="0.3">
      <c r="A132">
        <v>10</v>
      </c>
      <c r="B132" s="1" t="s">
        <v>13884</v>
      </c>
      <c r="C132">
        <v>1001</v>
      </c>
      <c r="D132" s="1" t="s">
        <v>6350</v>
      </c>
      <c r="E132">
        <v>100112</v>
      </c>
      <c r="F132" s="1" t="s">
        <v>6625</v>
      </c>
      <c r="G132">
        <v>100112017</v>
      </c>
      <c r="H132">
        <v>17</v>
      </c>
      <c r="I132" s="1" t="s">
        <v>6686</v>
      </c>
      <c r="J132" s="1" t="s">
        <v>6687</v>
      </c>
      <c r="K132" s="1" t="s">
        <v>6688</v>
      </c>
      <c r="L132" s="1" t="s">
        <v>6689</v>
      </c>
      <c r="M132" s="1" t="s">
        <v>6690</v>
      </c>
      <c r="N132" s="1">
        <f>+Categorias__2[[#This Row],[Id_producto]]</f>
        <v>100112</v>
      </c>
      <c r="O132" s="1">
        <f>+Categorias__2[[#This Row],[Id_categoría]]</f>
        <v>100112017</v>
      </c>
    </row>
    <row r="133" spans="1:15" hidden="1" x14ac:dyDescent="0.3">
      <c r="A133">
        <v>10</v>
      </c>
      <c r="B133" s="1" t="s">
        <v>13884</v>
      </c>
      <c r="C133">
        <v>1001</v>
      </c>
      <c r="D133" s="1" t="s">
        <v>6350</v>
      </c>
      <c r="E133">
        <v>100112</v>
      </c>
      <c r="F133" s="1" t="s">
        <v>6625</v>
      </c>
      <c r="G133">
        <v>100112018</v>
      </c>
      <c r="H133">
        <v>18</v>
      </c>
      <c r="I133" s="1" t="s">
        <v>6691</v>
      </c>
      <c r="J133" s="1" t="s">
        <v>6692</v>
      </c>
      <c r="K133" s="1" t="s">
        <v>6693</v>
      </c>
      <c r="L133" s="1" t="s">
        <v>6694</v>
      </c>
      <c r="M133" s="1" t="s">
        <v>6695</v>
      </c>
      <c r="N133" s="1">
        <f>+Categorias__2[[#This Row],[Id_producto]]</f>
        <v>100112</v>
      </c>
      <c r="O133" s="1">
        <f>+Categorias__2[[#This Row],[Id_categoría]]</f>
        <v>100112018</v>
      </c>
    </row>
    <row r="134" spans="1:15" hidden="1" x14ac:dyDescent="0.3">
      <c r="A134">
        <v>10</v>
      </c>
      <c r="B134" s="1" t="s">
        <v>13884</v>
      </c>
      <c r="C134">
        <v>1001</v>
      </c>
      <c r="D134" s="1" t="s">
        <v>6350</v>
      </c>
      <c r="E134">
        <v>100112</v>
      </c>
      <c r="F134" s="1" t="s">
        <v>6625</v>
      </c>
      <c r="G134">
        <v>100112019</v>
      </c>
      <c r="H134">
        <v>19</v>
      </c>
      <c r="I134" s="1" t="s">
        <v>6696</v>
      </c>
      <c r="J134" s="1" t="s">
        <v>6697</v>
      </c>
      <c r="K134" s="1" t="s">
        <v>6698</v>
      </c>
      <c r="L134" s="1" t="s">
        <v>6699</v>
      </c>
      <c r="M134" s="1" t="s">
        <v>6700</v>
      </c>
      <c r="N134" s="1">
        <f>+Categorias__2[[#This Row],[Id_producto]]</f>
        <v>100112</v>
      </c>
      <c r="O134" s="1">
        <f>+Categorias__2[[#This Row],[Id_categoría]]</f>
        <v>100112019</v>
      </c>
    </row>
    <row r="135" spans="1:15" hidden="1" x14ac:dyDescent="0.3">
      <c r="A135">
        <v>10</v>
      </c>
      <c r="B135" s="1" t="s">
        <v>13884</v>
      </c>
      <c r="C135">
        <v>1001</v>
      </c>
      <c r="D135" s="1" t="s">
        <v>6350</v>
      </c>
      <c r="E135">
        <v>100112</v>
      </c>
      <c r="F135" s="1" t="s">
        <v>6625</v>
      </c>
      <c r="G135">
        <v>100112020</v>
      </c>
      <c r="H135">
        <v>20</v>
      </c>
      <c r="I135" s="1" t="s">
        <v>6701</v>
      </c>
      <c r="J135" s="1" t="s">
        <v>6702</v>
      </c>
      <c r="K135" s="1" t="s">
        <v>6703</v>
      </c>
      <c r="L135" s="1" t="s">
        <v>6704</v>
      </c>
      <c r="M135" s="1" t="s">
        <v>6705</v>
      </c>
      <c r="N135" s="1">
        <f>+Categorias__2[[#This Row],[Id_producto]]</f>
        <v>100112</v>
      </c>
      <c r="O135" s="1">
        <f>+Categorias__2[[#This Row],[Id_categoría]]</f>
        <v>100112020</v>
      </c>
    </row>
    <row r="136" spans="1:15" hidden="1" x14ac:dyDescent="0.3">
      <c r="A136">
        <v>10</v>
      </c>
      <c r="B136" s="1" t="s">
        <v>13884</v>
      </c>
      <c r="C136">
        <v>1001</v>
      </c>
      <c r="D136" s="1" t="s">
        <v>6350</v>
      </c>
      <c r="E136">
        <v>100112</v>
      </c>
      <c r="F136" s="1" t="s">
        <v>6625</v>
      </c>
      <c r="G136">
        <v>100112021</v>
      </c>
      <c r="H136">
        <v>21</v>
      </c>
      <c r="I136" s="1" t="s">
        <v>6706</v>
      </c>
      <c r="J136" s="1" t="s">
        <v>6707</v>
      </c>
      <c r="K136" s="1" t="s">
        <v>6708</v>
      </c>
      <c r="L136" s="1" t="s">
        <v>6709</v>
      </c>
      <c r="M136" s="1" t="s">
        <v>6710</v>
      </c>
      <c r="N136" s="1">
        <f>+Categorias__2[[#This Row],[Id_producto]]</f>
        <v>100112</v>
      </c>
      <c r="O136" s="1">
        <f>+Categorias__2[[#This Row],[Id_categoría]]</f>
        <v>100112021</v>
      </c>
    </row>
    <row r="137" spans="1:15" hidden="1" x14ac:dyDescent="0.3">
      <c r="A137">
        <v>10</v>
      </c>
      <c r="B137" s="1" t="s">
        <v>13884</v>
      </c>
      <c r="C137">
        <v>1001</v>
      </c>
      <c r="D137" s="1" t="s">
        <v>6350</v>
      </c>
      <c r="E137">
        <v>100112</v>
      </c>
      <c r="F137" s="1" t="s">
        <v>6625</v>
      </c>
      <c r="G137">
        <v>100112022</v>
      </c>
      <c r="H137">
        <v>22</v>
      </c>
      <c r="I137" s="1" t="s">
        <v>6711</v>
      </c>
      <c r="J137" s="1" t="s">
        <v>6712</v>
      </c>
      <c r="K137" s="1" t="s">
        <v>6713</v>
      </c>
      <c r="L137" s="1" t="s">
        <v>6714</v>
      </c>
      <c r="M137" s="1" t="s">
        <v>6715</v>
      </c>
      <c r="N137" s="1">
        <f>+Categorias__2[[#This Row],[Id_producto]]</f>
        <v>100112</v>
      </c>
      <c r="O137" s="1">
        <f>+Categorias__2[[#This Row],[Id_categoría]]</f>
        <v>100112022</v>
      </c>
    </row>
    <row r="138" spans="1:15" hidden="1" x14ac:dyDescent="0.3">
      <c r="A138">
        <v>10</v>
      </c>
      <c r="B138" s="1" t="s">
        <v>13884</v>
      </c>
      <c r="C138">
        <v>1001</v>
      </c>
      <c r="D138" s="1" t="s">
        <v>6350</v>
      </c>
      <c r="E138">
        <v>100112</v>
      </c>
      <c r="F138" s="1" t="s">
        <v>6625</v>
      </c>
      <c r="G138">
        <v>100112023</v>
      </c>
      <c r="H138">
        <v>23</v>
      </c>
      <c r="I138" s="1" t="s">
        <v>6716</v>
      </c>
      <c r="J138" s="1" t="s">
        <v>6717</v>
      </c>
      <c r="K138" s="1" t="s">
        <v>6718</v>
      </c>
      <c r="L138" s="1" t="s">
        <v>6719</v>
      </c>
      <c r="M138" s="1" t="s">
        <v>6720</v>
      </c>
      <c r="N138" s="1">
        <f>+Categorias__2[[#This Row],[Id_producto]]</f>
        <v>100112</v>
      </c>
      <c r="O138" s="1">
        <f>+Categorias__2[[#This Row],[Id_categoría]]</f>
        <v>100112023</v>
      </c>
    </row>
    <row r="139" spans="1:15" hidden="1" x14ac:dyDescent="0.3">
      <c r="A139">
        <v>10</v>
      </c>
      <c r="B139" s="1" t="s">
        <v>13884</v>
      </c>
      <c r="C139">
        <v>1001</v>
      </c>
      <c r="D139" s="1" t="s">
        <v>6350</v>
      </c>
      <c r="E139">
        <v>100112</v>
      </c>
      <c r="F139" s="1" t="s">
        <v>6625</v>
      </c>
      <c r="G139">
        <v>100112024</v>
      </c>
      <c r="H139">
        <v>24</v>
      </c>
      <c r="I139" s="1" t="s">
        <v>6721</v>
      </c>
      <c r="J139" s="1" t="s">
        <v>6722</v>
      </c>
      <c r="K139" s="1" t="s">
        <v>6723</v>
      </c>
      <c r="L139" s="1" t="s">
        <v>6724</v>
      </c>
      <c r="M139" s="1" t="s">
        <v>6725</v>
      </c>
      <c r="N139" s="1">
        <f>+Categorias__2[[#This Row],[Id_producto]]</f>
        <v>100112</v>
      </c>
      <c r="O139" s="1">
        <f>+Categorias__2[[#This Row],[Id_categoría]]</f>
        <v>100112024</v>
      </c>
    </row>
    <row r="140" spans="1:15" hidden="1" x14ac:dyDescent="0.3">
      <c r="A140">
        <v>10</v>
      </c>
      <c r="B140" s="1" t="s">
        <v>13884</v>
      </c>
      <c r="C140">
        <v>1001</v>
      </c>
      <c r="D140" s="1" t="s">
        <v>6350</v>
      </c>
      <c r="E140">
        <v>100112</v>
      </c>
      <c r="F140" s="1" t="s">
        <v>6625</v>
      </c>
      <c r="G140">
        <v>100112025</v>
      </c>
      <c r="H140">
        <v>25</v>
      </c>
      <c r="I140" s="1" t="s">
        <v>6726</v>
      </c>
      <c r="J140" s="1" t="s">
        <v>6727</v>
      </c>
      <c r="K140" s="1" t="s">
        <v>6728</v>
      </c>
      <c r="L140" s="1" t="s">
        <v>6729</v>
      </c>
      <c r="M140" s="1" t="s">
        <v>6730</v>
      </c>
      <c r="N140" s="1">
        <f>+Categorias__2[[#This Row],[Id_producto]]</f>
        <v>100112</v>
      </c>
      <c r="O140" s="1">
        <f>+Categorias__2[[#This Row],[Id_categoría]]</f>
        <v>100112025</v>
      </c>
    </row>
    <row r="141" spans="1:15" hidden="1" x14ac:dyDescent="0.3">
      <c r="A141">
        <v>10</v>
      </c>
      <c r="B141" s="1" t="s">
        <v>13884</v>
      </c>
      <c r="C141">
        <v>1001</v>
      </c>
      <c r="D141" s="1" t="s">
        <v>6350</v>
      </c>
      <c r="E141">
        <v>100112</v>
      </c>
      <c r="F141" s="1" t="s">
        <v>6625</v>
      </c>
      <c r="G141">
        <v>100112026</v>
      </c>
      <c r="H141">
        <v>26</v>
      </c>
      <c r="I141" s="1" t="s">
        <v>6731</v>
      </c>
      <c r="J141" s="1" t="s">
        <v>6732</v>
      </c>
      <c r="K141" s="1" t="s">
        <v>6733</v>
      </c>
      <c r="L141" s="1" t="s">
        <v>6734</v>
      </c>
      <c r="M141" s="1" t="s">
        <v>6735</v>
      </c>
      <c r="N141" s="1">
        <f>+Categorias__2[[#This Row],[Id_producto]]</f>
        <v>100112</v>
      </c>
      <c r="O141" s="1">
        <f>+Categorias__2[[#This Row],[Id_categoría]]</f>
        <v>100112026</v>
      </c>
    </row>
    <row r="142" spans="1:15" hidden="1" x14ac:dyDescent="0.3">
      <c r="A142">
        <v>10</v>
      </c>
      <c r="B142" s="1" t="s">
        <v>13884</v>
      </c>
      <c r="C142">
        <v>1001</v>
      </c>
      <c r="D142" s="1" t="s">
        <v>6350</v>
      </c>
      <c r="E142">
        <v>100112</v>
      </c>
      <c r="F142" s="1" t="s">
        <v>6625</v>
      </c>
      <c r="G142">
        <v>100112027</v>
      </c>
      <c r="H142">
        <v>27</v>
      </c>
      <c r="I142" s="1" t="s">
        <v>6736</v>
      </c>
      <c r="J142" s="1" t="s">
        <v>6737</v>
      </c>
      <c r="K142" s="1" t="s">
        <v>6738</v>
      </c>
      <c r="L142" s="1" t="s">
        <v>6739</v>
      </c>
      <c r="M142" s="1" t="s">
        <v>6740</v>
      </c>
      <c r="N142" s="1">
        <f>+Categorias__2[[#This Row],[Id_producto]]</f>
        <v>100112</v>
      </c>
      <c r="O142" s="1">
        <f>+Categorias__2[[#This Row],[Id_categoría]]</f>
        <v>100112027</v>
      </c>
    </row>
    <row r="143" spans="1:15" hidden="1" x14ac:dyDescent="0.3">
      <c r="A143">
        <v>10</v>
      </c>
      <c r="B143" s="1" t="s">
        <v>13884</v>
      </c>
      <c r="C143">
        <v>1001</v>
      </c>
      <c r="D143" s="1" t="s">
        <v>6350</v>
      </c>
      <c r="E143">
        <v>100112</v>
      </c>
      <c r="F143" s="1" t="s">
        <v>6625</v>
      </c>
      <c r="G143">
        <v>100112028</v>
      </c>
      <c r="H143">
        <v>28</v>
      </c>
      <c r="I143" s="1" t="s">
        <v>6741</v>
      </c>
      <c r="J143" s="1" t="s">
        <v>6742</v>
      </c>
      <c r="K143" s="1" t="s">
        <v>6743</v>
      </c>
      <c r="L143" s="1" t="s">
        <v>6744</v>
      </c>
      <c r="M143" s="1" t="s">
        <v>6745</v>
      </c>
      <c r="N143" s="1">
        <f>+Categorias__2[[#This Row],[Id_producto]]</f>
        <v>100112</v>
      </c>
      <c r="O143" s="1">
        <f>+Categorias__2[[#This Row],[Id_categoría]]</f>
        <v>100112028</v>
      </c>
    </row>
    <row r="144" spans="1:15" hidden="1" x14ac:dyDescent="0.3">
      <c r="A144">
        <v>10</v>
      </c>
      <c r="B144" s="1" t="s">
        <v>13884</v>
      </c>
      <c r="C144">
        <v>1001</v>
      </c>
      <c r="D144" s="1" t="s">
        <v>6350</v>
      </c>
      <c r="E144">
        <v>100112</v>
      </c>
      <c r="F144" s="1" t="s">
        <v>6625</v>
      </c>
      <c r="G144">
        <v>100112029</v>
      </c>
      <c r="H144">
        <v>29</v>
      </c>
      <c r="I144" s="1" t="s">
        <v>6746</v>
      </c>
      <c r="J144" s="1" t="s">
        <v>6747</v>
      </c>
      <c r="K144" s="1" t="s">
        <v>6748</v>
      </c>
      <c r="L144" s="1" t="s">
        <v>6749</v>
      </c>
      <c r="M144" s="1" t="s">
        <v>6750</v>
      </c>
      <c r="N144" s="1">
        <f>+Categorias__2[[#This Row],[Id_producto]]</f>
        <v>100112</v>
      </c>
      <c r="O144" s="1">
        <f>+Categorias__2[[#This Row],[Id_categoría]]</f>
        <v>100112029</v>
      </c>
    </row>
    <row r="145" spans="1:15" hidden="1" x14ac:dyDescent="0.3">
      <c r="A145">
        <v>10</v>
      </c>
      <c r="B145" s="1" t="s">
        <v>13884</v>
      </c>
      <c r="C145">
        <v>1001</v>
      </c>
      <c r="D145" s="1" t="s">
        <v>6350</v>
      </c>
      <c r="E145">
        <v>100112</v>
      </c>
      <c r="F145" s="1" t="s">
        <v>6625</v>
      </c>
      <c r="G145">
        <v>100112030</v>
      </c>
      <c r="H145">
        <v>30</v>
      </c>
      <c r="I145" s="1" t="s">
        <v>6751</v>
      </c>
      <c r="J145" s="1" t="s">
        <v>6752</v>
      </c>
      <c r="K145" s="1" t="s">
        <v>6753</v>
      </c>
      <c r="L145" s="1" t="s">
        <v>6754</v>
      </c>
      <c r="M145" s="1" t="s">
        <v>6755</v>
      </c>
      <c r="N145" s="1">
        <f>+Categorias__2[[#This Row],[Id_producto]]</f>
        <v>100112</v>
      </c>
      <c r="O145" s="1">
        <f>+Categorias__2[[#This Row],[Id_categoría]]</f>
        <v>100112030</v>
      </c>
    </row>
    <row r="146" spans="1:15" hidden="1" x14ac:dyDescent="0.3">
      <c r="A146">
        <v>10</v>
      </c>
      <c r="B146" s="1" t="s">
        <v>13884</v>
      </c>
      <c r="C146">
        <v>1001</v>
      </c>
      <c r="D146" s="1" t="s">
        <v>6350</v>
      </c>
      <c r="E146">
        <v>100112</v>
      </c>
      <c r="F146" s="1" t="s">
        <v>6625</v>
      </c>
      <c r="G146">
        <v>100112031</v>
      </c>
      <c r="H146">
        <v>31</v>
      </c>
      <c r="I146" s="1" t="s">
        <v>6756</v>
      </c>
      <c r="J146" s="1" t="s">
        <v>6757</v>
      </c>
      <c r="K146" s="1" t="s">
        <v>6758</v>
      </c>
      <c r="L146" s="1" t="s">
        <v>6759</v>
      </c>
      <c r="M146" s="1" t="s">
        <v>6760</v>
      </c>
      <c r="N146" s="1">
        <f>+Categorias__2[[#This Row],[Id_producto]]</f>
        <v>100112</v>
      </c>
      <c r="O146" s="1">
        <f>+Categorias__2[[#This Row],[Id_categoría]]</f>
        <v>100112031</v>
      </c>
    </row>
    <row r="147" spans="1:15" hidden="1" x14ac:dyDescent="0.3">
      <c r="A147">
        <v>10</v>
      </c>
      <c r="B147" s="1" t="s">
        <v>13884</v>
      </c>
      <c r="C147">
        <v>1001</v>
      </c>
      <c r="D147" s="1" t="s">
        <v>6350</v>
      </c>
      <c r="E147">
        <v>100112</v>
      </c>
      <c r="F147" s="1" t="s">
        <v>6625</v>
      </c>
      <c r="G147">
        <v>100112032</v>
      </c>
      <c r="H147">
        <v>32</v>
      </c>
      <c r="I147" s="1" t="s">
        <v>6761</v>
      </c>
      <c r="J147" s="1" t="s">
        <v>6762</v>
      </c>
      <c r="K147" s="1" t="s">
        <v>6763</v>
      </c>
      <c r="L147" s="1" t="s">
        <v>6764</v>
      </c>
      <c r="M147" s="1" t="s">
        <v>6765</v>
      </c>
      <c r="N147" s="1">
        <f>+Categorias__2[[#This Row],[Id_producto]]</f>
        <v>100112</v>
      </c>
      <c r="O147" s="1">
        <f>+Categorias__2[[#This Row],[Id_categoría]]</f>
        <v>100112032</v>
      </c>
    </row>
    <row r="148" spans="1:15" hidden="1" x14ac:dyDescent="0.3">
      <c r="A148">
        <v>10</v>
      </c>
      <c r="B148" s="1" t="s">
        <v>13884</v>
      </c>
      <c r="C148">
        <v>1001</v>
      </c>
      <c r="D148" s="1" t="s">
        <v>6350</v>
      </c>
      <c r="E148">
        <v>100112</v>
      </c>
      <c r="F148" s="1" t="s">
        <v>6625</v>
      </c>
      <c r="G148">
        <v>100112033</v>
      </c>
      <c r="H148">
        <v>33</v>
      </c>
      <c r="I148" s="1" t="s">
        <v>6766</v>
      </c>
      <c r="J148" s="1" t="s">
        <v>6767</v>
      </c>
      <c r="K148" s="1" t="s">
        <v>6768</v>
      </c>
      <c r="L148" s="1" t="s">
        <v>6769</v>
      </c>
      <c r="M148" s="1" t="s">
        <v>6770</v>
      </c>
      <c r="N148" s="1">
        <f>+Categorias__2[[#This Row],[Id_producto]]</f>
        <v>100112</v>
      </c>
      <c r="O148" s="1">
        <f>+Categorias__2[[#This Row],[Id_categoría]]</f>
        <v>100112033</v>
      </c>
    </row>
    <row r="149" spans="1:15" hidden="1" x14ac:dyDescent="0.3">
      <c r="A149">
        <v>10</v>
      </c>
      <c r="B149" s="1" t="s">
        <v>13884</v>
      </c>
      <c r="C149">
        <v>1001</v>
      </c>
      <c r="D149" s="1" t="s">
        <v>6350</v>
      </c>
      <c r="E149">
        <v>100112</v>
      </c>
      <c r="F149" s="1" t="s">
        <v>6625</v>
      </c>
      <c r="G149">
        <v>100112034</v>
      </c>
      <c r="H149">
        <v>34</v>
      </c>
      <c r="I149" s="1" t="s">
        <v>6771</v>
      </c>
      <c r="J149" s="1" t="s">
        <v>6772</v>
      </c>
      <c r="K149" s="1" t="s">
        <v>6773</v>
      </c>
      <c r="L149" s="1" t="s">
        <v>6774</v>
      </c>
      <c r="M149" s="1" t="s">
        <v>6775</v>
      </c>
      <c r="N149" s="1">
        <f>+Categorias__2[[#This Row],[Id_producto]]</f>
        <v>100112</v>
      </c>
      <c r="O149" s="1">
        <f>+Categorias__2[[#This Row],[Id_categoría]]</f>
        <v>100112034</v>
      </c>
    </row>
    <row r="150" spans="1:15" hidden="1" x14ac:dyDescent="0.3">
      <c r="A150">
        <v>10</v>
      </c>
      <c r="B150" s="1" t="s">
        <v>13884</v>
      </c>
      <c r="C150">
        <v>1001</v>
      </c>
      <c r="D150" s="1" t="s">
        <v>6350</v>
      </c>
      <c r="E150">
        <v>100112</v>
      </c>
      <c r="F150" s="1" t="s">
        <v>6625</v>
      </c>
      <c r="G150">
        <v>100112035</v>
      </c>
      <c r="H150">
        <v>35</v>
      </c>
      <c r="I150" s="1" t="s">
        <v>6776</v>
      </c>
      <c r="J150" s="1" t="s">
        <v>6777</v>
      </c>
      <c r="K150" s="1" t="s">
        <v>6778</v>
      </c>
      <c r="L150" s="1" t="s">
        <v>6779</v>
      </c>
      <c r="M150" s="1" t="s">
        <v>6780</v>
      </c>
      <c r="N150" s="1">
        <f>+Categorias__2[[#This Row],[Id_producto]]</f>
        <v>100112</v>
      </c>
      <c r="O150" s="1">
        <f>+Categorias__2[[#This Row],[Id_categoría]]</f>
        <v>100112035</v>
      </c>
    </row>
    <row r="151" spans="1:15" hidden="1" x14ac:dyDescent="0.3">
      <c r="A151">
        <v>10</v>
      </c>
      <c r="B151" s="1" t="s">
        <v>13884</v>
      </c>
      <c r="C151">
        <v>1001</v>
      </c>
      <c r="D151" s="1" t="s">
        <v>6350</v>
      </c>
      <c r="E151">
        <v>100112</v>
      </c>
      <c r="F151" s="1" t="s">
        <v>6625</v>
      </c>
      <c r="G151">
        <v>100112036</v>
      </c>
      <c r="H151">
        <v>36</v>
      </c>
      <c r="I151" s="1" t="s">
        <v>6781</v>
      </c>
      <c r="J151" s="1" t="s">
        <v>6782</v>
      </c>
      <c r="K151" s="1" t="s">
        <v>6783</v>
      </c>
      <c r="L151" s="1" t="s">
        <v>6784</v>
      </c>
      <c r="M151" s="1" t="s">
        <v>6785</v>
      </c>
      <c r="N151" s="1">
        <f>+Categorias__2[[#This Row],[Id_producto]]</f>
        <v>100112</v>
      </c>
      <c r="O151" s="1">
        <f>+Categorias__2[[#This Row],[Id_categoría]]</f>
        <v>100112036</v>
      </c>
    </row>
    <row r="152" spans="1:15" hidden="1" x14ac:dyDescent="0.3">
      <c r="A152">
        <v>10</v>
      </c>
      <c r="B152" s="1" t="s">
        <v>13884</v>
      </c>
      <c r="C152">
        <v>1001</v>
      </c>
      <c r="D152" s="1" t="s">
        <v>6350</v>
      </c>
      <c r="E152">
        <v>100112</v>
      </c>
      <c r="F152" s="1" t="s">
        <v>6625</v>
      </c>
      <c r="G152">
        <v>100112037</v>
      </c>
      <c r="H152">
        <v>37</v>
      </c>
      <c r="I152" s="1" t="s">
        <v>6786</v>
      </c>
      <c r="J152" s="1" t="s">
        <v>6787</v>
      </c>
      <c r="K152" s="1" t="s">
        <v>6788</v>
      </c>
      <c r="L152" s="1" t="s">
        <v>6789</v>
      </c>
      <c r="M152" s="1" t="s">
        <v>6790</v>
      </c>
      <c r="N152" s="1">
        <f>+Categorias__2[[#This Row],[Id_producto]]</f>
        <v>100112</v>
      </c>
      <c r="O152" s="1">
        <f>+Categorias__2[[#This Row],[Id_categoría]]</f>
        <v>100112037</v>
      </c>
    </row>
    <row r="153" spans="1:15" hidden="1" x14ac:dyDescent="0.3">
      <c r="A153">
        <v>10</v>
      </c>
      <c r="B153" s="1" t="s">
        <v>13884</v>
      </c>
      <c r="C153">
        <v>1001</v>
      </c>
      <c r="D153" s="1" t="s">
        <v>6350</v>
      </c>
      <c r="E153">
        <v>100112</v>
      </c>
      <c r="F153" s="1" t="s">
        <v>6625</v>
      </c>
      <c r="G153">
        <v>100112038</v>
      </c>
      <c r="H153">
        <v>38</v>
      </c>
      <c r="I153" s="1" t="s">
        <v>6791</v>
      </c>
      <c r="J153" s="1" t="s">
        <v>6792</v>
      </c>
      <c r="K153" s="1" t="s">
        <v>6793</v>
      </c>
      <c r="L153" s="1" t="s">
        <v>6794</v>
      </c>
      <c r="M153" s="1" t="s">
        <v>6795</v>
      </c>
      <c r="N153" s="1">
        <f>+Categorias__2[[#This Row],[Id_producto]]</f>
        <v>100112</v>
      </c>
      <c r="O153" s="1">
        <f>+Categorias__2[[#This Row],[Id_categoría]]</f>
        <v>100112038</v>
      </c>
    </row>
    <row r="154" spans="1:15" hidden="1" x14ac:dyDescent="0.3">
      <c r="A154">
        <v>10</v>
      </c>
      <c r="B154" s="1" t="s">
        <v>13884</v>
      </c>
      <c r="C154">
        <v>1001</v>
      </c>
      <c r="D154" s="1" t="s">
        <v>6350</v>
      </c>
      <c r="E154">
        <v>100112</v>
      </c>
      <c r="F154" s="1" t="s">
        <v>6625</v>
      </c>
      <c r="G154">
        <v>100112039</v>
      </c>
      <c r="H154">
        <v>39</v>
      </c>
      <c r="I154" s="1" t="s">
        <v>6796</v>
      </c>
      <c r="J154" s="1" t="s">
        <v>6797</v>
      </c>
      <c r="K154" s="1" t="s">
        <v>6798</v>
      </c>
      <c r="L154" s="1" t="s">
        <v>6799</v>
      </c>
      <c r="M154" s="1" t="s">
        <v>6800</v>
      </c>
      <c r="N154" s="1">
        <f>+Categorias__2[[#This Row],[Id_producto]]</f>
        <v>100112</v>
      </c>
      <c r="O154" s="1">
        <f>+Categorias__2[[#This Row],[Id_categoría]]</f>
        <v>100112039</v>
      </c>
    </row>
    <row r="155" spans="1:15" hidden="1" x14ac:dyDescent="0.3">
      <c r="A155">
        <v>10</v>
      </c>
      <c r="B155" s="1" t="s">
        <v>13884</v>
      </c>
      <c r="C155">
        <v>1001</v>
      </c>
      <c r="D155" s="1" t="s">
        <v>6350</v>
      </c>
      <c r="E155">
        <v>100112</v>
      </c>
      <c r="F155" s="1" t="s">
        <v>6625</v>
      </c>
      <c r="G155">
        <v>100112040</v>
      </c>
      <c r="H155">
        <v>40</v>
      </c>
      <c r="I155" s="1" t="s">
        <v>6801</v>
      </c>
      <c r="J155" s="1" t="s">
        <v>6802</v>
      </c>
      <c r="K155" s="1" t="s">
        <v>6803</v>
      </c>
      <c r="L155" s="1" t="s">
        <v>6804</v>
      </c>
      <c r="M155" s="1" t="s">
        <v>6805</v>
      </c>
      <c r="N155" s="1">
        <f>+Categorias__2[[#This Row],[Id_producto]]</f>
        <v>100112</v>
      </c>
      <c r="O155" s="1">
        <f>+Categorias__2[[#This Row],[Id_categoría]]</f>
        <v>100112040</v>
      </c>
    </row>
    <row r="156" spans="1:15" hidden="1" x14ac:dyDescent="0.3">
      <c r="A156">
        <v>10</v>
      </c>
      <c r="B156" s="1" t="s">
        <v>13884</v>
      </c>
      <c r="C156">
        <v>1001</v>
      </c>
      <c r="D156" s="1" t="s">
        <v>6350</v>
      </c>
      <c r="E156">
        <v>100112</v>
      </c>
      <c r="F156" s="1" t="s">
        <v>6625</v>
      </c>
      <c r="G156">
        <v>100112041</v>
      </c>
      <c r="H156">
        <v>41</v>
      </c>
      <c r="I156" s="1" t="s">
        <v>6806</v>
      </c>
      <c r="J156" s="1" t="s">
        <v>6807</v>
      </c>
      <c r="K156" s="1" t="s">
        <v>6808</v>
      </c>
      <c r="L156" s="1" t="s">
        <v>6809</v>
      </c>
      <c r="M156" s="1" t="s">
        <v>6810</v>
      </c>
      <c r="N156" s="1">
        <f>+Categorias__2[[#This Row],[Id_producto]]</f>
        <v>100112</v>
      </c>
      <c r="O156" s="1">
        <f>+Categorias__2[[#This Row],[Id_categoría]]</f>
        <v>100112041</v>
      </c>
    </row>
    <row r="157" spans="1:15" hidden="1" x14ac:dyDescent="0.3">
      <c r="A157">
        <v>10</v>
      </c>
      <c r="B157" s="1" t="s">
        <v>13884</v>
      </c>
      <c r="C157">
        <v>1001</v>
      </c>
      <c r="D157" s="1" t="s">
        <v>6350</v>
      </c>
      <c r="E157">
        <v>100112</v>
      </c>
      <c r="F157" s="1" t="s">
        <v>6625</v>
      </c>
      <c r="G157">
        <v>100112042</v>
      </c>
      <c r="H157">
        <v>42</v>
      </c>
      <c r="I157" s="1" t="s">
        <v>6811</v>
      </c>
      <c r="J157" s="1" t="s">
        <v>6812</v>
      </c>
      <c r="K157" s="1" t="s">
        <v>6813</v>
      </c>
      <c r="L157" s="1" t="s">
        <v>6814</v>
      </c>
      <c r="M157" s="1" t="s">
        <v>6815</v>
      </c>
      <c r="N157" s="1">
        <f>+Categorias__2[[#This Row],[Id_producto]]</f>
        <v>100112</v>
      </c>
      <c r="O157" s="1">
        <f>+Categorias__2[[#This Row],[Id_categoría]]</f>
        <v>100112042</v>
      </c>
    </row>
    <row r="158" spans="1:15" hidden="1" x14ac:dyDescent="0.3">
      <c r="A158">
        <v>10</v>
      </c>
      <c r="B158" s="1" t="s">
        <v>13884</v>
      </c>
      <c r="C158">
        <v>1001</v>
      </c>
      <c r="D158" s="1" t="s">
        <v>6350</v>
      </c>
      <c r="E158">
        <v>100112</v>
      </c>
      <c r="F158" s="1" t="s">
        <v>6625</v>
      </c>
      <c r="G158">
        <v>100112043</v>
      </c>
      <c r="H158">
        <v>43</v>
      </c>
      <c r="I158" s="1" t="s">
        <v>6816</v>
      </c>
      <c r="J158" s="1" t="s">
        <v>6817</v>
      </c>
      <c r="K158" s="1" t="s">
        <v>6818</v>
      </c>
      <c r="L158" s="1" t="s">
        <v>6819</v>
      </c>
      <c r="M158" s="1" t="s">
        <v>6820</v>
      </c>
      <c r="N158" s="1">
        <f>+Categorias__2[[#This Row],[Id_producto]]</f>
        <v>100112</v>
      </c>
      <c r="O158" s="1">
        <f>+Categorias__2[[#This Row],[Id_categoría]]</f>
        <v>100112043</v>
      </c>
    </row>
    <row r="159" spans="1:15" hidden="1" x14ac:dyDescent="0.3">
      <c r="A159">
        <v>10</v>
      </c>
      <c r="B159" s="1" t="s">
        <v>13884</v>
      </c>
      <c r="C159">
        <v>1001</v>
      </c>
      <c r="D159" s="1" t="s">
        <v>6350</v>
      </c>
      <c r="E159">
        <v>100112</v>
      </c>
      <c r="F159" s="1" t="s">
        <v>6625</v>
      </c>
      <c r="G159">
        <v>100112044</v>
      </c>
      <c r="H159">
        <v>44</v>
      </c>
      <c r="I159" s="1" t="s">
        <v>6821</v>
      </c>
      <c r="J159" s="1" t="s">
        <v>6822</v>
      </c>
      <c r="K159" s="1" t="s">
        <v>6823</v>
      </c>
      <c r="L159" s="1" t="s">
        <v>6824</v>
      </c>
      <c r="M159" s="1" t="s">
        <v>6825</v>
      </c>
      <c r="N159" s="1">
        <f>+Categorias__2[[#This Row],[Id_producto]]</f>
        <v>100112</v>
      </c>
      <c r="O159" s="1">
        <f>+Categorias__2[[#This Row],[Id_categoría]]</f>
        <v>100112044</v>
      </c>
    </row>
    <row r="160" spans="1:15" hidden="1" x14ac:dyDescent="0.3">
      <c r="A160">
        <v>10</v>
      </c>
      <c r="B160" s="1" t="s">
        <v>13884</v>
      </c>
      <c r="C160">
        <v>1001</v>
      </c>
      <c r="D160" s="1" t="s">
        <v>6350</v>
      </c>
      <c r="E160">
        <v>100112</v>
      </c>
      <c r="F160" s="1" t="s">
        <v>6625</v>
      </c>
      <c r="G160">
        <v>100112045</v>
      </c>
      <c r="H160">
        <v>45</v>
      </c>
      <c r="I160" s="1" t="s">
        <v>6826</v>
      </c>
      <c r="J160" s="1" t="s">
        <v>6827</v>
      </c>
      <c r="K160" s="1" t="s">
        <v>6828</v>
      </c>
      <c r="L160" s="1" t="s">
        <v>6829</v>
      </c>
      <c r="M160" s="1" t="s">
        <v>6830</v>
      </c>
      <c r="N160" s="1">
        <f>+Categorias__2[[#This Row],[Id_producto]]</f>
        <v>100112</v>
      </c>
      <c r="O160" s="1">
        <f>+Categorias__2[[#This Row],[Id_categoría]]</f>
        <v>100112045</v>
      </c>
    </row>
    <row r="161" spans="1:15" hidden="1" x14ac:dyDescent="0.3">
      <c r="A161">
        <v>10</v>
      </c>
      <c r="B161" s="1" t="s">
        <v>13884</v>
      </c>
      <c r="C161">
        <v>1001</v>
      </c>
      <c r="D161" s="1" t="s">
        <v>6350</v>
      </c>
      <c r="E161">
        <v>100112</v>
      </c>
      <c r="F161" s="1" t="s">
        <v>6625</v>
      </c>
      <c r="G161">
        <v>100112046</v>
      </c>
      <c r="H161">
        <v>46</v>
      </c>
      <c r="I161" s="1" t="s">
        <v>6625</v>
      </c>
      <c r="J161" s="1" t="s">
        <v>6831</v>
      </c>
      <c r="K161" s="1" t="s">
        <v>6832</v>
      </c>
      <c r="L161" s="1" t="s">
        <v>6833</v>
      </c>
      <c r="M161" s="1" t="s">
        <v>6834</v>
      </c>
      <c r="N161" s="1">
        <f>+Categorias__2[[#This Row],[Id_producto]]</f>
        <v>100112</v>
      </c>
      <c r="O161" s="1">
        <f>+Categorias__2[[#This Row],[Id_categoría]]</f>
        <v>100112046</v>
      </c>
    </row>
    <row r="162" spans="1:15" hidden="1" x14ac:dyDescent="0.3">
      <c r="A162">
        <v>10</v>
      </c>
      <c r="B162" s="1" t="s">
        <v>13884</v>
      </c>
      <c r="C162">
        <v>1001</v>
      </c>
      <c r="D162" s="1" t="s">
        <v>6350</v>
      </c>
      <c r="E162">
        <v>100112</v>
      </c>
      <c r="F162" s="1" t="s">
        <v>6625</v>
      </c>
      <c r="G162">
        <v>100112047</v>
      </c>
      <c r="H162">
        <v>47</v>
      </c>
      <c r="I162" s="1" t="s">
        <v>6835</v>
      </c>
      <c r="J162" s="1" t="s">
        <v>6836</v>
      </c>
      <c r="K162" s="1" t="s">
        <v>6837</v>
      </c>
      <c r="L162" s="1" t="s">
        <v>6838</v>
      </c>
      <c r="M162" s="1" t="s">
        <v>6839</v>
      </c>
      <c r="N162" s="1">
        <f>+Categorias__2[[#This Row],[Id_producto]]</f>
        <v>100112</v>
      </c>
      <c r="O162" s="1">
        <f>+Categorias__2[[#This Row],[Id_categoría]]</f>
        <v>100112047</v>
      </c>
    </row>
    <row r="163" spans="1:15" hidden="1" x14ac:dyDescent="0.3">
      <c r="A163">
        <v>10</v>
      </c>
      <c r="B163" s="1" t="s">
        <v>13884</v>
      </c>
      <c r="C163">
        <v>1001</v>
      </c>
      <c r="D163" s="1" t="s">
        <v>6350</v>
      </c>
      <c r="E163">
        <v>100112</v>
      </c>
      <c r="F163" s="1" t="s">
        <v>6625</v>
      </c>
      <c r="G163">
        <v>100112048</v>
      </c>
      <c r="H163">
        <v>48</v>
      </c>
      <c r="I163" s="1" t="s">
        <v>6840</v>
      </c>
      <c r="J163" s="1" t="s">
        <v>6841</v>
      </c>
      <c r="K163" s="1" t="s">
        <v>6842</v>
      </c>
      <c r="L163" s="1" t="s">
        <v>6843</v>
      </c>
      <c r="M163" s="1" t="s">
        <v>6844</v>
      </c>
      <c r="N163" s="1">
        <f>+Categorias__2[[#This Row],[Id_producto]]</f>
        <v>100112</v>
      </c>
      <c r="O163" s="1">
        <f>+Categorias__2[[#This Row],[Id_categoría]]</f>
        <v>100112048</v>
      </c>
    </row>
    <row r="164" spans="1:15" hidden="1" x14ac:dyDescent="0.3">
      <c r="A164">
        <v>10</v>
      </c>
      <c r="B164" s="1" t="s">
        <v>13884</v>
      </c>
      <c r="C164">
        <v>1001</v>
      </c>
      <c r="D164" s="1" t="s">
        <v>6350</v>
      </c>
      <c r="E164">
        <v>100112</v>
      </c>
      <c r="F164" s="1" t="s">
        <v>6625</v>
      </c>
      <c r="G164">
        <v>100112049</v>
      </c>
      <c r="H164">
        <v>49</v>
      </c>
      <c r="I164" s="1" t="s">
        <v>6845</v>
      </c>
      <c r="J164" s="1" t="s">
        <v>6846</v>
      </c>
      <c r="K164" s="1" t="s">
        <v>6847</v>
      </c>
      <c r="L164" s="1" t="s">
        <v>6848</v>
      </c>
      <c r="M164" s="1" t="s">
        <v>6849</v>
      </c>
      <c r="N164" s="1">
        <f>+Categorias__2[[#This Row],[Id_producto]]</f>
        <v>100112</v>
      </c>
      <c r="O164" s="1">
        <f>+Categorias__2[[#This Row],[Id_categoría]]</f>
        <v>100112049</v>
      </c>
    </row>
    <row r="165" spans="1:15" hidden="1" x14ac:dyDescent="0.3">
      <c r="A165">
        <v>10</v>
      </c>
      <c r="B165" s="1" t="s">
        <v>13884</v>
      </c>
      <c r="C165">
        <v>1001</v>
      </c>
      <c r="D165" s="1" t="s">
        <v>6350</v>
      </c>
      <c r="E165">
        <v>100112</v>
      </c>
      <c r="F165" s="1" t="s">
        <v>6625</v>
      </c>
      <c r="G165">
        <v>100112050</v>
      </c>
      <c r="H165">
        <v>50</v>
      </c>
      <c r="I165" s="1" t="s">
        <v>6850</v>
      </c>
      <c r="J165" s="1" t="s">
        <v>6851</v>
      </c>
      <c r="K165" s="1" t="s">
        <v>6852</v>
      </c>
      <c r="L165" s="1" t="s">
        <v>6853</v>
      </c>
      <c r="M165" s="1" t="s">
        <v>6854</v>
      </c>
      <c r="N165" s="1">
        <f>+Categorias__2[[#This Row],[Id_producto]]</f>
        <v>100112</v>
      </c>
      <c r="O165" s="1">
        <f>+Categorias__2[[#This Row],[Id_categoría]]</f>
        <v>100112050</v>
      </c>
    </row>
    <row r="166" spans="1:15" hidden="1" x14ac:dyDescent="0.3">
      <c r="A166">
        <v>10</v>
      </c>
      <c r="B166" s="1" t="s">
        <v>13884</v>
      </c>
      <c r="C166">
        <v>1001</v>
      </c>
      <c r="D166" s="1" t="s">
        <v>6350</v>
      </c>
      <c r="E166">
        <v>100112</v>
      </c>
      <c r="F166" s="1" t="s">
        <v>6625</v>
      </c>
      <c r="G166">
        <v>100112051</v>
      </c>
      <c r="H166">
        <v>51</v>
      </c>
      <c r="I166" s="1" t="s">
        <v>6855</v>
      </c>
      <c r="J166" s="1" t="s">
        <v>6856</v>
      </c>
      <c r="K166" s="1" t="s">
        <v>6857</v>
      </c>
      <c r="L166" s="1" t="s">
        <v>6858</v>
      </c>
      <c r="M166" s="1" t="s">
        <v>6859</v>
      </c>
      <c r="N166" s="1">
        <f>+Categorias__2[[#This Row],[Id_producto]]</f>
        <v>100112</v>
      </c>
      <c r="O166" s="1">
        <f>+Categorias__2[[#This Row],[Id_categoría]]</f>
        <v>100112051</v>
      </c>
    </row>
    <row r="167" spans="1:15" hidden="1" x14ac:dyDescent="0.3">
      <c r="A167">
        <v>10</v>
      </c>
      <c r="B167" s="1" t="s">
        <v>13884</v>
      </c>
      <c r="C167">
        <v>1001</v>
      </c>
      <c r="D167" s="1" t="s">
        <v>6350</v>
      </c>
      <c r="E167">
        <v>100112</v>
      </c>
      <c r="F167" s="1" t="s">
        <v>6625</v>
      </c>
      <c r="G167">
        <v>100112052</v>
      </c>
      <c r="H167">
        <v>52</v>
      </c>
      <c r="I167" s="1" t="s">
        <v>6771</v>
      </c>
      <c r="J167" s="1" t="s">
        <v>6860</v>
      </c>
      <c r="K167" s="1" t="s">
        <v>6861</v>
      </c>
      <c r="L167" s="1" t="s">
        <v>6862</v>
      </c>
      <c r="M167" s="1" t="s">
        <v>6863</v>
      </c>
      <c r="N167" s="1">
        <f>+Categorias__2[[#This Row],[Id_producto]]</f>
        <v>100112</v>
      </c>
      <c r="O167" s="1">
        <f>+Categorias__2[[#This Row],[Id_categoría]]</f>
        <v>100112052</v>
      </c>
    </row>
    <row r="168" spans="1:15" hidden="1" x14ac:dyDescent="0.3">
      <c r="A168">
        <v>10</v>
      </c>
      <c r="B168" s="1" t="s">
        <v>13884</v>
      </c>
      <c r="C168">
        <v>1001</v>
      </c>
      <c r="D168" s="1" t="s">
        <v>6350</v>
      </c>
      <c r="E168">
        <v>100112</v>
      </c>
      <c r="F168" s="1" t="s">
        <v>6625</v>
      </c>
      <c r="G168">
        <v>100112053</v>
      </c>
      <c r="H168">
        <v>53</v>
      </c>
      <c r="I168" s="1" t="s">
        <v>6864</v>
      </c>
      <c r="J168" s="1" t="s">
        <v>6865</v>
      </c>
      <c r="K168" s="1" t="s">
        <v>6866</v>
      </c>
      <c r="L168" s="1" t="s">
        <v>6867</v>
      </c>
      <c r="M168" s="1" t="s">
        <v>6868</v>
      </c>
      <c r="N168" s="1">
        <f>+Categorias__2[[#This Row],[Id_producto]]</f>
        <v>100112</v>
      </c>
      <c r="O168" s="1">
        <f>+Categorias__2[[#This Row],[Id_categoría]]</f>
        <v>100112053</v>
      </c>
    </row>
    <row r="169" spans="1:15" hidden="1" x14ac:dyDescent="0.3">
      <c r="A169">
        <v>10</v>
      </c>
      <c r="B169" s="1" t="s">
        <v>13884</v>
      </c>
      <c r="C169">
        <v>1001</v>
      </c>
      <c r="D169" s="1" t="s">
        <v>6350</v>
      </c>
      <c r="E169">
        <v>100112</v>
      </c>
      <c r="F169" s="1" t="s">
        <v>6625</v>
      </c>
      <c r="G169">
        <v>100112054</v>
      </c>
      <c r="H169">
        <v>54</v>
      </c>
      <c r="I169" s="1" t="s">
        <v>7567</v>
      </c>
      <c r="J169" s="1" t="s">
        <v>7568</v>
      </c>
      <c r="K169" s="1" t="s">
        <v>7569</v>
      </c>
      <c r="L169" s="1" t="s">
        <v>7570</v>
      </c>
      <c r="M169" s="1" t="s">
        <v>7571</v>
      </c>
      <c r="N169" s="1">
        <f>+Categorias__2[[#This Row],[Id_producto]]</f>
        <v>100112</v>
      </c>
      <c r="O169" s="1">
        <f>+Categorias__2[[#This Row],[Id_categoría]]</f>
        <v>100112054</v>
      </c>
    </row>
    <row r="170" spans="1:15" hidden="1" x14ac:dyDescent="0.3">
      <c r="A170">
        <v>10</v>
      </c>
      <c r="B170" s="1" t="s">
        <v>13884</v>
      </c>
      <c r="C170">
        <v>1001</v>
      </c>
      <c r="D170" s="1" t="s">
        <v>6350</v>
      </c>
      <c r="E170">
        <v>100112</v>
      </c>
      <c r="F170" s="1" t="s">
        <v>6625</v>
      </c>
      <c r="G170">
        <v>100112055</v>
      </c>
      <c r="H170">
        <v>55</v>
      </c>
      <c r="I170" s="1" t="s">
        <v>10335</v>
      </c>
      <c r="J170" s="1" t="s">
        <v>10336</v>
      </c>
      <c r="K170" s="1" t="s">
        <v>10337</v>
      </c>
      <c r="L170" s="1" t="s">
        <v>10338</v>
      </c>
      <c r="M170" s="1" t="s">
        <v>10339</v>
      </c>
      <c r="N170" s="1">
        <f>+Categorias__2[[#This Row],[Id_producto]]</f>
        <v>100112</v>
      </c>
      <c r="O170" s="1">
        <f>+Categorias__2[[#This Row],[Id_categoría]]</f>
        <v>100112055</v>
      </c>
    </row>
    <row r="171" spans="1:15" hidden="1" x14ac:dyDescent="0.3">
      <c r="A171">
        <v>10</v>
      </c>
      <c r="B171" s="1" t="s">
        <v>13884</v>
      </c>
      <c r="C171">
        <v>1001</v>
      </c>
      <c r="D171" s="1" t="s">
        <v>6350</v>
      </c>
      <c r="E171">
        <v>100112</v>
      </c>
      <c r="F171" s="1" t="s">
        <v>6625</v>
      </c>
      <c r="G171">
        <v>100112056</v>
      </c>
      <c r="H171">
        <v>56</v>
      </c>
      <c r="I171" s="1" t="s">
        <v>10340</v>
      </c>
      <c r="J171" s="1" t="s">
        <v>10341</v>
      </c>
      <c r="K171" s="1" t="s">
        <v>10342</v>
      </c>
      <c r="L171" s="1" t="s">
        <v>10343</v>
      </c>
      <c r="M171" s="1" t="s">
        <v>10344</v>
      </c>
      <c r="N171" s="1">
        <f>+Categorias__2[[#This Row],[Id_producto]]</f>
        <v>100112</v>
      </c>
      <c r="O171" s="1">
        <f>+Categorias__2[[#This Row],[Id_categoría]]</f>
        <v>100112056</v>
      </c>
    </row>
    <row r="172" spans="1:15" hidden="1" x14ac:dyDescent="0.3">
      <c r="A172">
        <v>10</v>
      </c>
      <c r="B172" s="1" t="s">
        <v>13884</v>
      </c>
      <c r="C172">
        <v>1001</v>
      </c>
      <c r="D172" s="1" t="s">
        <v>6350</v>
      </c>
      <c r="E172">
        <v>100112</v>
      </c>
      <c r="F172" s="1" t="s">
        <v>6625</v>
      </c>
      <c r="G172">
        <v>100112057</v>
      </c>
      <c r="H172">
        <v>57</v>
      </c>
      <c r="I172" s="1" t="s">
        <v>10345</v>
      </c>
      <c r="J172" s="1" t="s">
        <v>10346</v>
      </c>
      <c r="K172" s="1" t="s">
        <v>10347</v>
      </c>
      <c r="L172" s="1" t="s">
        <v>10348</v>
      </c>
      <c r="M172" s="1" t="s">
        <v>10349</v>
      </c>
      <c r="N172" s="1">
        <f>+Categorias__2[[#This Row],[Id_producto]]</f>
        <v>100112</v>
      </c>
      <c r="O172" s="1">
        <f>+Categorias__2[[#This Row],[Id_categoría]]</f>
        <v>100112057</v>
      </c>
    </row>
    <row r="173" spans="1:15" hidden="1" x14ac:dyDescent="0.3">
      <c r="A173">
        <v>10</v>
      </c>
      <c r="B173" s="1" t="s">
        <v>13884</v>
      </c>
      <c r="C173">
        <v>1001</v>
      </c>
      <c r="D173" s="1" t="s">
        <v>6350</v>
      </c>
      <c r="E173">
        <v>100112</v>
      </c>
      <c r="F173" s="1" t="s">
        <v>6625</v>
      </c>
      <c r="G173">
        <v>100112058</v>
      </c>
      <c r="H173">
        <v>58</v>
      </c>
      <c r="I173" s="1" t="s">
        <v>10350</v>
      </c>
      <c r="J173" s="1" t="s">
        <v>10351</v>
      </c>
      <c r="K173" s="1" t="s">
        <v>10352</v>
      </c>
      <c r="L173" s="1" t="s">
        <v>10353</v>
      </c>
      <c r="M173" s="1" t="s">
        <v>10354</v>
      </c>
      <c r="N173" s="1">
        <f>+Categorias__2[[#This Row],[Id_producto]]</f>
        <v>100112</v>
      </c>
      <c r="O173" s="1">
        <f>+Categorias__2[[#This Row],[Id_categoría]]</f>
        <v>100112058</v>
      </c>
    </row>
    <row r="174" spans="1:15" hidden="1" x14ac:dyDescent="0.3">
      <c r="A174">
        <v>10</v>
      </c>
      <c r="B174" s="1" t="s">
        <v>13884</v>
      </c>
      <c r="C174">
        <v>1001</v>
      </c>
      <c r="D174" s="1" t="s">
        <v>6350</v>
      </c>
      <c r="E174">
        <v>100113</v>
      </c>
      <c r="F174" s="1" t="s">
        <v>6869</v>
      </c>
      <c r="G174">
        <v>100113001</v>
      </c>
      <c r="H174">
        <v>1</v>
      </c>
      <c r="I174" s="1" t="s">
        <v>7253</v>
      </c>
      <c r="J174" s="1" t="s">
        <v>7254</v>
      </c>
      <c r="K174" s="1" t="s">
        <v>7255</v>
      </c>
      <c r="L174" s="1" t="s">
        <v>7256</v>
      </c>
      <c r="M174" s="1" t="s">
        <v>7257</v>
      </c>
      <c r="N174" s="1">
        <f>+Categorias__2[[#This Row],[Id_producto]]</f>
        <v>100113</v>
      </c>
      <c r="O174" s="1">
        <f>+Categorias__2[[#This Row],[Id_categoría]]</f>
        <v>100113001</v>
      </c>
    </row>
    <row r="175" spans="1:15" hidden="1" x14ac:dyDescent="0.3">
      <c r="A175">
        <v>10</v>
      </c>
      <c r="B175" s="1" t="s">
        <v>13884</v>
      </c>
      <c r="C175">
        <v>1001</v>
      </c>
      <c r="D175" s="1" t="s">
        <v>6350</v>
      </c>
      <c r="E175">
        <v>100113</v>
      </c>
      <c r="F175" s="1" t="s">
        <v>6869</v>
      </c>
      <c r="G175">
        <v>100113002</v>
      </c>
      <c r="H175">
        <v>2</v>
      </c>
      <c r="I175" s="1" t="s">
        <v>7168</v>
      </c>
      <c r="J175" s="1" t="s">
        <v>7169</v>
      </c>
      <c r="K175" s="1" t="s">
        <v>7170</v>
      </c>
      <c r="L175" s="1" t="s">
        <v>7171</v>
      </c>
      <c r="M175" s="1" t="s">
        <v>7172</v>
      </c>
      <c r="N175" s="1">
        <f>+Categorias__2[[#This Row],[Id_producto]]</f>
        <v>100113</v>
      </c>
      <c r="O175" s="1">
        <f>+Categorias__2[[#This Row],[Id_categoría]]</f>
        <v>100113002</v>
      </c>
    </row>
    <row r="176" spans="1:15" hidden="1" x14ac:dyDescent="0.3">
      <c r="A176">
        <v>10</v>
      </c>
      <c r="B176" s="1" t="s">
        <v>13884</v>
      </c>
      <c r="C176">
        <v>1001</v>
      </c>
      <c r="D176" s="1" t="s">
        <v>6350</v>
      </c>
      <c r="E176">
        <v>100113</v>
      </c>
      <c r="F176" s="1" t="s">
        <v>6869</v>
      </c>
      <c r="G176">
        <v>100113003</v>
      </c>
      <c r="H176">
        <v>3</v>
      </c>
      <c r="I176" s="1" t="s">
        <v>7092</v>
      </c>
      <c r="J176" s="1" t="s">
        <v>7093</v>
      </c>
      <c r="K176" s="1" t="s">
        <v>7094</v>
      </c>
      <c r="L176" s="1" t="s">
        <v>7095</v>
      </c>
      <c r="M176" s="1" t="s">
        <v>7096</v>
      </c>
      <c r="N176" s="1">
        <f>+Categorias__2[[#This Row],[Id_producto]]</f>
        <v>100113</v>
      </c>
      <c r="O176" s="1">
        <f>+Categorias__2[[#This Row],[Id_categoría]]</f>
        <v>100113003</v>
      </c>
    </row>
    <row r="177" spans="1:15" hidden="1" x14ac:dyDescent="0.3">
      <c r="A177">
        <v>10</v>
      </c>
      <c r="B177" s="1" t="s">
        <v>13884</v>
      </c>
      <c r="C177">
        <v>1001</v>
      </c>
      <c r="D177" s="1" t="s">
        <v>6350</v>
      </c>
      <c r="E177">
        <v>100113</v>
      </c>
      <c r="F177" s="1" t="s">
        <v>6869</v>
      </c>
      <c r="G177">
        <v>100113004</v>
      </c>
      <c r="H177">
        <v>4</v>
      </c>
      <c r="I177" s="1" t="s">
        <v>7023</v>
      </c>
      <c r="J177" s="1" t="s">
        <v>7024</v>
      </c>
      <c r="K177" s="1" t="s">
        <v>7025</v>
      </c>
      <c r="L177" s="1" t="s">
        <v>7026</v>
      </c>
      <c r="M177" s="1" t="s">
        <v>7027</v>
      </c>
      <c r="N177" s="1">
        <f>+Categorias__2[[#This Row],[Id_producto]]</f>
        <v>100113</v>
      </c>
      <c r="O177" s="1">
        <f>+Categorias__2[[#This Row],[Id_categoría]]</f>
        <v>100113004</v>
      </c>
    </row>
    <row r="178" spans="1:15" hidden="1" x14ac:dyDescent="0.3">
      <c r="A178">
        <v>10</v>
      </c>
      <c r="B178" s="1" t="s">
        <v>13884</v>
      </c>
      <c r="C178">
        <v>1001</v>
      </c>
      <c r="D178" s="1" t="s">
        <v>6350</v>
      </c>
      <c r="E178">
        <v>100113</v>
      </c>
      <c r="F178" s="1" t="s">
        <v>6869</v>
      </c>
      <c r="G178">
        <v>100113005</v>
      </c>
      <c r="H178">
        <v>5</v>
      </c>
      <c r="I178" s="1" t="s">
        <v>6870</v>
      </c>
      <c r="J178" s="1" t="s">
        <v>6871</v>
      </c>
      <c r="K178" s="1" t="s">
        <v>6872</v>
      </c>
      <c r="L178" s="1" t="s">
        <v>6873</v>
      </c>
      <c r="M178" s="1" t="s">
        <v>6874</v>
      </c>
      <c r="N178" s="1">
        <f>+Categorias__2[[#This Row],[Id_producto]]</f>
        <v>100113</v>
      </c>
      <c r="O178" s="1">
        <f>+Categorias__2[[#This Row],[Id_categoría]]</f>
        <v>100113005</v>
      </c>
    </row>
    <row r="179" spans="1:15" hidden="1" x14ac:dyDescent="0.3">
      <c r="A179">
        <v>10</v>
      </c>
      <c r="B179" s="1" t="s">
        <v>13884</v>
      </c>
      <c r="C179">
        <v>1001</v>
      </c>
      <c r="D179" s="1" t="s">
        <v>6350</v>
      </c>
      <c r="E179">
        <v>100113</v>
      </c>
      <c r="F179" s="1" t="s">
        <v>6869</v>
      </c>
      <c r="G179">
        <v>100113006</v>
      </c>
      <c r="H179">
        <v>6</v>
      </c>
      <c r="I179" s="1" t="s">
        <v>6875</v>
      </c>
      <c r="J179" s="1" t="s">
        <v>6876</v>
      </c>
      <c r="K179" s="1" t="s">
        <v>6877</v>
      </c>
      <c r="L179" s="1" t="s">
        <v>6878</v>
      </c>
      <c r="M179" s="1" t="s">
        <v>6879</v>
      </c>
      <c r="N179" s="1">
        <f>+Categorias__2[[#This Row],[Id_producto]]</f>
        <v>100113</v>
      </c>
      <c r="O179" s="1">
        <f>+Categorias__2[[#This Row],[Id_categoría]]</f>
        <v>100113006</v>
      </c>
    </row>
    <row r="180" spans="1:15" hidden="1" x14ac:dyDescent="0.3">
      <c r="A180">
        <v>10</v>
      </c>
      <c r="B180" s="1" t="s">
        <v>13884</v>
      </c>
      <c r="C180">
        <v>1001</v>
      </c>
      <c r="D180" s="1" t="s">
        <v>6350</v>
      </c>
      <c r="E180">
        <v>100113</v>
      </c>
      <c r="F180" s="1" t="s">
        <v>6869</v>
      </c>
      <c r="G180">
        <v>100113007</v>
      </c>
      <c r="H180">
        <v>7</v>
      </c>
      <c r="I180" s="1" t="s">
        <v>6880</v>
      </c>
      <c r="J180" s="1" t="s">
        <v>6881</v>
      </c>
      <c r="K180" s="1" t="s">
        <v>6882</v>
      </c>
      <c r="L180" s="1" t="s">
        <v>6883</v>
      </c>
      <c r="M180" s="1" t="s">
        <v>6884</v>
      </c>
      <c r="N180" s="1">
        <f>+Categorias__2[[#This Row],[Id_producto]]</f>
        <v>100113</v>
      </c>
      <c r="O180" s="1">
        <f>+Categorias__2[[#This Row],[Id_categoría]]</f>
        <v>100113007</v>
      </c>
    </row>
    <row r="181" spans="1:15" hidden="1" x14ac:dyDescent="0.3">
      <c r="A181">
        <v>10</v>
      </c>
      <c r="B181" s="1" t="s">
        <v>13884</v>
      </c>
      <c r="C181">
        <v>1001</v>
      </c>
      <c r="D181" s="1" t="s">
        <v>6350</v>
      </c>
      <c r="E181">
        <v>100113</v>
      </c>
      <c r="F181" s="1" t="s">
        <v>6869</v>
      </c>
      <c r="G181">
        <v>100113008</v>
      </c>
      <c r="H181">
        <v>8</v>
      </c>
      <c r="I181" s="1" t="s">
        <v>6885</v>
      </c>
      <c r="J181" s="1" t="s">
        <v>6886</v>
      </c>
      <c r="K181" s="1" t="s">
        <v>6887</v>
      </c>
      <c r="L181" s="1" t="s">
        <v>6888</v>
      </c>
      <c r="M181" s="1" t="s">
        <v>6889</v>
      </c>
      <c r="N181" s="1">
        <f>+Categorias__2[[#This Row],[Id_producto]]</f>
        <v>100113</v>
      </c>
      <c r="O181" s="1">
        <f>+Categorias__2[[#This Row],[Id_categoría]]</f>
        <v>100113008</v>
      </c>
    </row>
    <row r="182" spans="1:15" hidden="1" x14ac:dyDescent="0.3">
      <c r="A182">
        <v>10</v>
      </c>
      <c r="B182" s="1" t="s">
        <v>13884</v>
      </c>
      <c r="C182">
        <v>1001</v>
      </c>
      <c r="D182" s="1" t="s">
        <v>6350</v>
      </c>
      <c r="E182">
        <v>100113</v>
      </c>
      <c r="F182" s="1" t="s">
        <v>6869</v>
      </c>
      <c r="G182">
        <v>100113009</v>
      </c>
      <c r="H182">
        <v>9</v>
      </c>
      <c r="I182" s="1" t="s">
        <v>6890</v>
      </c>
      <c r="J182" s="1" t="s">
        <v>6891</v>
      </c>
      <c r="K182" s="1" t="s">
        <v>6892</v>
      </c>
      <c r="L182" s="1" t="s">
        <v>6893</v>
      </c>
      <c r="M182" s="1" t="s">
        <v>6894</v>
      </c>
      <c r="N182" s="1">
        <f>+Categorias__2[[#This Row],[Id_producto]]</f>
        <v>100113</v>
      </c>
      <c r="O182" s="1">
        <f>+Categorias__2[[#This Row],[Id_categoría]]</f>
        <v>100113009</v>
      </c>
    </row>
    <row r="183" spans="1:15" hidden="1" x14ac:dyDescent="0.3">
      <c r="A183">
        <v>10</v>
      </c>
      <c r="B183" s="1" t="s">
        <v>13884</v>
      </c>
      <c r="C183">
        <v>1001</v>
      </c>
      <c r="D183" s="1" t="s">
        <v>6350</v>
      </c>
      <c r="E183">
        <v>100113</v>
      </c>
      <c r="F183" s="1" t="s">
        <v>6869</v>
      </c>
      <c r="G183">
        <v>100113010</v>
      </c>
      <c r="H183">
        <v>10</v>
      </c>
      <c r="I183" s="1" t="s">
        <v>6895</v>
      </c>
      <c r="J183" s="1" t="s">
        <v>6896</v>
      </c>
      <c r="K183" s="1" t="s">
        <v>6897</v>
      </c>
      <c r="L183" s="1" t="s">
        <v>6898</v>
      </c>
      <c r="M183" s="1" t="s">
        <v>6899</v>
      </c>
      <c r="N183" s="1">
        <f>+Categorias__2[[#This Row],[Id_producto]]</f>
        <v>100113</v>
      </c>
      <c r="O183" s="1">
        <f>+Categorias__2[[#This Row],[Id_categoría]]</f>
        <v>100113010</v>
      </c>
    </row>
    <row r="184" spans="1:15" hidden="1" x14ac:dyDescent="0.3">
      <c r="A184">
        <v>10</v>
      </c>
      <c r="B184" s="1" t="s">
        <v>13884</v>
      </c>
      <c r="C184">
        <v>1001</v>
      </c>
      <c r="D184" s="1" t="s">
        <v>6350</v>
      </c>
      <c r="E184">
        <v>100113</v>
      </c>
      <c r="F184" s="1" t="s">
        <v>6869</v>
      </c>
      <c r="G184">
        <v>100113011</v>
      </c>
      <c r="H184">
        <v>11</v>
      </c>
      <c r="I184" s="1" t="s">
        <v>6900</v>
      </c>
      <c r="J184" s="1" t="s">
        <v>6901</v>
      </c>
      <c r="K184" s="1" t="s">
        <v>6902</v>
      </c>
      <c r="L184" s="1" t="s">
        <v>6903</v>
      </c>
      <c r="M184" s="1" t="s">
        <v>6904</v>
      </c>
      <c r="N184" s="1">
        <f>+Categorias__2[[#This Row],[Id_producto]]</f>
        <v>100113</v>
      </c>
      <c r="O184" s="1">
        <f>+Categorias__2[[#This Row],[Id_categoría]]</f>
        <v>100113011</v>
      </c>
    </row>
    <row r="185" spans="1:15" hidden="1" x14ac:dyDescent="0.3">
      <c r="A185">
        <v>10</v>
      </c>
      <c r="B185" s="1" t="s">
        <v>13884</v>
      </c>
      <c r="C185">
        <v>1001</v>
      </c>
      <c r="D185" s="1" t="s">
        <v>6350</v>
      </c>
      <c r="E185">
        <v>100114</v>
      </c>
      <c r="F185" s="1" t="s">
        <v>6905</v>
      </c>
      <c r="G185">
        <v>100114001</v>
      </c>
      <c r="H185">
        <v>1</v>
      </c>
      <c r="I185" s="1" t="s">
        <v>7258</v>
      </c>
      <c r="J185" s="1" t="s">
        <v>7259</v>
      </c>
      <c r="K185" s="1" t="s">
        <v>7260</v>
      </c>
      <c r="L185" s="1" t="s">
        <v>7261</v>
      </c>
      <c r="M185" s="1" t="s">
        <v>7262</v>
      </c>
      <c r="N185" s="1">
        <f>+Categorias__2[[#This Row],[Id_producto]]</f>
        <v>100114</v>
      </c>
      <c r="O185" s="1">
        <f>+Categorias__2[[#This Row],[Id_categoría]]</f>
        <v>100114001</v>
      </c>
    </row>
    <row r="186" spans="1:15" hidden="1" x14ac:dyDescent="0.3">
      <c r="A186">
        <v>10</v>
      </c>
      <c r="B186" s="1" t="s">
        <v>13884</v>
      </c>
      <c r="C186">
        <v>1001</v>
      </c>
      <c r="D186" s="1" t="s">
        <v>6350</v>
      </c>
      <c r="E186">
        <v>100114</v>
      </c>
      <c r="F186" s="1" t="s">
        <v>6905</v>
      </c>
      <c r="G186">
        <v>100114002</v>
      </c>
      <c r="H186">
        <v>2</v>
      </c>
      <c r="I186" s="1" t="s">
        <v>7173</v>
      </c>
      <c r="J186" s="1" t="s">
        <v>7174</v>
      </c>
      <c r="K186" s="1" t="s">
        <v>7175</v>
      </c>
      <c r="L186" s="1" t="s">
        <v>7176</v>
      </c>
      <c r="M186" s="1" t="s">
        <v>7177</v>
      </c>
      <c r="N186" s="1">
        <f>+Categorias__2[[#This Row],[Id_producto]]</f>
        <v>100114</v>
      </c>
      <c r="O186" s="1">
        <f>+Categorias__2[[#This Row],[Id_categoría]]</f>
        <v>100114002</v>
      </c>
    </row>
    <row r="187" spans="1:15" hidden="1" x14ac:dyDescent="0.3">
      <c r="A187">
        <v>10</v>
      </c>
      <c r="B187" s="1" t="s">
        <v>13884</v>
      </c>
      <c r="C187">
        <v>1001</v>
      </c>
      <c r="D187" s="1" t="s">
        <v>6350</v>
      </c>
      <c r="E187">
        <v>100114</v>
      </c>
      <c r="F187" s="1" t="s">
        <v>6905</v>
      </c>
      <c r="G187">
        <v>100114003</v>
      </c>
      <c r="H187">
        <v>3</v>
      </c>
      <c r="I187" s="1" t="s">
        <v>7097</v>
      </c>
      <c r="J187" s="1" t="s">
        <v>7098</v>
      </c>
      <c r="K187" s="1" t="s">
        <v>7099</v>
      </c>
      <c r="L187" s="1" t="s">
        <v>7100</v>
      </c>
      <c r="M187" s="1" t="s">
        <v>7101</v>
      </c>
      <c r="N187" s="1">
        <f>+Categorias__2[[#This Row],[Id_producto]]</f>
        <v>100114</v>
      </c>
      <c r="O187" s="1">
        <f>+Categorias__2[[#This Row],[Id_categoría]]</f>
        <v>100114003</v>
      </c>
    </row>
    <row r="188" spans="1:15" hidden="1" x14ac:dyDescent="0.3">
      <c r="A188">
        <v>10</v>
      </c>
      <c r="B188" s="1" t="s">
        <v>13884</v>
      </c>
      <c r="C188">
        <v>1001</v>
      </c>
      <c r="D188" s="1" t="s">
        <v>6350</v>
      </c>
      <c r="E188">
        <v>100114</v>
      </c>
      <c r="F188" s="1" t="s">
        <v>6905</v>
      </c>
      <c r="G188">
        <v>100114004</v>
      </c>
      <c r="H188">
        <v>4</v>
      </c>
      <c r="I188" s="1" t="s">
        <v>7028</v>
      </c>
      <c r="J188" s="1" t="s">
        <v>7029</v>
      </c>
      <c r="K188" s="1" t="s">
        <v>7030</v>
      </c>
      <c r="L188" s="1" t="s">
        <v>7031</v>
      </c>
      <c r="M188" s="1" t="s">
        <v>7032</v>
      </c>
      <c r="N188" s="1">
        <f>+Categorias__2[[#This Row],[Id_producto]]</f>
        <v>100114</v>
      </c>
      <c r="O188" s="1">
        <f>+Categorias__2[[#This Row],[Id_categoría]]</f>
        <v>100114004</v>
      </c>
    </row>
    <row r="189" spans="1:15" hidden="1" x14ac:dyDescent="0.3">
      <c r="A189">
        <v>10</v>
      </c>
      <c r="B189" s="1" t="s">
        <v>13884</v>
      </c>
      <c r="C189">
        <v>1001</v>
      </c>
      <c r="D189" s="1" t="s">
        <v>6350</v>
      </c>
      <c r="E189">
        <v>100114</v>
      </c>
      <c r="F189" s="1" t="s">
        <v>6905</v>
      </c>
      <c r="G189">
        <v>100114005</v>
      </c>
      <c r="H189">
        <v>5</v>
      </c>
      <c r="I189" s="1" t="s">
        <v>6906</v>
      </c>
      <c r="J189" s="1" t="s">
        <v>6907</v>
      </c>
      <c r="K189" s="1" t="s">
        <v>6908</v>
      </c>
      <c r="L189" s="1" t="s">
        <v>6909</v>
      </c>
      <c r="M189" s="1" t="s">
        <v>6910</v>
      </c>
      <c r="N189" s="1">
        <f>+Categorias__2[[#This Row],[Id_producto]]</f>
        <v>100114</v>
      </c>
      <c r="O189" s="1">
        <f>+Categorias__2[[#This Row],[Id_categoría]]</f>
        <v>100114005</v>
      </c>
    </row>
    <row r="190" spans="1:15" hidden="1" x14ac:dyDescent="0.3">
      <c r="A190">
        <v>10</v>
      </c>
      <c r="B190" s="1" t="s">
        <v>13884</v>
      </c>
      <c r="C190">
        <v>1001</v>
      </c>
      <c r="D190" s="1" t="s">
        <v>6350</v>
      </c>
      <c r="E190">
        <v>100114</v>
      </c>
      <c r="F190" s="1" t="s">
        <v>6905</v>
      </c>
      <c r="G190">
        <v>100114006</v>
      </c>
      <c r="H190">
        <v>6</v>
      </c>
      <c r="I190" s="1" t="s">
        <v>6911</v>
      </c>
      <c r="J190" s="1" t="s">
        <v>6912</v>
      </c>
      <c r="K190" s="1" t="s">
        <v>6913</v>
      </c>
      <c r="L190" s="1" t="s">
        <v>6914</v>
      </c>
      <c r="M190" s="1" t="s">
        <v>6915</v>
      </c>
      <c r="N190" s="1">
        <f>+Categorias__2[[#This Row],[Id_producto]]</f>
        <v>100114</v>
      </c>
      <c r="O190" s="1">
        <f>+Categorias__2[[#This Row],[Id_categoría]]</f>
        <v>100114006</v>
      </c>
    </row>
    <row r="191" spans="1:15" hidden="1" x14ac:dyDescent="0.3">
      <c r="A191">
        <v>10</v>
      </c>
      <c r="B191" s="1" t="s">
        <v>13884</v>
      </c>
      <c r="C191">
        <v>1001</v>
      </c>
      <c r="D191" s="1" t="s">
        <v>6350</v>
      </c>
      <c r="E191">
        <v>100114</v>
      </c>
      <c r="F191" s="1" t="s">
        <v>6905</v>
      </c>
      <c r="G191">
        <v>100114007</v>
      </c>
      <c r="H191">
        <v>7</v>
      </c>
      <c r="I191" s="1" t="s">
        <v>6916</v>
      </c>
      <c r="J191" s="1" t="s">
        <v>6917</v>
      </c>
      <c r="K191" s="1" t="s">
        <v>6918</v>
      </c>
      <c r="L191" s="1" t="s">
        <v>6919</v>
      </c>
      <c r="M191" s="1" t="s">
        <v>6920</v>
      </c>
      <c r="N191" s="1">
        <f>+Categorias__2[[#This Row],[Id_producto]]</f>
        <v>100114</v>
      </c>
      <c r="O191" s="1">
        <f>+Categorias__2[[#This Row],[Id_categoría]]</f>
        <v>100114007</v>
      </c>
    </row>
    <row r="192" spans="1:15" hidden="1" x14ac:dyDescent="0.3">
      <c r="A192">
        <v>10</v>
      </c>
      <c r="B192" s="1" t="s">
        <v>13884</v>
      </c>
      <c r="C192">
        <v>1001</v>
      </c>
      <c r="D192" s="1" t="s">
        <v>6350</v>
      </c>
      <c r="E192">
        <v>100114</v>
      </c>
      <c r="F192" s="1" t="s">
        <v>6905</v>
      </c>
      <c r="G192">
        <v>100114008</v>
      </c>
      <c r="H192">
        <v>8</v>
      </c>
      <c r="I192" s="1" t="s">
        <v>6921</v>
      </c>
      <c r="J192" s="1" t="s">
        <v>6922</v>
      </c>
      <c r="K192" s="1" t="s">
        <v>6923</v>
      </c>
      <c r="L192" s="1" t="s">
        <v>6924</v>
      </c>
      <c r="M192" s="1" t="s">
        <v>6925</v>
      </c>
      <c r="N192" s="1">
        <f>+Categorias__2[[#This Row],[Id_producto]]</f>
        <v>100114</v>
      </c>
      <c r="O192" s="1">
        <f>+Categorias__2[[#This Row],[Id_categoría]]</f>
        <v>100114008</v>
      </c>
    </row>
    <row r="193" spans="1:15" hidden="1" x14ac:dyDescent="0.3">
      <c r="A193">
        <v>10</v>
      </c>
      <c r="B193" s="1" t="s">
        <v>13884</v>
      </c>
      <c r="C193">
        <v>1001</v>
      </c>
      <c r="D193" s="1" t="s">
        <v>6350</v>
      </c>
      <c r="E193">
        <v>100114</v>
      </c>
      <c r="F193" s="1" t="s">
        <v>6905</v>
      </c>
      <c r="G193">
        <v>100114009</v>
      </c>
      <c r="H193">
        <v>9</v>
      </c>
      <c r="I193" s="1" t="s">
        <v>6926</v>
      </c>
      <c r="J193" s="1" t="s">
        <v>6927</v>
      </c>
      <c r="K193" s="1" t="s">
        <v>6928</v>
      </c>
      <c r="L193" s="1" t="s">
        <v>6929</v>
      </c>
      <c r="M193" s="1" t="s">
        <v>6930</v>
      </c>
      <c r="N193" s="1">
        <f>+Categorias__2[[#This Row],[Id_producto]]</f>
        <v>100114</v>
      </c>
      <c r="O193" s="1">
        <f>+Categorias__2[[#This Row],[Id_categoría]]</f>
        <v>100114009</v>
      </c>
    </row>
    <row r="194" spans="1:15" hidden="1" x14ac:dyDescent="0.3">
      <c r="A194">
        <v>10</v>
      </c>
      <c r="B194" s="1" t="s">
        <v>13884</v>
      </c>
      <c r="C194">
        <v>1001</v>
      </c>
      <c r="D194" s="1" t="s">
        <v>6350</v>
      </c>
      <c r="E194">
        <v>100114</v>
      </c>
      <c r="F194" s="1" t="s">
        <v>6905</v>
      </c>
      <c r="G194">
        <v>100114010</v>
      </c>
      <c r="H194">
        <v>10</v>
      </c>
      <c r="I194" s="1" t="s">
        <v>6931</v>
      </c>
      <c r="J194" s="1" t="s">
        <v>6932</v>
      </c>
      <c r="K194" s="1" t="s">
        <v>6933</v>
      </c>
      <c r="L194" s="1" t="s">
        <v>6934</v>
      </c>
      <c r="M194" s="1" t="s">
        <v>6935</v>
      </c>
      <c r="N194" s="1">
        <f>+Categorias__2[[#This Row],[Id_producto]]</f>
        <v>100114</v>
      </c>
      <c r="O194" s="1">
        <f>+Categorias__2[[#This Row],[Id_categoría]]</f>
        <v>100114010</v>
      </c>
    </row>
    <row r="195" spans="1:15" hidden="1" x14ac:dyDescent="0.3">
      <c r="A195">
        <v>10</v>
      </c>
      <c r="B195" s="1" t="s">
        <v>13884</v>
      </c>
      <c r="C195">
        <v>1001</v>
      </c>
      <c r="D195" s="1" t="s">
        <v>6350</v>
      </c>
      <c r="E195">
        <v>100114</v>
      </c>
      <c r="F195" s="1" t="s">
        <v>6905</v>
      </c>
      <c r="G195">
        <v>100114011</v>
      </c>
      <c r="H195">
        <v>11</v>
      </c>
      <c r="I195" s="1" t="s">
        <v>6936</v>
      </c>
      <c r="J195" s="1" t="s">
        <v>6937</v>
      </c>
      <c r="K195" s="1" t="s">
        <v>6938</v>
      </c>
      <c r="L195" s="1" t="s">
        <v>6939</v>
      </c>
      <c r="M195" s="1" t="s">
        <v>6940</v>
      </c>
      <c r="N195" s="1">
        <f>+Categorias__2[[#This Row],[Id_producto]]</f>
        <v>100114</v>
      </c>
      <c r="O195" s="1">
        <f>+Categorias__2[[#This Row],[Id_categoría]]</f>
        <v>100114011</v>
      </c>
    </row>
    <row r="196" spans="1:15" hidden="1" x14ac:dyDescent="0.3">
      <c r="A196">
        <v>10</v>
      </c>
      <c r="B196" s="1" t="s">
        <v>13884</v>
      </c>
      <c r="C196">
        <v>1001</v>
      </c>
      <c r="D196" s="1" t="s">
        <v>6350</v>
      </c>
      <c r="E196">
        <v>100114</v>
      </c>
      <c r="F196" s="1" t="s">
        <v>6905</v>
      </c>
      <c r="G196">
        <v>100114012</v>
      </c>
      <c r="H196">
        <v>12</v>
      </c>
      <c r="I196" s="1" t="s">
        <v>6941</v>
      </c>
      <c r="J196" s="1" t="s">
        <v>6942</v>
      </c>
      <c r="K196" s="1" t="s">
        <v>6943</v>
      </c>
      <c r="L196" s="1" t="s">
        <v>6944</v>
      </c>
      <c r="M196" s="1" t="s">
        <v>6945</v>
      </c>
      <c r="N196" s="1">
        <f>+Categorias__2[[#This Row],[Id_producto]]</f>
        <v>100114</v>
      </c>
      <c r="O196" s="1">
        <f>+Categorias__2[[#This Row],[Id_categoría]]</f>
        <v>100114012</v>
      </c>
    </row>
    <row r="197" spans="1:15" hidden="1" x14ac:dyDescent="0.3">
      <c r="A197">
        <v>10</v>
      </c>
      <c r="B197" s="1" t="s">
        <v>13884</v>
      </c>
      <c r="C197">
        <v>1001</v>
      </c>
      <c r="D197" s="1" t="s">
        <v>6350</v>
      </c>
      <c r="E197">
        <v>100114</v>
      </c>
      <c r="F197" s="1" t="s">
        <v>6905</v>
      </c>
      <c r="G197">
        <v>100114013</v>
      </c>
      <c r="H197">
        <v>13</v>
      </c>
      <c r="I197" s="1" t="s">
        <v>6946</v>
      </c>
      <c r="J197" s="1" t="s">
        <v>6947</v>
      </c>
      <c r="K197" s="1" t="s">
        <v>6948</v>
      </c>
      <c r="L197" s="1" t="s">
        <v>6949</v>
      </c>
      <c r="M197" s="1" t="s">
        <v>6950</v>
      </c>
      <c r="N197" s="1">
        <f>+Categorias__2[[#This Row],[Id_producto]]</f>
        <v>100114</v>
      </c>
      <c r="O197" s="1">
        <f>+Categorias__2[[#This Row],[Id_categoría]]</f>
        <v>100114013</v>
      </c>
    </row>
    <row r="198" spans="1:15" hidden="1" x14ac:dyDescent="0.3">
      <c r="A198">
        <v>10</v>
      </c>
      <c r="B198" s="1" t="s">
        <v>13884</v>
      </c>
      <c r="C198">
        <v>1001</v>
      </c>
      <c r="D198" s="1" t="s">
        <v>6350</v>
      </c>
      <c r="E198">
        <v>100114</v>
      </c>
      <c r="F198" s="1" t="s">
        <v>6905</v>
      </c>
      <c r="G198">
        <v>100114014</v>
      </c>
      <c r="H198">
        <v>14</v>
      </c>
      <c r="I198" s="1" t="s">
        <v>6951</v>
      </c>
      <c r="J198" s="1" t="s">
        <v>6952</v>
      </c>
      <c r="K198" s="1" t="s">
        <v>6953</v>
      </c>
      <c r="L198" s="1" t="s">
        <v>6954</v>
      </c>
      <c r="M198" s="1" t="s">
        <v>6955</v>
      </c>
      <c r="N198" s="1">
        <f>+Categorias__2[[#This Row],[Id_producto]]</f>
        <v>100114</v>
      </c>
      <c r="O198" s="1">
        <f>+Categorias__2[[#This Row],[Id_categoría]]</f>
        <v>100114014</v>
      </c>
    </row>
    <row r="199" spans="1:15" hidden="1" x14ac:dyDescent="0.3">
      <c r="A199">
        <v>10</v>
      </c>
      <c r="B199" s="1" t="s">
        <v>13884</v>
      </c>
      <c r="C199">
        <v>1001</v>
      </c>
      <c r="D199" s="1" t="s">
        <v>6350</v>
      </c>
      <c r="E199">
        <v>100114</v>
      </c>
      <c r="F199" s="1" t="s">
        <v>6905</v>
      </c>
      <c r="G199">
        <v>100114015</v>
      </c>
      <c r="H199">
        <v>15</v>
      </c>
      <c r="I199" s="1" t="s">
        <v>6956</v>
      </c>
      <c r="J199" s="1" t="s">
        <v>6957</v>
      </c>
      <c r="K199" s="1" t="s">
        <v>6958</v>
      </c>
      <c r="L199" s="1" t="s">
        <v>6959</v>
      </c>
      <c r="M199" s="1" t="s">
        <v>6960</v>
      </c>
      <c r="N199" s="1">
        <f>+Categorias__2[[#This Row],[Id_producto]]</f>
        <v>100114</v>
      </c>
      <c r="O199" s="1">
        <f>+Categorias__2[[#This Row],[Id_categoría]]</f>
        <v>100114015</v>
      </c>
    </row>
    <row r="200" spans="1:15" hidden="1" x14ac:dyDescent="0.3">
      <c r="A200">
        <v>10</v>
      </c>
      <c r="B200" s="1" t="s">
        <v>13884</v>
      </c>
      <c r="C200">
        <v>1001</v>
      </c>
      <c r="D200" s="1" t="s">
        <v>6350</v>
      </c>
      <c r="E200">
        <v>100115</v>
      </c>
      <c r="F200" s="1" t="s">
        <v>7102</v>
      </c>
      <c r="G200">
        <v>100115001</v>
      </c>
      <c r="H200">
        <v>1</v>
      </c>
      <c r="I200" s="1" t="s">
        <v>7263</v>
      </c>
      <c r="J200" s="1" t="s">
        <v>7264</v>
      </c>
      <c r="K200" s="1" t="s">
        <v>7265</v>
      </c>
      <c r="L200" s="1" t="s">
        <v>7266</v>
      </c>
      <c r="M200" s="1" t="s">
        <v>7267</v>
      </c>
      <c r="N200" s="1">
        <f>+Categorias__2[[#This Row],[Id_producto]]</f>
        <v>100115</v>
      </c>
      <c r="O200" s="1">
        <f>+Categorias__2[[#This Row],[Id_categoría]]</f>
        <v>100115001</v>
      </c>
    </row>
    <row r="201" spans="1:15" hidden="1" x14ac:dyDescent="0.3">
      <c r="A201">
        <v>10</v>
      </c>
      <c r="B201" s="1" t="s">
        <v>13884</v>
      </c>
      <c r="C201">
        <v>1001</v>
      </c>
      <c r="D201" s="1" t="s">
        <v>6350</v>
      </c>
      <c r="E201">
        <v>100115</v>
      </c>
      <c r="F201" s="1" t="s">
        <v>7102</v>
      </c>
      <c r="G201">
        <v>100115002</v>
      </c>
      <c r="H201">
        <v>2</v>
      </c>
      <c r="I201" s="1" t="s">
        <v>7178</v>
      </c>
      <c r="J201" s="1" t="s">
        <v>7179</v>
      </c>
      <c r="K201" s="1" t="s">
        <v>7180</v>
      </c>
      <c r="L201" s="1" t="s">
        <v>7181</v>
      </c>
      <c r="M201" s="1" t="s">
        <v>7182</v>
      </c>
      <c r="N201" s="1">
        <f>+Categorias__2[[#This Row],[Id_producto]]</f>
        <v>100115</v>
      </c>
      <c r="O201" s="1">
        <f>+Categorias__2[[#This Row],[Id_categoría]]</f>
        <v>100115002</v>
      </c>
    </row>
    <row r="202" spans="1:15" hidden="1" x14ac:dyDescent="0.3">
      <c r="A202">
        <v>10</v>
      </c>
      <c r="B202" s="1" t="s">
        <v>13884</v>
      </c>
      <c r="C202">
        <v>1001</v>
      </c>
      <c r="D202" s="1" t="s">
        <v>6350</v>
      </c>
      <c r="E202">
        <v>100115</v>
      </c>
      <c r="F202" s="1" t="s">
        <v>7102</v>
      </c>
      <c r="G202">
        <v>100115003</v>
      </c>
      <c r="H202">
        <v>3</v>
      </c>
      <c r="I202" s="1" t="s">
        <v>7103</v>
      </c>
      <c r="J202" s="1" t="s">
        <v>7104</v>
      </c>
      <c r="K202" s="1" t="s">
        <v>7105</v>
      </c>
      <c r="L202" s="1" t="s">
        <v>7106</v>
      </c>
      <c r="M202" s="1" t="s">
        <v>7107</v>
      </c>
      <c r="N202" s="1">
        <f>+Categorias__2[[#This Row],[Id_producto]]</f>
        <v>100115</v>
      </c>
      <c r="O202" s="1">
        <f>+Categorias__2[[#This Row],[Id_categoría]]</f>
        <v>100115003</v>
      </c>
    </row>
    <row r="203" spans="1:15" hidden="1" x14ac:dyDescent="0.3">
      <c r="A203">
        <v>10</v>
      </c>
      <c r="B203" s="1" t="s">
        <v>13884</v>
      </c>
      <c r="C203">
        <v>1001</v>
      </c>
      <c r="D203" s="1" t="s">
        <v>6350</v>
      </c>
      <c r="E203">
        <v>100115</v>
      </c>
      <c r="F203" s="1" t="s">
        <v>7102</v>
      </c>
      <c r="G203">
        <v>100115004</v>
      </c>
      <c r="H203">
        <v>4</v>
      </c>
      <c r="I203" s="1" t="s">
        <v>6279</v>
      </c>
      <c r="J203" s="1" t="s">
        <v>10355</v>
      </c>
      <c r="K203" s="1" t="s">
        <v>10356</v>
      </c>
      <c r="L203" s="1" t="s">
        <v>10357</v>
      </c>
      <c r="M203" s="1" t="s">
        <v>10358</v>
      </c>
      <c r="N203" s="1">
        <f>+Categorias__2[[#This Row],[Id_producto]]</f>
        <v>100115</v>
      </c>
      <c r="O203" s="1">
        <f>+Categorias__2[[#This Row],[Id_categoría]]</f>
        <v>100115004</v>
      </c>
    </row>
    <row r="204" spans="1:15" hidden="1" x14ac:dyDescent="0.3">
      <c r="A204">
        <v>10</v>
      </c>
      <c r="B204" s="1" t="s">
        <v>13884</v>
      </c>
      <c r="C204">
        <v>1001</v>
      </c>
      <c r="D204" s="1" t="s">
        <v>6350</v>
      </c>
      <c r="E204">
        <v>100116</v>
      </c>
      <c r="F204" s="1" t="s">
        <v>7268</v>
      </c>
      <c r="G204">
        <v>100116001</v>
      </c>
      <c r="H204">
        <v>1</v>
      </c>
      <c r="I204" s="1" t="s">
        <v>7268</v>
      </c>
      <c r="J204" s="1" t="s">
        <v>7269</v>
      </c>
      <c r="K204" s="1" t="s">
        <v>7270</v>
      </c>
      <c r="L204" s="1" t="s">
        <v>7271</v>
      </c>
      <c r="M204" s="1" t="s">
        <v>7272</v>
      </c>
      <c r="N204" s="1">
        <f>+Categorias__2[[#This Row],[Id_producto]]</f>
        <v>100116</v>
      </c>
      <c r="O204" s="1">
        <f>+Categorias__2[[#This Row],[Id_categoría]]</f>
        <v>100116001</v>
      </c>
    </row>
    <row r="205" spans="1:15" hidden="1" x14ac:dyDescent="0.3">
      <c r="A205">
        <v>10</v>
      </c>
      <c r="B205" s="1" t="s">
        <v>13884</v>
      </c>
      <c r="C205">
        <v>1001</v>
      </c>
      <c r="D205" s="1" t="s">
        <v>6350</v>
      </c>
      <c r="E205">
        <v>100117</v>
      </c>
      <c r="F205" s="1" t="s">
        <v>6961</v>
      </c>
      <c r="G205">
        <v>100117001</v>
      </c>
      <c r="H205">
        <v>1</v>
      </c>
      <c r="I205" s="1" t="s">
        <v>7273</v>
      </c>
      <c r="J205" s="1" t="s">
        <v>7274</v>
      </c>
      <c r="K205" s="1" t="s">
        <v>7275</v>
      </c>
      <c r="L205" s="1" t="s">
        <v>7276</v>
      </c>
      <c r="M205" s="1" t="s">
        <v>7277</v>
      </c>
      <c r="N205" s="1">
        <f>+Categorias__2[[#This Row],[Id_producto]]</f>
        <v>100117</v>
      </c>
      <c r="O205" s="1">
        <f>+Categorias__2[[#This Row],[Id_categoría]]</f>
        <v>100117001</v>
      </c>
    </row>
    <row r="206" spans="1:15" hidden="1" x14ac:dyDescent="0.3">
      <c r="A206">
        <v>10</v>
      </c>
      <c r="B206" s="1" t="s">
        <v>13884</v>
      </c>
      <c r="C206">
        <v>1001</v>
      </c>
      <c r="D206" s="1" t="s">
        <v>6350</v>
      </c>
      <c r="E206">
        <v>100117</v>
      </c>
      <c r="F206" s="1" t="s">
        <v>6961</v>
      </c>
      <c r="G206">
        <v>100117002</v>
      </c>
      <c r="H206">
        <v>2</v>
      </c>
      <c r="I206" s="1" t="s">
        <v>7183</v>
      </c>
      <c r="J206" s="1" t="s">
        <v>7184</v>
      </c>
      <c r="K206" s="1" t="s">
        <v>7185</v>
      </c>
      <c r="L206" s="1" t="s">
        <v>7186</v>
      </c>
      <c r="M206" s="1" t="s">
        <v>7187</v>
      </c>
      <c r="N206" s="1">
        <f>+Categorias__2[[#This Row],[Id_producto]]</f>
        <v>100117</v>
      </c>
      <c r="O206" s="1">
        <f>+Categorias__2[[#This Row],[Id_categoría]]</f>
        <v>100117002</v>
      </c>
    </row>
    <row r="207" spans="1:15" hidden="1" x14ac:dyDescent="0.3">
      <c r="A207">
        <v>10</v>
      </c>
      <c r="B207" s="1" t="s">
        <v>13884</v>
      </c>
      <c r="C207">
        <v>1001</v>
      </c>
      <c r="D207" s="1" t="s">
        <v>6350</v>
      </c>
      <c r="E207">
        <v>100117</v>
      </c>
      <c r="F207" s="1" t="s">
        <v>6961</v>
      </c>
      <c r="G207">
        <v>100117003</v>
      </c>
      <c r="H207">
        <v>3</v>
      </c>
      <c r="I207" s="1" t="s">
        <v>7108</v>
      </c>
      <c r="J207" s="1" t="s">
        <v>7109</v>
      </c>
      <c r="K207" s="1" t="s">
        <v>7110</v>
      </c>
      <c r="L207" s="1" t="s">
        <v>7111</v>
      </c>
      <c r="M207" s="1" t="s">
        <v>7112</v>
      </c>
      <c r="N207" s="1">
        <f>+Categorias__2[[#This Row],[Id_producto]]</f>
        <v>100117</v>
      </c>
      <c r="O207" s="1">
        <f>+Categorias__2[[#This Row],[Id_categoría]]</f>
        <v>100117003</v>
      </c>
    </row>
    <row r="208" spans="1:15" hidden="1" x14ac:dyDescent="0.3">
      <c r="A208">
        <v>10</v>
      </c>
      <c r="B208" s="1" t="s">
        <v>13884</v>
      </c>
      <c r="C208">
        <v>1001</v>
      </c>
      <c r="D208" s="1" t="s">
        <v>6350</v>
      </c>
      <c r="E208">
        <v>100117</v>
      </c>
      <c r="F208" s="1" t="s">
        <v>6961</v>
      </c>
      <c r="G208">
        <v>100117004</v>
      </c>
      <c r="H208">
        <v>4</v>
      </c>
      <c r="I208" s="1" t="s">
        <v>7033</v>
      </c>
      <c r="J208" s="1" t="s">
        <v>7034</v>
      </c>
      <c r="K208" s="1" t="s">
        <v>7035</v>
      </c>
      <c r="L208" s="1" t="s">
        <v>7036</v>
      </c>
      <c r="M208" s="1" t="s">
        <v>7037</v>
      </c>
      <c r="N208" s="1">
        <f>+Categorias__2[[#This Row],[Id_producto]]</f>
        <v>100117</v>
      </c>
      <c r="O208" s="1">
        <f>+Categorias__2[[#This Row],[Id_categoría]]</f>
        <v>100117004</v>
      </c>
    </row>
    <row r="209" spans="1:15" hidden="1" x14ac:dyDescent="0.3">
      <c r="A209">
        <v>10</v>
      </c>
      <c r="B209" s="1" t="s">
        <v>13884</v>
      </c>
      <c r="C209">
        <v>1001</v>
      </c>
      <c r="D209" s="1" t="s">
        <v>6350</v>
      </c>
      <c r="E209">
        <v>100117</v>
      </c>
      <c r="F209" s="1" t="s">
        <v>6961</v>
      </c>
      <c r="G209">
        <v>100117005</v>
      </c>
      <c r="H209">
        <v>5</v>
      </c>
      <c r="I209" s="1" t="s">
        <v>1490</v>
      </c>
      <c r="J209" s="1" t="s">
        <v>6962</v>
      </c>
      <c r="K209" s="1" t="s">
        <v>6963</v>
      </c>
      <c r="L209" s="1" t="s">
        <v>6964</v>
      </c>
      <c r="M209" s="1" t="s">
        <v>6965</v>
      </c>
      <c r="N209" s="1">
        <f>+Categorias__2[[#This Row],[Id_producto]]</f>
        <v>100117</v>
      </c>
      <c r="O209" s="1">
        <f>+Categorias__2[[#This Row],[Id_categoría]]</f>
        <v>100117005</v>
      </c>
    </row>
    <row r="210" spans="1:15" hidden="1" x14ac:dyDescent="0.3">
      <c r="A210">
        <v>10</v>
      </c>
      <c r="B210" s="1" t="s">
        <v>13884</v>
      </c>
      <c r="C210">
        <v>1001</v>
      </c>
      <c r="D210" s="1" t="s">
        <v>6350</v>
      </c>
      <c r="E210">
        <v>100117</v>
      </c>
      <c r="F210" s="1" t="s">
        <v>6961</v>
      </c>
      <c r="G210">
        <v>100117006</v>
      </c>
      <c r="H210">
        <v>6</v>
      </c>
      <c r="I210" s="1" t="s">
        <v>6966</v>
      </c>
      <c r="J210" s="1" t="s">
        <v>6967</v>
      </c>
      <c r="K210" s="1" t="s">
        <v>6968</v>
      </c>
      <c r="L210" s="1" t="s">
        <v>6969</v>
      </c>
      <c r="M210" s="1" t="s">
        <v>6970</v>
      </c>
      <c r="N210" s="1">
        <f>+Categorias__2[[#This Row],[Id_producto]]</f>
        <v>100117</v>
      </c>
      <c r="O210" s="1">
        <f>+Categorias__2[[#This Row],[Id_categoría]]</f>
        <v>100117006</v>
      </c>
    </row>
    <row r="211" spans="1:15" hidden="1" x14ac:dyDescent="0.3">
      <c r="A211">
        <v>10</v>
      </c>
      <c r="B211" s="1" t="s">
        <v>13884</v>
      </c>
      <c r="C211">
        <v>1001</v>
      </c>
      <c r="D211" s="1" t="s">
        <v>6350</v>
      </c>
      <c r="E211">
        <v>100118</v>
      </c>
      <c r="F211" s="1" t="s">
        <v>7188</v>
      </c>
      <c r="G211">
        <v>100118001</v>
      </c>
      <c r="H211">
        <v>1</v>
      </c>
      <c r="I211" s="1" t="s">
        <v>7278</v>
      </c>
      <c r="J211" s="1" t="s">
        <v>7279</v>
      </c>
      <c r="K211" s="1" t="s">
        <v>7280</v>
      </c>
      <c r="L211" s="1" t="s">
        <v>7281</v>
      </c>
      <c r="M211" s="1" t="s">
        <v>7282</v>
      </c>
      <c r="N211" s="1">
        <f>+Categorias__2[[#This Row],[Id_producto]]</f>
        <v>100118</v>
      </c>
      <c r="O211" s="1">
        <f>+Categorias__2[[#This Row],[Id_categoría]]</f>
        <v>100118001</v>
      </c>
    </row>
    <row r="212" spans="1:15" hidden="1" x14ac:dyDescent="0.3">
      <c r="A212">
        <v>10</v>
      </c>
      <c r="B212" s="1" t="s">
        <v>13884</v>
      </c>
      <c r="C212">
        <v>1001</v>
      </c>
      <c r="D212" s="1" t="s">
        <v>6350</v>
      </c>
      <c r="E212">
        <v>100118</v>
      </c>
      <c r="F212" s="1" t="s">
        <v>7188</v>
      </c>
      <c r="G212">
        <v>100118002</v>
      </c>
      <c r="H212">
        <v>2</v>
      </c>
      <c r="I212" s="1" t="s">
        <v>7189</v>
      </c>
      <c r="J212" s="1" t="s">
        <v>7190</v>
      </c>
      <c r="K212" s="1" t="s">
        <v>7191</v>
      </c>
      <c r="L212" s="1" t="s">
        <v>7192</v>
      </c>
      <c r="M212" s="1" t="s">
        <v>7193</v>
      </c>
      <c r="N212" s="1">
        <f>+Categorias__2[[#This Row],[Id_producto]]</f>
        <v>100118</v>
      </c>
      <c r="O212" s="1">
        <f>+Categorias__2[[#This Row],[Id_categoría]]</f>
        <v>100118002</v>
      </c>
    </row>
    <row r="213" spans="1:15" x14ac:dyDescent="0.3">
      <c r="A213">
        <v>27</v>
      </c>
      <c r="B213" s="1" t="s">
        <v>7284</v>
      </c>
      <c r="C213">
        <v>2701</v>
      </c>
      <c r="D213" s="1" t="s">
        <v>10359</v>
      </c>
      <c r="E213">
        <v>270101</v>
      </c>
      <c r="F213" s="1" t="s">
        <v>7315</v>
      </c>
      <c r="G213">
        <v>270101001</v>
      </c>
      <c r="H213">
        <v>1</v>
      </c>
      <c r="I213" s="1" t="s">
        <v>10554</v>
      </c>
      <c r="J213" s="1" t="s">
        <v>14062</v>
      </c>
      <c r="K213" s="1" t="s">
        <v>14063</v>
      </c>
      <c r="L213" s="1" t="s">
        <v>14064</v>
      </c>
      <c r="M213" s="1" t="s">
        <v>14065</v>
      </c>
      <c r="N213" s="1">
        <f>+Categorias__2[[#This Row],[Id_producto]]</f>
        <v>270101</v>
      </c>
      <c r="O213" s="1">
        <f>+Categorias__2[[#This Row],[Id_categoría]]</f>
        <v>270101001</v>
      </c>
    </row>
    <row r="214" spans="1:15" hidden="1" x14ac:dyDescent="0.3">
      <c r="A214">
        <v>27</v>
      </c>
      <c r="B214" s="1" t="s">
        <v>7284</v>
      </c>
      <c r="C214">
        <v>2701</v>
      </c>
      <c r="D214" s="1" t="s">
        <v>10359</v>
      </c>
      <c r="E214">
        <v>270102</v>
      </c>
      <c r="F214" s="1" t="s">
        <v>10360</v>
      </c>
      <c r="G214">
        <v>270102001</v>
      </c>
      <c r="H214">
        <v>1</v>
      </c>
      <c r="I214" s="1" t="s">
        <v>7292</v>
      </c>
      <c r="J214" s="1" t="s">
        <v>10361</v>
      </c>
      <c r="K214" s="1" t="s">
        <v>13885</v>
      </c>
      <c r="L214" s="1" t="s">
        <v>10362</v>
      </c>
      <c r="M214" s="1" t="s">
        <v>13886</v>
      </c>
      <c r="N214" s="1">
        <f>+Categorias__2[[#This Row],[Id_producto]]</f>
        <v>270102</v>
      </c>
      <c r="O214" s="1">
        <f>+Categorias__2[[#This Row],[Id_categoría]]</f>
        <v>270102001</v>
      </c>
    </row>
    <row r="215" spans="1:15" hidden="1" x14ac:dyDescent="0.3">
      <c r="A215">
        <v>27</v>
      </c>
      <c r="B215" s="1" t="s">
        <v>7284</v>
      </c>
      <c r="C215">
        <v>2701</v>
      </c>
      <c r="D215" s="1" t="s">
        <v>10359</v>
      </c>
      <c r="E215">
        <v>270102</v>
      </c>
      <c r="F215" s="1" t="s">
        <v>10360</v>
      </c>
      <c r="G215">
        <v>270102002</v>
      </c>
      <c r="H215">
        <v>2</v>
      </c>
      <c r="I215" s="1" t="s">
        <v>7293</v>
      </c>
      <c r="J215" s="1" t="s">
        <v>10363</v>
      </c>
      <c r="K215" s="1" t="s">
        <v>13887</v>
      </c>
      <c r="L215" s="1" t="s">
        <v>10364</v>
      </c>
      <c r="M215" s="1" t="s">
        <v>13888</v>
      </c>
      <c r="N215" s="1">
        <f>+Categorias__2[[#This Row],[Id_producto]]</f>
        <v>270102</v>
      </c>
      <c r="O215" s="1">
        <f>+Categorias__2[[#This Row],[Id_categoría]]</f>
        <v>270102002</v>
      </c>
    </row>
    <row r="216" spans="1:15" hidden="1" x14ac:dyDescent="0.3">
      <c r="A216">
        <v>27</v>
      </c>
      <c r="B216" s="1" t="s">
        <v>7284</v>
      </c>
      <c r="C216">
        <v>2701</v>
      </c>
      <c r="D216" s="1" t="s">
        <v>10359</v>
      </c>
      <c r="E216">
        <v>270102</v>
      </c>
      <c r="F216" s="1" t="s">
        <v>10360</v>
      </c>
      <c r="G216">
        <v>270102003</v>
      </c>
      <c r="H216">
        <v>3</v>
      </c>
      <c r="I216" s="1" t="s">
        <v>7294</v>
      </c>
      <c r="J216" s="1" t="s">
        <v>10365</v>
      </c>
      <c r="K216" s="1" t="s">
        <v>13889</v>
      </c>
      <c r="L216" s="1" t="s">
        <v>10366</v>
      </c>
      <c r="M216" s="1" t="s">
        <v>13890</v>
      </c>
      <c r="N216" s="1">
        <f>+Categorias__2[[#This Row],[Id_producto]]</f>
        <v>270102</v>
      </c>
      <c r="O216" s="1">
        <f>+Categorias__2[[#This Row],[Id_categoría]]</f>
        <v>270102003</v>
      </c>
    </row>
    <row r="217" spans="1:15" hidden="1" x14ac:dyDescent="0.3">
      <c r="A217">
        <v>27</v>
      </c>
      <c r="B217" s="1" t="s">
        <v>7284</v>
      </c>
      <c r="C217">
        <v>2701</v>
      </c>
      <c r="D217" s="1" t="s">
        <v>10359</v>
      </c>
      <c r="E217">
        <v>270102</v>
      </c>
      <c r="F217" s="1" t="s">
        <v>10360</v>
      </c>
      <c r="G217">
        <v>270102004</v>
      </c>
      <c r="H217">
        <v>4</v>
      </c>
      <c r="I217" s="1" t="s">
        <v>7295</v>
      </c>
      <c r="J217" s="1" t="s">
        <v>10367</v>
      </c>
      <c r="K217" s="1" t="s">
        <v>13891</v>
      </c>
      <c r="L217" s="1" t="s">
        <v>10368</v>
      </c>
      <c r="M217" s="1" t="s">
        <v>13892</v>
      </c>
      <c r="N217" s="1">
        <f>+Categorias__2[[#This Row],[Id_producto]]</f>
        <v>270102</v>
      </c>
      <c r="O217" s="1">
        <f>+Categorias__2[[#This Row],[Id_categoría]]</f>
        <v>270102004</v>
      </c>
    </row>
    <row r="218" spans="1:15" hidden="1" x14ac:dyDescent="0.3">
      <c r="A218">
        <v>27</v>
      </c>
      <c r="B218" s="1" t="s">
        <v>7284</v>
      </c>
      <c r="C218">
        <v>2701</v>
      </c>
      <c r="D218" s="1" t="s">
        <v>10359</v>
      </c>
      <c r="E218">
        <v>270102</v>
      </c>
      <c r="F218" s="1" t="s">
        <v>10360</v>
      </c>
      <c r="G218">
        <v>270102005</v>
      </c>
      <c r="H218">
        <v>5</v>
      </c>
      <c r="I218" s="1" t="s">
        <v>7296</v>
      </c>
      <c r="J218" s="1" t="s">
        <v>10369</v>
      </c>
      <c r="K218" s="1" t="s">
        <v>13893</v>
      </c>
      <c r="L218" s="1" t="s">
        <v>10370</v>
      </c>
      <c r="M218" s="1" t="s">
        <v>13894</v>
      </c>
      <c r="N218" s="1">
        <f>+Categorias__2[[#This Row],[Id_producto]]</f>
        <v>270102</v>
      </c>
      <c r="O218" s="1">
        <f>+Categorias__2[[#This Row],[Id_categoría]]</f>
        <v>270102005</v>
      </c>
    </row>
    <row r="219" spans="1:15" hidden="1" x14ac:dyDescent="0.3">
      <c r="A219">
        <v>27</v>
      </c>
      <c r="B219" s="1" t="s">
        <v>7284</v>
      </c>
      <c r="C219">
        <v>2701</v>
      </c>
      <c r="D219" s="1" t="s">
        <v>10359</v>
      </c>
      <c r="E219">
        <v>270102</v>
      </c>
      <c r="F219" s="1" t="s">
        <v>10360</v>
      </c>
      <c r="G219">
        <v>270102006</v>
      </c>
      <c r="H219">
        <v>6</v>
      </c>
      <c r="I219" s="1" t="s">
        <v>7297</v>
      </c>
      <c r="J219" s="1" t="s">
        <v>10371</v>
      </c>
      <c r="K219" s="1" t="s">
        <v>13895</v>
      </c>
      <c r="L219" s="1" t="s">
        <v>10372</v>
      </c>
      <c r="M219" s="1" t="s">
        <v>13896</v>
      </c>
      <c r="N219" s="1">
        <f>+Categorias__2[[#This Row],[Id_producto]]</f>
        <v>270102</v>
      </c>
      <c r="O219" s="1">
        <f>+Categorias__2[[#This Row],[Id_categoría]]</f>
        <v>270102006</v>
      </c>
    </row>
    <row r="220" spans="1:15" hidden="1" x14ac:dyDescent="0.3">
      <c r="A220">
        <v>27</v>
      </c>
      <c r="B220" s="1" t="s">
        <v>7284</v>
      </c>
      <c r="C220">
        <v>2701</v>
      </c>
      <c r="D220" s="1" t="s">
        <v>10359</v>
      </c>
      <c r="E220">
        <v>270102</v>
      </c>
      <c r="F220" s="1" t="s">
        <v>10360</v>
      </c>
      <c r="G220">
        <v>270102007</v>
      </c>
      <c r="H220">
        <v>7</v>
      </c>
      <c r="I220" s="1" t="s">
        <v>7298</v>
      </c>
      <c r="J220" s="1" t="s">
        <v>10373</v>
      </c>
      <c r="K220" s="1" t="s">
        <v>13897</v>
      </c>
      <c r="L220" s="1" t="s">
        <v>10374</v>
      </c>
      <c r="M220" s="1" t="s">
        <v>13898</v>
      </c>
      <c r="N220" s="1">
        <f>+Categorias__2[[#This Row],[Id_producto]]</f>
        <v>270102</v>
      </c>
      <c r="O220" s="1">
        <f>+Categorias__2[[#This Row],[Id_categoría]]</f>
        <v>270102007</v>
      </c>
    </row>
    <row r="221" spans="1:15" hidden="1" x14ac:dyDescent="0.3">
      <c r="A221">
        <v>27</v>
      </c>
      <c r="B221" s="1" t="s">
        <v>7284</v>
      </c>
      <c r="C221">
        <v>2701</v>
      </c>
      <c r="D221" s="1" t="s">
        <v>10359</v>
      </c>
      <c r="E221">
        <v>270102</v>
      </c>
      <c r="F221" s="1" t="s">
        <v>10360</v>
      </c>
      <c r="G221">
        <v>270102008</v>
      </c>
      <c r="H221">
        <v>8</v>
      </c>
      <c r="I221" s="1" t="s">
        <v>7299</v>
      </c>
      <c r="J221" s="1" t="s">
        <v>10375</v>
      </c>
      <c r="K221" s="1" t="s">
        <v>13899</v>
      </c>
      <c r="L221" s="1" t="s">
        <v>10376</v>
      </c>
      <c r="M221" s="1" t="s">
        <v>13900</v>
      </c>
      <c r="N221" s="1">
        <f>+Categorias__2[[#This Row],[Id_producto]]</f>
        <v>270102</v>
      </c>
      <c r="O221" s="1">
        <f>+Categorias__2[[#This Row],[Id_categoría]]</f>
        <v>270102008</v>
      </c>
    </row>
    <row r="222" spans="1:15" hidden="1" x14ac:dyDescent="0.3">
      <c r="A222">
        <v>27</v>
      </c>
      <c r="B222" s="1" t="s">
        <v>7284</v>
      </c>
      <c r="C222">
        <v>2701</v>
      </c>
      <c r="D222" s="1" t="s">
        <v>10359</v>
      </c>
      <c r="E222">
        <v>270102</v>
      </c>
      <c r="F222" s="1" t="s">
        <v>10360</v>
      </c>
      <c r="G222">
        <v>270102009</v>
      </c>
      <c r="H222">
        <v>9</v>
      </c>
      <c r="I222" s="1" t="s">
        <v>7300</v>
      </c>
      <c r="J222" s="1" t="s">
        <v>10377</v>
      </c>
      <c r="K222" s="1" t="s">
        <v>13901</v>
      </c>
      <c r="L222" s="1" t="s">
        <v>10378</v>
      </c>
      <c r="M222" s="1" t="s">
        <v>13902</v>
      </c>
      <c r="N222" s="1">
        <f>+Categorias__2[[#This Row],[Id_producto]]</f>
        <v>270102</v>
      </c>
      <c r="O222" s="1">
        <f>+Categorias__2[[#This Row],[Id_categoría]]</f>
        <v>270102009</v>
      </c>
    </row>
    <row r="223" spans="1:15" hidden="1" x14ac:dyDescent="0.3">
      <c r="A223">
        <v>27</v>
      </c>
      <c r="B223" s="1" t="s">
        <v>7284</v>
      </c>
      <c r="C223">
        <v>2701</v>
      </c>
      <c r="D223" s="1" t="s">
        <v>10359</v>
      </c>
      <c r="E223">
        <v>270102</v>
      </c>
      <c r="F223" s="1" t="s">
        <v>10360</v>
      </c>
      <c r="G223">
        <v>270102010</v>
      </c>
      <c r="H223">
        <v>10</v>
      </c>
      <c r="I223" s="1" t="s">
        <v>7301</v>
      </c>
      <c r="J223" s="1" t="s">
        <v>10379</v>
      </c>
      <c r="K223" s="1" t="s">
        <v>13903</v>
      </c>
      <c r="L223" s="1" t="s">
        <v>10380</v>
      </c>
      <c r="M223" s="1" t="s">
        <v>13904</v>
      </c>
      <c r="N223" s="1">
        <f>+Categorias__2[[#This Row],[Id_producto]]</f>
        <v>270102</v>
      </c>
      <c r="O223" s="1">
        <f>+Categorias__2[[#This Row],[Id_categoría]]</f>
        <v>270102010</v>
      </c>
    </row>
    <row r="224" spans="1:15" hidden="1" x14ac:dyDescent="0.3">
      <c r="A224">
        <v>27</v>
      </c>
      <c r="B224" s="1" t="s">
        <v>7284</v>
      </c>
      <c r="C224">
        <v>2701</v>
      </c>
      <c r="D224" s="1" t="s">
        <v>10359</v>
      </c>
      <c r="E224">
        <v>270102</v>
      </c>
      <c r="F224" s="1" t="s">
        <v>10360</v>
      </c>
      <c r="G224">
        <v>270102011</v>
      </c>
      <c r="H224">
        <v>11</v>
      </c>
      <c r="I224" s="1" t="s">
        <v>7302</v>
      </c>
      <c r="J224" s="1" t="s">
        <v>10381</v>
      </c>
      <c r="K224" s="1" t="s">
        <v>13905</v>
      </c>
      <c r="L224" s="1" t="s">
        <v>10382</v>
      </c>
      <c r="M224" s="1" t="s">
        <v>13906</v>
      </c>
      <c r="N224" s="1">
        <f>+Categorias__2[[#This Row],[Id_producto]]</f>
        <v>270102</v>
      </c>
      <c r="O224" s="1">
        <f>+Categorias__2[[#This Row],[Id_categoría]]</f>
        <v>270102011</v>
      </c>
    </row>
    <row r="225" spans="1:15" hidden="1" x14ac:dyDescent="0.3">
      <c r="A225">
        <v>27</v>
      </c>
      <c r="B225" s="1" t="s">
        <v>7284</v>
      </c>
      <c r="C225">
        <v>2701</v>
      </c>
      <c r="D225" s="1" t="s">
        <v>10359</v>
      </c>
      <c r="E225">
        <v>270102</v>
      </c>
      <c r="F225" s="1" t="s">
        <v>10360</v>
      </c>
      <c r="G225">
        <v>270102012</v>
      </c>
      <c r="H225">
        <v>12</v>
      </c>
      <c r="I225" s="1" t="s">
        <v>7303</v>
      </c>
      <c r="J225" s="1" t="s">
        <v>10383</v>
      </c>
      <c r="K225" s="1" t="s">
        <v>13907</v>
      </c>
      <c r="L225" s="1" t="s">
        <v>10384</v>
      </c>
      <c r="M225" s="1" t="s">
        <v>13908</v>
      </c>
      <c r="N225" s="1">
        <f>+Categorias__2[[#This Row],[Id_producto]]</f>
        <v>270102</v>
      </c>
      <c r="O225" s="1">
        <f>+Categorias__2[[#This Row],[Id_categoría]]</f>
        <v>270102012</v>
      </c>
    </row>
    <row r="226" spans="1:15" hidden="1" x14ac:dyDescent="0.3">
      <c r="A226">
        <v>27</v>
      </c>
      <c r="B226" s="1" t="s">
        <v>7284</v>
      </c>
      <c r="C226">
        <v>2701</v>
      </c>
      <c r="D226" s="1" t="s">
        <v>10359</v>
      </c>
      <c r="E226">
        <v>270102</v>
      </c>
      <c r="F226" s="1" t="s">
        <v>10360</v>
      </c>
      <c r="G226">
        <v>270102013</v>
      </c>
      <c r="H226">
        <v>13</v>
      </c>
      <c r="I226" s="1" t="s">
        <v>7304</v>
      </c>
      <c r="J226" s="1" t="s">
        <v>10385</v>
      </c>
      <c r="K226" s="1" t="s">
        <v>13909</v>
      </c>
      <c r="L226" s="1" t="s">
        <v>10386</v>
      </c>
      <c r="M226" s="1" t="s">
        <v>13910</v>
      </c>
      <c r="N226" s="1">
        <f>+Categorias__2[[#This Row],[Id_producto]]</f>
        <v>270102</v>
      </c>
      <c r="O226" s="1">
        <f>+Categorias__2[[#This Row],[Id_categoría]]</f>
        <v>270102013</v>
      </c>
    </row>
    <row r="227" spans="1:15" hidden="1" x14ac:dyDescent="0.3">
      <c r="A227">
        <v>27</v>
      </c>
      <c r="B227" s="1" t="s">
        <v>7284</v>
      </c>
      <c r="C227">
        <v>2701</v>
      </c>
      <c r="D227" s="1" t="s">
        <v>10359</v>
      </c>
      <c r="E227">
        <v>270102</v>
      </c>
      <c r="F227" s="1" t="s">
        <v>10360</v>
      </c>
      <c r="G227">
        <v>270102014</v>
      </c>
      <c r="H227">
        <v>14</v>
      </c>
      <c r="I227" s="1" t="s">
        <v>7305</v>
      </c>
      <c r="J227" s="1" t="s">
        <v>10387</v>
      </c>
      <c r="K227" s="1" t="s">
        <v>13911</v>
      </c>
      <c r="L227" s="1" t="s">
        <v>10388</v>
      </c>
      <c r="M227" s="1" t="s">
        <v>13912</v>
      </c>
      <c r="N227" s="1">
        <f>+Categorias__2[[#This Row],[Id_producto]]</f>
        <v>270102</v>
      </c>
      <c r="O227" s="1">
        <f>+Categorias__2[[#This Row],[Id_categoría]]</f>
        <v>270102014</v>
      </c>
    </row>
    <row r="228" spans="1:15" hidden="1" x14ac:dyDescent="0.3">
      <c r="A228">
        <v>27</v>
      </c>
      <c r="B228" s="1" t="s">
        <v>7284</v>
      </c>
      <c r="C228">
        <v>2701</v>
      </c>
      <c r="D228" s="1" t="s">
        <v>10359</v>
      </c>
      <c r="E228">
        <v>270102</v>
      </c>
      <c r="F228" s="1" t="s">
        <v>10360</v>
      </c>
      <c r="G228">
        <v>270102015</v>
      </c>
      <c r="H228">
        <v>15</v>
      </c>
      <c r="I228" s="1" t="s">
        <v>7306</v>
      </c>
      <c r="J228" s="1" t="s">
        <v>10389</v>
      </c>
      <c r="K228" s="1" t="s">
        <v>13913</v>
      </c>
      <c r="L228" s="1" t="s">
        <v>10390</v>
      </c>
      <c r="M228" s="1" t="s">
        <v>13914</v>
      </c>
      <c r="N228" s="1">
        <f>+Categorias__2[[#This Row],[Id_producto]]</f>
        <v>270102</v>
      </c>
      <c r="O228" s="1">
        <f>+Categorias__2[[#This Row],[Id_categoría]]</f>
        <v>270102015</v>
      </c>
    </row>
    <row r="229" spans="1:15" hidden="1" x14ac:dyDescent="0.3">
      <c r="A229">
        <v>27</v>
      </c>
      <c r="B229" s="1" t="s">
        <v>7284</v>
      </c>
      <c r="C229">
        <v>2701</v>
      </c>
      <c r="D229" s="1" t="s">
        <v>10359</v>
      </c>
      <c r="E229">
        <v>270102</v>
      </c>
      <c r="F229" s="1" t="s">
        <v>10360</v>
      </c>
      <c r="G229">
        <v>270102016</v>
      </c>
      <c r="H229">
        <v>16</v>
      </c>
      <c r="I229" s="1" t="s">
        <v>7307</v>
      </c>
      <c r="J229" s="1" t="s">
        <v>10391</v>
      </c>
      <c r="K229" s="1" t="s">
        <v>13915</v>
      </c>
      <c r="L229" s="1" t="s">
        <v>10392</v>
      </c>
      <c r="M229" s="1" t="s">
        <v>13916</v>
      </c>
      <c r="N229" s="1">
        <f>+Categorias__2[[#This Row],[Id_producto]]</f>
        <v>270102</v>
      </c>
      <c r="O229" s="1">
        <f>+Categorias__2[[#This Row],[Id_categoría]]</f>
        <v>270102016</v>
      </c>
    </row>
    <row r="230" spans="1:15" hidden="1" x14ac:dyDescent="0.3">
      <c r="A230">
        <v>27</v>
      </c>
      <c r="B230" s="1" t="s">
        <v>7284</v>
      </c>
      <c r="C230">
        <v>2701</v>
      </c>
      <c r="D230" s="1" t="s">
        <v>10359</v>
      </c>
      <c r="E230">
        <v>270102</v>
      </c>
      <c r="F230" s="1" t="s">
        <v>10360</v>
      </c>
      <c r="G230">
        <v>270102017</v>
      </c>
      <c r="H230">
        <v>17</v>
      </c>
      <c r="I230" s="1" t="s">
        <v>7308</v>
      </c>
      <c r="J230" s="1" t="s">
        <v>10393</v>
      </c>
      <c r="K230" s="1" t="s">
        <v>13917</v>
      </c>
      <c r="L230" s="1" t="s">
        <v>10394</v>
      </c>
      <c r="M230" s="1" t="s">
        <v>13918</v>
      </c>
      <c r="N230" s="1">
        <f>+Categorias__2[[#This Row],[Id_producto]]</f>
        <v>270102</v>
      </c>
      <c r="O230" s="1">
        <f>+Categorias__2[[#This Row],[Id_categoría]]</f>
        <v>270102017</v>
      </c>
    </row>
    <row r="231" spans="1:15" hidden="1" x14ac:dyDescent="0.3">
      <c r="A231">
        <v>27</v>
      </c>
      <c r="B231" s="1" t="s">
        <v>7284</v>
      </c>
      <c r="C231">
        <v>2701</v>
      </c>
      <c r="D231" s="1" t="s">
        <v>10359</v>
      </c>
      <c r="E231">
        <v>270102</v>
      </c>
      <c r="F231" s="1" t="s">
        <v>10360</v>
      </c>
      <c r="G231">
        <v>270102018</v>
      </c>
      <c r="H231">
        <v>18</v>
      </c>
      <c r="I231" s="1" t="s">
        <v>7309</v>
      </c>
      <c r="J231" s="1" t="s">
        <v>10395</v>
      </c>
      <c r="K231" s="1" t="s">
        <v>13919</v>
      </c>
      <c r="L231" s="1" t="s">
        <v>10396</v>
      </c>
      <c r="M231" s="1" t="s">
        <v>13920</v>
      </c>
      <c r="N231" s="1">
        <f>+Categorias__2[[#This Row],[Id_producto]]</f>
        <v>270102</v>
      </c>
      <c r="O231" s="1">
        <f>+Categorias__2[[#This Row],[Id_categoría]]</f>
        <v>270102018</v>
      </c>
    </row>
    <row r="232" spans="1:15" hidden="1" x14ac:dyDescent="0.3">
      <c r="A232">
        <v>27</v>
      </c>
      <c r="B232" s="1" t="s">
        <v>7284</v>
      </c>
      <c r="C232">
        <v>2701</v>
      </c>
      <c r="D232" s="1" t="s">
        <v>10359</v>
      </c>
      <c r="E232">
        <v>270103</v>
      </c>
      <c r="F232" s="1" t="s">
        <v>10397</v>
      </c>
      <c r="G232">
        <v>270103001</v>
      </c>
      <c r="H232">
        <v>1</v>
      </c>
      <c r="I232" s="1" t="s">
        <v>7286</v>
      </c>
      <c r="J232" s="1" t="s">
        <v>10398</v>
      </c>
      <c r="K232" s="1" t="s">
        <v>13921</v>
      </c>
      <c r="L232" s="1" t="s">
        <v>10399</v>
      </c>
      <c r="M232" s="1" t="s">
        <v>13922</v>
      </c>
      <c r="N232" s="1">
        <f>+Categorias__2[[#This Row],[Id_producto]]</f>
        <v>270103</v>
      </c>
      <c r="O232" s="1">
        <f>+Categorias__2[[#This Row],[Id_categoría]]</f>
        <v>270103001</v>
      </c>
    </row>
    <row r="233" spans="1:15" hidden="1" x14ac:dyDescent="0.3">
      <c r="A233">
        <v>27</v>
      </c>
      <c r="B233" s="1" t="s">
        <v>7284</v>
      </c>
      <c r="C233">
        <v>2701</v>
      </c>
      <c r="D233" s="1" t="s">
        <v>10359</v>
      </c>
      <c r="E233">
        <v>270103</v>
      </c>
      <c r="F233" s="1" t="s">
        <v>10397</v>
      </c>
      <c r="G233">
        <v>270103002</v>
      </c>
      <c r="H233">
        <v>2</v>
      </c>
      <c r="I233" s="1" t="s">
        <v>7287</v>
      </c>
      <c r="J233" s="1" t="s">
        <v>10400</v>
      </c>
      <c r="K233" s="1" t="s">
        <v>13923</v>
      </c>
      <c r="L233" s="1" t="s">
        <v>10401</v>
      </c>
      <c r="M233" s="1" t="s">
        <v>13924</v>
      </c>
      <c r="N233" s="1">
        <f>+Categorias__2[[#This Row],[Id_producto]]</f>
        <v>270103</v>
      </c>
      <c r="O233" s="1">
        <f>+Categorias__2[[#This Row],[Id_categoría]]</f>
        <v>270103002</v>
      </c>
    </row>
    <row r="234" spans="1:15" hidden="1" x14ac:dyDescent="0.3">
      <c r="A234">
        <v>27</v>
      </c>
      <c r="B234" s="1" t="s">
        <v>7284</v>
      </c>
      <c r="C234">
        <v>2701</v>
      </c>
      <c r="D234" s="1" t="s">
        <v>10359</v>
      </c>
      <c r="E234">
        <v>270103</v>
      </c>
      <c r="F234" s="1" t="s">
        <v>10397</v>
      </c>
      <c r="G234">
        <v>270103003</v>
      </c>
      <c r="H234">
        <v>3</v>
      </c>
      <c r="I234" s="1" t="s">
        <v>7288</v>
      </c>
      <c r="J234" s="1" t="s">
        <v>10402</v>
      </c>
      <c r="K234" s="1" t="s">
        <v>13925</v>
      </c>
      <c r="L234" s="1" t="s">
        <v>10403</v>
      </c>
      <c r="M234" s="1" t="s">
        <v>13926</v>
      </c>
      <c r="N234" s="1">
        <f>+Categorias__2[[#This Row],[Id_producto]]</f>
        <v>270103</v>
      </c>
      <c r="O234" s="1">
        <f>+Categorias__2[[#This Row],[Id_categoría]]</f>
        <v>270103003</v>
      </c>
    </row>
    <row r="235" spans="1:15" hidden="1" x14ac:dyDescent="0.3">
      <c r="A235">
        <v>27</v>
      </c>
      <c r="B235" s="1" t="s">
        <v>7284</v>
      </c>
      <c r="C235">
        <v>2701</v>
      </c>
      <c r="D235" s="1" t="s">
        <v>10359</v>
      </c>
      <c r="E235">
        <v>270103</v>
      </c>
      <c r="F235" s="1" t="s">
        <v>10397</v>
      </c>
      <c r="G235">
        <v>270103004</v>
      </c>
      <c r="H235">
        <v>4</v>
      </c>
      <c r="I235" s="1" t="s">
        <v>7289</v>
      </c>
      <c r="J235" s="1" t="s">
        <v>10404</v>
      </c>
      <c r="K235" s="1" t="s">
        <v>13927</v>
      </c>
      <c r="L235" s="1" t="s">
        <v>10405</v>
      </c>
      <c r="M235" s="1" t="s">
        <v>13928</v>
      </c>
      <c r="N235" s="1">
        <f>+Categorias__2[[#This Row],[Id_producto]]</f>
        <v>270103</v>
      </c>
      <c r="O235" s="1">
        <f>+Categorias__2[[#This Row],[Id_categoría]]</f>
        <v>270103004</v>
      </c>
    </row>
    <row r="236" spans="1:15" hidden="1" x14ac:dyDescent="0.3">
      <c r="A236">
        <v>27</v>
      </c>
      <c r="B236" s="1" t="s">
        <v>7284</v>
      </c>
      <c r="C236">
        <v>2701</v>
      </c>
      <c r="D236" s="1" t="s">
        <v>10359</v>
      </c>
      <c r="E236">
        <v>270103</v>
      </c>
      <c r="F236" s="1" t="s">
        <v>10397</v>
      </c>
      <c r="G236">
        <v>270103005</v>
      </c>
      <c r="H236">
        <v>5</v>
      </c>
      <c r="I236" s="1" t="s">
        <v>7290</v>
      </c>
      <c r="J236" s="1" t="s">
        <v>10406</v>
      </c>
      <c r="K236" s="1" t="s">
        <v>13929</v>
      </c>
      <c r="L236" s="1" t="s">
        <v>10407</v>
      </c>
      <c r="M236" s="1" t="s">
        <v>13930</v>
      </c>
      <c r="N236" s="1">
        <f>+Categorias__2[[#This Row],[Id_producto]]</f>
        <v>270103</v>
      </c>
      <c r="O236" s="1">
        <f>+Categorias__2[[#This Row],[Id_categoría]]</f>
        <v>270103005</v>
      </c>
    </row>
    <row r="237" spans="1:15" hidden="1" x14ac:dyDescent="0.3">
      <c r="A237">
        <v>27</v>
      </c>
      <c r="B237" s="1" t="s">
        <v>7284</v>
      </c>
      <c r="C237">
        <v>2701</v>
      </c>
      <c r="D237" s="1" t="s">
        <v>10359</v>
      </c>
      <c r="E237">
        <v>270103</v>
      </c>
      <c r="F237" s="1" t="s">
        <v>10397</v>
      </c>
      <c r="G237">
        <v>270103006</v>
      </c>
      <c r="H237">
        <v>6</v>
      </c>
      <c r="I237" s="1" t="s">
        <v>7291</v>
      </c>
      <c r="J237" s="1" t="s">
        <v>10408</v>
      </c>
      <c r="K237" s="1" t="s">
        <v>13931</v>
      </c>
      <c r="L237" s="1" t="s">
        <v>10409</v>
      </c>
      <c r="M237" s="1" t="s">
        <v>13932</v>
      </c>
      <c r="N237" s="1">
        <f>+Categorias__2[[#This Row],[Id_producto]]</f>
        <v>270103</v>
      </c>
      <c r="O237" s="1">
        <f>+Categorias__2[[#This Row],[Id_categoría]]</f>
        <v>270103006</v>
      </c>
    </row>
    <row r="238" spans="1:15" hidden="1" x14ac:dyDescent="0.3">
      <c r="A238">
        <v>27</v>
      </c>
      <c r="B238" s="1" t="s">
        <v>7284</v>
      </c>
      <c r="C238">
        <v>2701</v>
      </c>
      <c r="D238" s="1" t="s">
        <v>10359</v>
      </c>
      <c r="E238">
        <v>270103</v>
      </c>
      <c r="F238" s="1" t="s">
        <v>10397</v>
      </c>
      <c r="G238">
        <v>270103007</v>
      </c>
      <c r="H238">
        <v>7</v>
      </c>
      <c r="I238" s="1" t="s">
        <v>10512</v>
      </c>
      <c r="J238" s="1" t="s">
        <v>10513</v>
      </c>
      <c r="K238" s="1" t="s">
        <v>13933</v>
      </c>
      <c r="L238" s="1" t="s">
        <v>10514</v>
      </c>
      <c r="M238" s="1" t="s">
        <v>13934</v>
      </c>
      <c r="N238" s="1">
        <f>+Categorias__2[[#This Row],[Id_producto]]</f>
        <v>270103</v>
      </c>
      <c r="O238" s="1">
        <f>+Categorias__2[[#This Row],[Id_categoría]]</f>
        <v>270103007</v>
      </c>
    </row>
    <row r="239" spans="1:15" hidden="1" x14ac:dyDescent="0.3">
      <c r="A239">
        <v>27</v>
      </c>
      <c r="B239" s="1" t="s">
        <v>7284</v>
      </c>
      <c r="C239">
        <v>2701</v>
      </c>
      <c r="D239" s="1" t="s">
        <v>10359</v>
      </c>
      <c r="E239">
        <v>270103</v>
      </c>
      <c r="F239" s="1" t="s">
        <v>10397</v>
      </c>
      <c r="G239">
        <v>270103008</v>
      </c>
      <c r="H239">
        <v>8</v>
      </c>
      <c r="I239" s="1" t="s">
        <v>10515</v>
      </c>
      <c r="J239" s="1" t="s">
        <v>10516</v>
      </c>
      <c r="K239" s="1" t="s">
        <v>13935</v>
      </c>
      <c r="L239" s="1" t="s">
        <v>10517</v>
      </c>
      <c r="M239" s="1" t="s">
        <v>13936</v>
      </c>
      <c r="N239" s="1">
        <f>+Categorias__2[[#This Row],[Id_producto]]</f>
        <v>270103</v>
      </c>
      <c r="O239" s="1">
        <f>+Categorias__2[[#This Row],[Id_categoría]]</f>
        <v>270103008</v>
      </c>
    </row>
    <row r="240" spans="1:15" hidden="1" x14ac:dyDescent="0.3">
      <c r="A240">
        <v>27</v>
      </c>
      <c r="B240" s="1" t="s">
        <v>7284</v>
      </c>
      <c r="C240">
        <v>2701</v>
      </c>
      <c r="D240" s="1" t="s">
        <v>10359</v>
      </c>
      <c r="E240">
        <v>270104</v>
      </c>
      <c r="F240" s="1" t="s">
        <v>7318</v>
      </c>
      <c r="G240">
        <v>270104001</v>
      </c>
      <c r="H240">
        <v>1</v>
      </c>
      <c r="I240" s="1" t="s">
        <v>7319</v>
      </c>
      <c r="J240" s="1" t="s">
        <v>10410</v>
      </c>
      <c r="K240" s="1" t="s">
        <v>13937</v>
      </c>
      <c r="L240" s="1" t="s">
        <v>10411</v>
      </c>
      <c r="M240" s="1" t="s">
        <v>13938</v>
      </c>
      <c r="N240" s="1">
        <f>+Categorias__2[[#This Row],[Id_producto]]</f>
        <v>270104</v>
      </c>
      <c r="O240" s="1">
        <f>+Categorias__2[[#This Row],[Id_categoría]]</f>
        <v>270104001</v>
      </c>
    </row>
    <row r="241" spans="1:15" hidden="1" x14ac:dyDescent="0.3">
      <c r="A241">
        <v>27</v>
      </c>
      <c r="B241" s="1" t="s">
        <v>7284</v>
      </c>
      <c r="C241">
        <v>2701</v>
      </c>
      <c r="D241" s="1" t="s">
        <v>10359</v>
      </c>
      <c r="E241">
        <v>270105</v>
      </c>
      <c r="F241" s="1" t="s">
        <v>7310</v>
      </c>
      <c r="G241">
        <v>270105001</v>
      </c>
      <c r="H241">
        <v>1</v>
      </c>
      <c r="I241" s="1" t="s">
        <v>7311</v>
      </c>
      <c r="J241" s="1" t="s">
        <v>10412</v>
      </c>
      <c r="K241" s="1" t="s">
        <v>13939</v>
      </c>
      <c r="L241" s="1" t="s">
        <v>10413</v>
      </c>
      <c r="M241" s="1" t="s">
        <v>13940</v>
      </c>
      <c r="N241" s="1">
        <f>+Categorias__2[[#This Row],[Id_producto]]</f>
        <v>270105</v>
      </c>
      <c r="O241" s="1">
        <f>+Categorias__2[[#This Row],[Id_categoría]]</f>
        <v>270105001</v>
      </c>
    </row>
    <row r="242" spans="1:15" hidden="1" x14ac:dyDescent="0.3">
      <c r="A242">
        <v>27</v>
      </c>
      <c r="B242" s="1" t="s">
        <v>7284</v>
      </c>
      <c r="C242">
        <v>2701</v>
      </c>
      <c r="D242" s="1" t="s">
        <v>10359</v>
      </c>
      <c r="E242">
        <v>270105</v>
      </c>
      <c r="F242" s="1" t="s">
        <v>7310</v>
      </c>
      <c r="G242">
        <v>270105002</v>
      </c>
      <c r="H242">
        <v>2</v>
      </c>
      <c r="I242" s="1" t="s">
        <v>7312</v>
      </c>
      <c r="J242" s="1" t="s">
        <v>10414</v>
      </c>
      <c r="K242" s="1" t="s">
        <v>13941</v>
      </c>
      <c r="L242" s="1" t="s">
        <v>10415</v>
      </c>
      <c r="M242" s="1" t="s">
        <v>13942</v>
      </c>
      <c r="N242" s="1">
        <f>+Categorias__2[[#This Row],[Id_producto]]</f>
        <v>270105</v>
      </c>
      <c r="O242" s="1">
        <f>+Categorias__2[[#This Row],[Id_categoría]]</f>
        <v>270105002</v>
      </c>
    </row>
    <row r="243" spans="1:15" hidden="1" x14ac:dyDescent="0.3">
      <c r="A243">
        <v>27</v>
      </c>
      <c r="B243" s="1" t="s">
        <v>7284</v>
      </c>
      <c r="C243">
        <v>2701</v>
      </c>
      <c r="D243" s="1" t="s">
        <v>10359</v>
      </c>
      <c r="E243">
        <v>270105</v>
      </c>
      <c r="F243" s="1" t="s">
        <v>7310</v>
      </c>
      <c r="G243">
        <v>270105003</v>
      </c>
      <c r="H243">
        <v>3</v>
      </c>
      <c r="I243" s="1" t="s">
        <v>7313</v>
      </c>
      <c r="J243" s="1" t="s">
        <v>10416</v>
      </c>
      <c r="K243" s="1" t="s">
        <v>13943</v>
      </c>
      <c r="L243" s="1" t="s">
        <v>10417</v>
      </c>
      <c r="M243" s="1" t="s">
        <v>13944</v>
      </c>
      <c r="N243" s="1">
        <f>+Categorias__2[[#This Row],[Id_producto]]</f>
        <v>270105</v>
      </c>
      <c r="O243" s="1">
        <f>+Categorias__2[[#This Row],[Id_categoría]]</f>
        <v>270105003</v>
      </c>
    </row>
    <row r="244" spans="1:15" hidden="1" x14ac:dyDescent="0.3">
      <c r="A244">
        <v>27</v>
      </c>
      <c r="B244" s="1" t="s">
        <v>7284</v>
      </c>
      <c r="C244">
        <v>2701</v>
      </c>
      <c r="D244" s="1" t="s">
        <v>10359</v>
      </c>
      <c r="E244">
        <v>270105</v>
      </c>
      <c r="F244" s="1" t="s">
        <v>7310</v>
      </c>
      <c r="G244">
        <v>270105004</v>
      </c>
      <c r="H244">
        <v>4</v>
      </c>
      <c r="I244" s="1" t="s">
        <v>7285</v>
      </c>
      <c r="J244" s="1" t="s">
        <v>10518</v>
      </c>
      <c r="K244" s="1" t="s">
        <v>13945</v>
      </c>
      <c r="L244" s="1" t="s">
        <v>10519</v>
      </c>
      <c r="M244" s="1" t="s">
        <v>13946</v>
      </c>
      <c r="N244" s="1">
        <f>+Categorias__2[[#This Row],[Id_producto]]</f>
        <v>270105</v>
      </c>
      <c r="O244" s="1">
        <f>+Categorias__2[[#This Row],[Id_categoría]]</f>
        <v>270105004</v>
      </c>
    </row>
    <row r="245" spans="1:15" hidden="1" x14ac:dyDescent="0.3">
      <c r="A245">
        <v>27</v>
      </c>
      <c r="B245" s="1" t="s">
        <v>7284</v>
      </c>
      <c r="C245">
        <v>2701</v>
      </c>
      <c r="D245" s="1" t="s">
        <v>10359</v>
      </c>
      <c r="E245">
        <v>270105</v>
      </c>
      <c r="F245" s="1" t="s">
        <v>7310</v>
      </c>
      <c r="G245">
        <v>270105005</v>
      </c>
      <c r="H245">
        <v>5</v>
      </c>
      <c r="I245" s="1" t="s">
        <v>7314</v>
      </c>
      <c r="J245" s="1" t="s">
        <v>10520</v>
      </c>
      <c r="K245" s="1" t="s">
        <v>13947</v>
      </c>
      <c r="L245" s="1" t="s">
        <v>10521</v>
      </c>
      <c r="M245" s="1" t="s">
        <v>13948</v>
      </c>
      <c r="N245" s="1">
        <f>+Categorias__2[[#This Row],[Id_producto]]</f>
        <v>270105</v>
      </c>
      <c r="O245" s="1">
        <f>+Categorias__2[[#This Row],[Id_categoría]]</f>
        <v>270105005</v>
      </c>
    </row>
    <row r="246" spans="1:15" hidden="1" x14ac:dyDescent="0.3">
      <c r="A246">
        <v>27</v>
      </c>
      <c r="B246" s="1" t="s">
        <v>7284</v>
      </c>
      <c r="C246">
        <v>2701</v>
      </c>
      <c r="D246" s="1" t="s">
        <v>10359</v>
      </c>
      <c r="E246">
        <v>270106</v>
      </c>
      <c r="F246" s="1" t="s">
        <v>7316</v>
      </c>
      <c r="G246">
        <v>270106001</v>
      </c>
      <c r="H246">
        <v>1</v>
      </c>
      <c r="I246" s="1" t="s">
        <v>7317</v>
      </c>
      <c r="J246" s="1" t="s">
        <v>10418</v>
      </c>
      <c r="K246" s="1" t="s">
        <v>13949</v>
      </c>
      <c r="L246" s="1" t="s">
        <v>10419</v>
      </c>
      <c r="M246" s="1" t="s">
        <v>13950</v>
      </c>
      <c r="N246" s="1">
        <f>+Categorias__2[[#This Row],[Id_producto]]</f>
        <v>270106</v>
      </c>
      <c r="O246" s="1">
        <f>+Categorias__2[[#This Row],[Id_categoría]]</f>
        <v>270106001</v>
      </c>
    </row>
    <row r="247" spans="1:15" hidden="1" x14ac:dyDescent="0.3">
      <c r="A247">
        <v>27</v>
      </c>
      <c r="B247" s="1" t="s">
        <v>7284</v>
      </c>
      <c r="C247">
        <v>2701</v>
      </c>
      <c r="D247" s="1" t="s">
        <v>10359</v>
      </c>
      <c r="E247">
        <v>270106</v>
      </c>
      <c r="F247" s="1" t="s">
        <v>7316</v>
      </c>
      <c r="G247">
        <v>270106002</v>
      </c>
      <c r="H247">
        <v>2</v>
      </c>
      <c r="I247" s="1" t="s">
        <v>10420</v>
      </c>
      <c r="J247" s="1" t="s">
        <v>10421</v>
      </c>
      <c r="K247" s="1" t="s">
        <v>13951</v>
      </c>
      <c r="L247" s="1" t="s">
        <v>10422</v>
      </c>
      <c r="M247" s="1" t="s">
        <v>13952</v>
      </c>
      <c r="N247" s="1">
        <f>+Categorias__2[[#This Row],[Id_producto]]</f>
        <v>270106</v>
      </c>
      <c r="O247" s="1">
        <f>+Categorias__2[[#This Row],[Id_categoría]]</f>
        <v>270106002</v>
      </c>
    </row>
    <row r="248" spans="1:15" hidden="1" x14ac:dyDescent="0.3">
      <c r="A248">
        <v>27</v>
      </c>
      <c r="B248" s="1" t="s">
        <v>7284</v>
      </c>
      <c r="C248">
        <v>2701</v>
      </c>
      <c r="D248" s="1" t="s">
        <v>10359</v>
      </c>
      <c r="E248">
        <v>270107</v>
      </c>
      <c r="F248" s="1" t="s">
        <v>10423</v>
      </c>
      <c r="G248">
        <v>270107001</v>
      </c>
      <c r="H248">
        <v>1</v>
      </c>
      <c r="I248" s="1" t="s">
        <v>10424</v>
      </c>
      <c r="J248" s="1" t="s">
        <v>10425</v>
      </c>
      <c r="K248" s="1" t="s">
        <v>13953</v>
      </c>
      <c r="L248" s="1" t="s">
        <v>10426</v>
      </c>
      <c r="M248" s="1" t="s">
        <v>13954</v>
      </c>
      <c r="N248" s="1">
        <f>+Categorias__2[[#This Row],[Id_producto]]</f>
        <v>270107</v>
      </c>
      <c r="O248" s="1">
        <f>+Categorias__2[[#This Row],[Id_categoría]]</f>
        <v>270107001</v>
      </c>
    </row>
    <row r="249" spans="1:15" hidden="1" x14ac:dyDescent="0.3">
      <c r="A249">
        <v>27</v>
      </c>
      <c r="B249" s="1" t="s">
        <v>7284</v>
      </c>
      <c r="C249">
        <v>2701</v>
      </c>
      <c r="D249" s="1" t="s">
        <v>10359</v>
      </c>
      <c r="E249">
        <v>270107</v>
      </c>
      <c r="F249" s="1" t="s">
        <v>10423</v>
      </c>
      <c r="G249">
        <v>270107002</v>
      </c>
      <c r="H249">
        <v>2</v>
      </c>
      <c r="I249" s="1" t="s">
        <v>10427</v>
      </c>
      <c r="J249" s="1" t="s">
        <v>10428</v>
      </c>
      <c r="K249" s="1" t="s">
        <v>13955</v>
      </c>
      <c r="L249" s="1" t="s">
        <v>10429</v>
      </c>
      <c r="M249" s="1" t="s">
        <v>13956</v>
      </c>
      <c r="N249" s="1">
        <f>+Categorias__2[[#This Row],[Id_producto]]</f>
        <v>270107</v>
      </c>
      <c r="O249" s="1">
        <f>+Categorias__2[[#This Row],[Id_categoría]]</f>
        <v>270107002</v>
      </c>
    </row>
    <row r="250" spans="1:15" hidden="1" x14ac:dyDescent="0.3">
      <c r="A250">
        <v>27</v>
      </c>
      <c r="B250" s="1" t="s">
        <v>7284</v>
      </c>
      <c r="C250">
        <v>2701</v>
      </c>
      <c r="D250" s="1" t="s">
        <v>10359</v>
      </c>
      <c r="E250">
        <v>270107</v>
      </c>
      <c r="F250" s="1" t="s">
        <v>10423</v>
      </c>
      <c r="G250">
        <v>270107003</v>
      </c>
      <c r="H250">
        <v>3</v>
      </c>
      <c r="I250" s="1" t="s">
        <v>7292</v>
      </c>
      <c r="J250" s="1" t="s">
        <v>10430</v>
      </c>
      <c r="K250" s="1" t="s">
        <v>13957</v>
      </c>
      <c r="L250" s="1" t="s">
        <v>10431</v>
      </c>
      <c r="M250" s="1" t="s">
        <v>13958</v>
      </c>
      <c r="N250" s="1">
        <f>+Categorias__2[[#This Row],[Id_producto]]</f>
        <v>270107</v>
      </c>
      <c r="O250" s="1">
        <f>+Categorias__2[[#This Row],[Id_categoría]]</f>
        <v>270107003</v>
      </c>
    </row>
    <row r="251" spans="1:15" hidden="1" x14ac:dyDescent="0.3">
      <c r="A251">
        <v>27</v>
      </c>
      <c r="B251" s="1" t="s">
        <v>7284</v>
      </c>
      <c r="C251">
        <v>2701</v>
      </c>
      <c r="D251" s="1" t="s">
        <v>10359</v>
      </c>
      <c r="E251">
        <v>270107</v>
      </c>
      <c r="F251" s="1" t="s">
        <v>10423</v>
      </c>
      <c r="G251">
        <v>270107004</v>
      </c>
      <c r="H251">
        <v>4</v>
      </c>
      <c r="I251" s="1" t="s">
        <v>10432</v>
      </c>
      <c r="J251" s="1" t="s">
        <v>10433</v>
      </c>
      <c r="K251" s="1" t="s">
        <v>13959</v>
      </c>
      <c r="L251" s="1" t="s">
        <v>10434</v>
      </c>
      <c r="M251" s="1" t="s">
        <v>13960</v>
      </c>
      <c r="N251" s="1">
        <f>+Categorias__2[[#This Row],[Id_producto]]</f>
        <v>270107</v>
      </c>
      <c r="O251" s="1">
        <f>+Categorias__2[[#This Row],[Id_categoría]]</f>
        <v>270107004</v>
      </c>
    </row>
    <row r="252" spans="1:15" hidden="1" x14ac:dyDescent="0.3">
      <c r="A252">
        <v>27</v>
      </c>
      <c r="B252" s="1" t="s">
        <v>7284</v>
      </c>
      <c r="C252">
        <v>2701</v>
      </c>
      <c r="D252" s="1" t="s">
        <v>10359</v>
      </c>
      <c r="E252">
        <v>270107</v>
      </c>
      <c r="F252" s="1" t="s">
        <v>10423</v>
      </c>
      <c r="G252">
        <v>270107005</v>
      </c>
      <c r="H252">
        <v>5</v>
      </c>
      <c r="I252" s="1" t="s">
        <v>10435</v>
      </c>
      <c r="J252" s="1" t="s">
        <v>10436</v>
      </c>
      <c r="K252" s="1" t="s">
        <v>13961</v>
      </c>
      <c r="L252" s="1" t="s">
        <v>10437</v>
      </c>
      <c r="M252" s="1" t="s">
        <v>13962</v>
      </c>
      <c r="N252" s="1">
        <f>+Categorias__2[[#This Row],[Id_producto]]</f>
        <v>270107</v>
      </c>
      <c r="O252" s="1">
        <f>+Categorias__2[[#This Row],[Id_categoría]]</f>
        <v>270107005</v>
      </c>
    </row>
    <row r="253" spans="1:15" hidden="1" x14ac:dyDescent="0.3">
      <c r="A253">
        <v>27</v>
      </c>
      <c r="B253" s="1" t="s">
        <v>7284</v>
      </c>
      <c r="C253">
        <v>2701</v>
      </c>
      <c r="D253" s="1" t="s">
        <v>10359</v>
      </c>
      <c r="E253">
        <v>270107</v>
      </c>
      <c r="F253" s="1" t="s">
        <v>10423</v>
      </c>
      <c r="G253">
        <v>270107006</v>
      </c>
      <c r="H253">
        <v>6</v>
      </c>
      <c r="I253" s="1" t="s">
        <v>10438</v>
      </c>
      <c r="J253" s="1" t="s">
        <v>10439</v>
      </c>
      <c r="K253" s="1" t="s">
        <v>13963</v>
      </c>
      <c r="L253" s="1" t="s">
        <v>10440</v>
      </c>
      <c r="M253" s="1" t="s">
        <v>13964</v>
      </c>
      <c r="N253" s="1">
        <f>+Categorias__2[[#This Row],[Id_producto]]</f>
        <v>270107</v>
      </c>
      <c r="O253" s="1">
        <f>+Categorias__2[[#This Row],[Id_categoría]]</f>
        <v>270107006</v>
      </c>
    </row>
    <row r="254" spans="1:15" hidden="1" x14ac:dyDescent="0.3">
      <c r="A254">
        <v>27</v>
      </c>
      <c r="B254" s="1" t="s">
        <v>7284</v>
      </c>
      <c r="C254">
        <v>2701</v>
      </c>
      <c r="D254" s="1" t="s">
        <v>10359</v>
      </c>
      <c r="E254">
        <v>270107</v>
      </c>
      <c r="F254" s="1" t="s">
        <v>10423</v>
      </c>
      <c r="G254">
        <v>270107007</v>
      </c>
      <c r="H254">
        <v>7</v>
      </c>
      <c r="I254" s="1" t="s">
        <v>10441</v>
      </c>
      <c r="J254" s="1" t="s">
        <v>10442</v>
      </c>
      <c r="K254" s="1" t="s">
        <v>13965</v>
      </c>
      <c r="L254" s="1" t="s">
        <v>10443</v>
      </c>
      <c r="M254" s="1" t="s">
        <v>13966</v>
      </c>
      <c r="N254" s="1">
        <f>+Categorias__2[[#This Row],[Id_producto]]</f>
        <v>270107</v>
      </c>
      <c r="O254" s="1">
        <f>+Categorias__2[[#This Row],[Id_categoría]]</f>
        <v>270107007</v>
      </c>
    </row>
    <row r="255" spans="1:15" hidden="1" x14ac:dyDescent="0.3">
      <c r="A255">
        <v>27</v>
      </c>
      <c r="B255" s="1" t="s">
        <v>7284</v>
      </c>
      <c r="C255">
        <v>2701</v>
      </c>
      <c r="D255" s="1" t="s">
        <v>10359</v>
      </c>
      <c r="E255">
        <v>270108</v>
      </c>
      <c r="F255" s="1" t="s">
        <v>10444</v>
      </c>
      <c r="G255">
        <v>270108001</v>
      </c>
      <c r="H255">
        <v>1</v>
      </c>
      <c r="I255" s="1" t="s">
        <v>10445</v>
      </c>
      <c r="J255" s="1" t="s">
        <v>10446</v>
      </c>
      <c r="K255" s="1" t="s">
        <v>13967</v>
      </c>
      <c r="L255" s="1" t="s">
        <v>10447</v>
      </c>
      <c r="M255" s="1" t="s">
        <v>13968</v>
      </c>
      <c r="N255" s="1">
        <f>+Categorias__2[[#This Row],[Id_producto]]</f>
        <v>270108</v>
      </c>
      <c r="O255" s="1">
        <f>+Categorias__2[[#This Row],[Id_categoría]]</f>
        <v>270108001</v>
      </c>
    </row>
    <row r="256" spans="1:15" hidden="1" x14ac:dyDescent="0.3">
      <c r="A256">
        <v>27</v>
      </c>
      <c r="B256" s="1" t="s">
        <v>7284</v>
      </c>
      <c r="C256">
        <v>2701</v>
      </c>
      <c r="D256" s="1" t="s">
        <v>10359</v>
      </c>
      <c r="E256">
        <v>270108</v>
      </c>
      <c r="F256" s="1" t="s">
        <v>10444</v>
      </c>
      <c r="G256">
        <v>270108002</v>
      </c>
      <c r="H256">
        <v>2</v>
      </c>
      <c r="I256" s="1" t="s">
        <v>10448</v>
      </c>
      <c r="J256" s="1" t="s">
        <v>10449</v>
      </c>
      <c r="K256" s="1" t="s">
        <v>13969</v>
      </c>
      <c r="L256" s="1" t="s">
        <v>10450</v>
      </c>
      <c r="M256" s="1" t="s">
        <v>13970</v>
      </c>
      <c r="N256" s="1">
        <f>+Categorias__2[[#This Row],[Id_producto]]</f>
        <v>270108</v>
      </c>
      <c r="O256" s="1">
        <f>+Categorias__2[[#This Row],[Id_categoría]]</f>
        <v>270108002</v>
      </c>
    </row>
    <row r="257" spans="1:15" hidden="1" x14ac:dyDescent="0.3">
      <c r="A257">
        <v>27</v>
      </c>
      <c r="B257" s="1" t="s">
        <v>7284</v>
      </c>
      <c r="C257">
        <v>2701</v>
      </c>
      <c r="D257" s="1" t="s">
        <v>10359</v>
      </c>
      <c r="E257">
        <v>270108</v>
      </c>
      <c r="F257" s="1" t="s">
        <v>10444</v>
      </c>
      <c r="G257">
        <v>270108003</v>
      </c>
      <c r="H257">
        <v>3</v>
      </c>
      <c r="I257" s="1" t="s">
        <v>10451</v>
      </c>
      <c r="J257" s="1" t="s">
        <v>10452</v>
      </c>
      <c r="K257" s="1" t="s">
        <v>13971</v>
      </c>
      <c r="L257" s="1" t="s">
        <v>10453</v>
      </c>
      <c r="M257" s="1" t="s">
        <v>13972</v>
      </c>
      <c r="N257" s="1">
        <f>+Categorias__2[[#This Row],[Id_producto]]</f>
        <v>270108</v>
      </c>
      <c r="O257" s="1">
        <f>+Categorias__2[[#This Row],[Id_categoría]]</f>
        <v>270108003</v>
      </c>
    </row>
    <row r="258" spans="1:15" hidden="1" x14ac:dyDescent="0.3">
      <c r="A258">
        <v>27</v>
      </c>
      <c r="B258" s="1" t="s">
        <v>7284</v>
      </c>
      <c r="C258">
        <v>2701</v>
      </c>
      <c r="D258" s="1" t="s">
        <v>10359</v>
      </c>
      <c r="E258">
        <v>270108</v>
      </c>
      <c r="F258" s="1" t="s">
        <v>10444</v>
      </c>
      <c r="G258">
        <v>270108004</v>
      </c>
      <c r="H258">
        <v>4</v>
      </c>
      <c r="I258" s="1" t="s">
        <v>10454</v>
      </c>
      <c r="J258" s="1" t="s">
        <v>10455</v>
      </c>
      <c r="K258" s="1" t="s">
        <v>13973</v>
      </c>
      <c r="L258" s="1" t="s">
        <v>10456</v>
      </c>
      <c r="M258" s="1" t="s">
        <v>13974</v>
      </c>
      <c r="N258" s="1">
        <f>+Categorias__2[[#This Row],[Id_producto]]</f>
        <v>270108</v>
      </c>
      <c r="O258" s="1">
        <f>+Categorias__2[[#This Row],[Id_categoría]]</f>
        <v>270108004</v>
      </c>
    </row>
    <row r="259" spans="1:15" hidden="1" x14ac:dyDescent="0.3">
      <c r="A259">
        <v>27</v>
      </c>
      <c r="B259" s="1" t="s">
        <v>7284</v>
      </c>
      <c r="C259">
        <v>2701</v>
      </c>
      <c r="D259" s="1" t="s">
        <v>10359</v>
      </c>
      <c r="E259">
        <v>270108</v>
      </c>
      <c r="F259" s="1" t="s">
        <v>10444</v>
      </c>
      <c r="G259">
        <v>270108005</v>
      </c>
      <c r="H259">
        <v>5</v>
      </c>
      <c r="I259" s="1" t="s">
        <v>10457</v>
      </c>
      <c r="J259" s="1" t="s">
        <v>10458</v>
      </c>
      <c r="K259" s="1" t="s">
        <v>13975</v>
      </c>
      <c r="L259" s="1" t="s">
        <v>10459</v>
      </c>
      <c r="M259" s="1" t="s">
        <v>13976</v>
      </c>
      <c r="N259" s="1">
        <f>+Categorias__2[[#This Row],[Id_producto]]</f>
        <v>270108</v>
      </c>
      <c r="O259" s="1">
        <f>+Categorias__2[[#This Row],[Id_categoría]]</f>
        <v>270108005</v>
      </c>
    </row>
    <row r="260" spans="1:15" hidden="1" x14ac:dyDescent="0.3">
      <c r="A260">
        <v>27</v>
      </c>
      <c r="B260" s="1" t="s">
        <v>7284</v>
      </c>
      <c r="C260">
        <v>2701</v>
      </c>
      <c r="D260" s="1" t="s">
        <v>10359</v>
      </c>
      <c r="E260">
        <v>270108</v>
      </c>
      <c r="F260" s="1" t="s">
        <v>10444</v>
      </c>
      <c r="G260">
        <v>270108006</v>
      </c>
      <c r="H260">
        <v>6</v>
      </c>
      <c r="I260" s="1" t="s">
        <v>10460</v>
      </c>
      <c r="J260" s="1" t="s">
        <v>10461</v>
      </c>
      <c r="K260" s="1" t="s">
        <v>13977</v>
      </c>
      <c r="L260" s="1" t="s">
        <v>10462</v>
      </c>
      <c r="M260" s="1" t="s">
        <v>13978</v>
      </c>
      <c r="N260" s="1">
        <f>+Categorias__2[[#This Row],[Id_producto]]</f>
        <v>270108</v>
      </c>
      <c r="O260" s="1">
        <f>+Categorias__2[[#This Row],[Id_categoría]]</f>
        <v>270108006</v>
      </c>
    </row>
    <row r="261" spans="1:15" hidden="1" x14ac:dyDescent="0.3">
      <c r="A261">
        <v>27</v>
      </c>
      <c r="B261" s="1" t="s">
        <v>7284</v>
      </c>
      <c r="C261">
        <v>2701</v>
      </c>
      <c r="D261" s="1" t="s">
        <v>10359</v>
      </c>
      <c r="E261">
        <v>270108</v>
      </c>
      <c r="F261" s="1" t="s">
        <v>10444</v>
      </c>
      <c r="G261">
        <v>270108007</v>
      </c>
      <c r="H261">
        <v>7</v>
      </c>
      <c r="I261" s="1" t="s">
        <v>10463</v>
      </c>
      <c r="J261" s="1" t="s">
        <v>10464</v>
      </c>
      <c r="K261" s="1" t="s">
        <v>13979</v>
      </c>
      <c r="L261" s="1" t="s">
        <v>10465</v>
      </c>
      <c r="M261" s="1" t="s">
        <v>13980</v>
      </c>
      <c r="N261" s="1">
        <f>+Categorias__2[[#This Row],[Id_producto]]</f>
        <v>270108</v>
      </c>
      <c r="O261" s="1">
        <f>+Categorias__2[[#This Row],[Id_categoría]]</f>
        <v>270108007</v>
      </c>
    </row>
    <row r="262" spans="1:15" hidden="1" x14ac:dyDescent="0.3">
      <c r="A262">
        <v>27</v>
      </c>
      <c r="B262" s="1" t="s">
        <v>7284</v>
      </c>
      <c r="C262">
        <v>2701</v>
      </c>
      <c r="D262" s="1" t="s">
        <v>10359</v>
      </c>
      <c r="E262">
        <v>270108</v>
      </c>
      <c r="F262" s="1" t="s">
        <v>10444</v>
      </c>
      <c r="G262">
        <v>270108008</v>
      </c>
      <c r="H262">
        <v>8</v>
      </c>
      <c r="I262" s="1" t="s">
        <v>10466</v>
      </c>
      <c r="J262" s="1" t="s">
        <v>10467</v>
      </c>
      <c r="K262" s="1" t="s">
        <v>13981</v>
      </c>
      <c r="L262" s="1" t="s">
        <v>10468</v>
      </c>
      <c r="M262" s="1" t="s">
        <v>13982</v>
      </c>
      <c r="N262" s="1">
        <f>+Categorias__2[[#This Row],[Id_producto]]</f>
        <v>270108</v>
      </c>
      <c r="O262" s="1">
        <f>+Categorias__2[[#This Row],[Id_categoría]]</f>
        <v>270108008</v>
      </c>
    </row>
    <row r="263" spans="1:15" hidden="1" x14ac:dyDescent="0.3">
      <c r="A263">
        <v>27</v>
      </c>
      <c r="B263" s="1" t="s">
        <v>7284</v>
      </c>
      <c r="C263">
        <v>2701</v>
      </c>
      <c r="D263" s="1" t="s">
        <v>10359</v>
      </c>
      <c r="E263">
        <v>270108</v>
      </c>
      <c r="F263" s="1" t="s">
        <v>10444</v>
      </c>
      <c r="G263">
        <v>270108009</v>
      </c>
      <c r="H263">
        <v>9</v>
      </c>
      <c r="I263" s="1" t="s">
        <v>10469</v>
      </c>
      <c r="J263" s="1" t="s">
        <v>10470</v>
      </c>
      <c r="K263" s="1" t="s">
        <v>13983</v>
      </c>
      <c r="L263" s="1" t="s">
        <v>10471</v>
      </c>
      <c r="M263" s="1" t="s">
        <v>13984</v>
      </c>
      <c r="N263" s="1">
        <f>+Categorias__2[[#This Row],[Id_producto]]</f>
        <v>270108</v>
      </c>
      <c r="O263" s="1">
        <f>+Categorias__2[[#This Row],[Id_categoría]]</f>
        <v>270108009</v>
      </c>
    </row>
    <row r="264" spans="1:15" hidden="1" x14ac:dyDescent="0.3">
      <c r="A264">
        <v>27</v>
      </c>
      <c r="B264" s="1" t="s">
        <v>7284</v>
      </c>
      <c r="C264">
        <v>2701</v>
      </c>
      <c r="D264" s="1" t="s">
        <v>10359</v>
      </c>
      <c r="E264">
        <v>270108</v>
      </c>
      <c r="F264" s="1" t="s">
        <v>10444</v>
      </c>
      <c r="G264">
        <v>270108010</v>
      </c>
      <c r="H264">
        <v>10</v>
      </c>
      <c r="I264" s="1" t="s">
        <v>10444</v>
      </c>
      <c r="J264" s="1" t="s">
        <v>10522</v>
      </c>
      <c r="K264" s="1" t="s">
        <v>13985</v>
      </c>
      <c r="L264" s="1" t="s">
        <v>10523</v>
      </c>
      <c r="M264" s="1" t="s">
        <v>13986</v>
      </c>
      <c r="N264" s="1">
        <f>+Categorias__2[[#This Row],[Id_producto]]</f>
        <v>270108</v>
      </c>
      <c r="O264" s="1">
        <f>+Categorias__2[[#This Row],[Id_categoría]]</f>
        <v>270108010</v>
      </c>
    </row>
    <row r="265" spans="1:15" hidden="1" x14ac:dyDescent="0.3">
      <c r="A265">
        <v>27</v>
      </c>
      <c r="B265" s="1" t="s">
        <v>7284</v>
      </c>
      <c r="C265">
        <v>2701</v>
      </c>
      <c r="D265" s="1" t="s">
        <v>10359</v>
      </c>
      <c r="E265">
        <v>270109</v>
      </c>
      <c r="F265" s="1" t="s">
        <v>10472</v>
      </c>
      <c r="G265">
        <v>270109001</v>
      </c>
      <c r="H265">
        <v>1</v>
      </c>
      <c r="I265" s="1" t="s">
        <v>10448</v>
      </c>
      <c r="J265" s="1" t="s">
        <v>10473</v>
      </c>
      <c r="K265" s="1" t="s">
        <v>13987</v>
      </c>
      <c r="L265" s="1" t="s">
        <v>10474</v>
      </c>
      <c r="M265" s="1" t="s">
        <v>13988</v>
      </c>
      <c r="N265" s="1">
        <f>+Categorias__2[[#This Row],[Id_producto]]</f>
        <v>270109</v>
      </c>
      <c r="O265" s="1">
        <f>+Categorias__2[[#This Row],[Id_categoría]]</f>
        <v>270109001</v>
      </c>
    </row>
    <row r="266" spans="1:15" hidden="1" x14ac:dyDescent="0.3">
      <c r="A266">
        <v>27</v>
      </c>
      <c r="B266" s="1" t="s">
        <v>7284</v>
      </c>
      <c r="C266">
        <v>2701</v>
      </c>
      <c r="D266" s="1" t="s">
        <v>10359</v>
      </c>
      <c r="E266">
        <v>270109</v>
      </c>
      <c r="F266" s="1" t="s">
        <v>10472</v>
      </c>
      <c r="G266">
        <v>270109002</v>
      </c>
      <c r="H266">
        <v>2</v>
      </c>
      <c r="I266" s="1" t="s">
        <v>10475</v>
      </c>
      <c r="J266" s="1" t="s">
        <v>10476</v>
      </c>
      <c r="K266" s="1" t="s">
        <v>13989</v>
      </c>
      <c r="L266" s="1" t="s">
        <v>10477</v>
      </c>
      <c r="M266" s="1" t="s">
        <v>13990</v>
      </c>
      <c r="N266" s="1">
        <f>+Categorias__2[[#This Row],[Id_producto]]</f>
        <v>270109</v>
      </c>
      <c r="O266" s="1">
        <f>+Categorias__2[[#This Row],[Id_categoría]]</f>
        <v>270109002</v>
      </c>
    </row>
    <row r="267" spans="1:15" hidden="1" x14ac:dyDescent="0.3">
      <c r="A267">
        <v>27</v>
      </c>
      <c r="B267" s="1" t="s">
        <v>7284</v>
      </c>
      <c r="C267">
        <v>2701</v>
      </c>
      <c r="D267" s="1" t="s">
        <v>10359</v>
      </c>
      <c r="E267">
        <v>270109</v>
      </c>
      <c r="F267" s="1" t="s">
        <v>10472</v>
      </c>
      <c r="G267">
        <v>270109003</v>
      </c>
      <c r="H267">
        <v>3</v>
      </c>
      <c r="I267" s="1" t="s">
        <v>10478</v>
      </c>
      <c r="J267" s="1" t="s">
        <v>10479</v>
      </c>
      <c r="K267" s="1" t="s">
        <v>13991</v>
      </c>
      <c r="L267" s="1" t="s">
        <v>10480</v>
      </c>
      <c r="M267" s="1" t="s">
        <v>13992</v>
      </c>
      <c r="N267" s="1">
        <f>+Categorias__2[[#This Row],[Id_producto]]</f>
        <v>270109</v>
      </c>
      <c r="O267" s="1">
        <f>+Categorias__2[[#This Row],[Id_categoría]]</f>
        <v>270109003</v>
      </c>
    </row>
    <row r="268" spans="1:15" hidden="1" x14ac:dyDescent="0.3">
      <c r="A268">
        <v>27</v>
      </c>
      <c r="B268" s="1" t="s">
        <v>7284</v>
      </c>
      <c r="C268">
        <v>2701</v>
      </c>
      <c r="D268" s="1" t="s">
        <v>10359</v>
      </c>
      <c r="E268">
        <v>270109</v>
      </c>
      <c r="F268" s="1" t="s">
        <v>10472</v>
      </c>
      <c r="G268">
        <v>270109004</v>
      </c>
      <c r="H268">
        <v>4</v>
      </c>
      <c r="I268" s="1" t="s">
        <v>10481</v>
      </c>
      <c r="J268" s="1" t="s">
        <v>10482</v>
      </c>
      <c r="K268" s="1" t="s">
        <v>13993</v>
      </c>
      <c r="L268" s="1" t="s">
        <v>10483</v>
      </c>
      <c r="M268" s="1" t="s">
        <v>13994</v>
      </c>
      <c r="N268" s="1">
        <f>+Categorias__2[[#This Row],[Id_producto]]</f>
        <v>270109</v>
      </c>
      <c r="O268" s="1">
        <f>+Categorias__2[[#This Row],[Id_categoría]]</f>
        <v>270109004</v>
      </c>
    </row>
    <row r="269" spans="1:15" hidden="1" x14ac:dyDescent="0.3">
      <c r="A269">
        <v>27</v>
      </c>
      <c r="B269" s="1" t="s">
        <v>7284</v>
      </c>
      <c r="C269">
        <v>2701</v>
      </c>
      <c r="D269" s="1" t="s">
        <v>10359</v>
      </c>
      <c r="E269">
        <v>270109</v>
      </c>
      <c r="F269" s="1" t="s">
        <v>10472</v>
      </c>
      <c r="G269">
        <v>270109005</v>
      </c>
      <c r="H269">
        <v>5</v>
      </c>
      <c r="I269" s="1" t="s">
        <v>10484</v>
      </c>
      <c r="J269" s="1" t="s">
        <v>10485</v>
      </c>
      <c r="K269" s="1" t="s">
        <v>13995</v>
      </c>
      <c r="L269" s="1" t="s">
        <v>10486</v>
      </c>
      <c r="M269" s="1" t="s">
        <v>13996</v>
      </c>
      <c r="N269" s="1">
        <f>+Categorias__2[[#This Row],[Id_producto]]</f>
        <v>270109</v>
      </c>
      <c r="O269" s="1">
        <f>+Categorias__2[[#This Row],[Id_categoría]]</f>
        <v>270109005</v>
      </c>
    </row>
    <row r="270" spans="1:15" hidden="1" x14ac:dyDescent="0.3">
      <c r="A270">
        <v>27</v>
      </c>
      <c r="B270" s="1" t="s">
        <v>7284</v>
      </c>
      <c r="C270">
        <v>2701</v>
      </c>
      <c r="D270" s="1" t="s">
        <v>10359</v>
      </c>
      <c r="E270">
        <v>270109</v>
      </c>
      <c r="F270" s="1" t="s">
        <v>10472</v>
      </c>
      <c r="G270">
        <v>270109006</v>
      </c>
      <c r="H270">
        <v>6</v>
      </c>
      <c r="I270" s="1" t="s">
        <v>10457</v>
      </c>
      <c r="J270" s="1" t="s">
        <v>10487</v>
      </c>
      <c r="K270" s="1" t="s">
        <v>13997</v>
      </c>
      <c r="L270" s="1" t="s">
        <v>10488</v>
      </c>
      <c r="M270" s="1" t="s">
        <v>13998</v>
      </c>
      <c r="N270" s="1">
        <f>+Categorias__2[[#This Row],[Id_producto]]</f>
        <v>270109</v>
      </c>
      <c r="O270" s="1">
        <f>+Categorias__2[[#This Row],[Id_categoría]]</f>
        <v>270109006</v>
      </c>
    </row>
    <row r="271" spans="1:15" hidden="1" x14ac:dyDescent="0.3">
      <c r="A271">
        <v>27</v>
      </c>
      <c r="B271" s="1" t="s">
        <v>7284</v>
      </c>
      <c r="C271">
        <v>2701</v>
      </c>
      <c r="D271" s="1" t="s">
        <v>10359</v>
      </c>
      <c r="E271">
        <v>270109</v>
      </c>
      <c r="F271" s="1" t="s">
        <v>10472</v>
      </c>
      <c r="G271">
        <v>270109007</v>
      </c>
      <c r="H271">
        <v>7</v>
      </c>
      <c r="I271" s="1" t="s">
        <v>10466</v>
      </c>
      <c r="J271" s="1" t="s">
        <v>10489</v>
      </c>
      <c r="K271" s="1" t="s">
        <v>13999</v>
      </c>
      <c r="L271" s="1" t="s">
        <v>10490</v>
      </c>
      <c r="M271" s="1" t="s">
        <v>14000</v>
      </c>
      <c r="N271" s="1">
        <f>+Categorias__2[[#This Row],[Id_producto]]</f>
        <v>270109</v>
      </c>
      <c r="O271" s="1">
        <f>+Categorias__2[[#This Row],[Id_categoría]]</f>
        <v>270109007</v>
      </c>
    </row>
    <row r="272" spans="1:15" hidden="1" x14ac:dyDescent="0.3">
      <c r="A272">
        <v>27</v>
      </c>
      <c r="B272" s="1" t="s">
        <v>7284</v>
      </c>
      <c r="C272">
        <v>2701</v>
      </c>
      <c r="D272" s="1" t="s">
        <v>10359</v>
      </c>
      <c r="E272">
        <v>270109</v>
      </c>
      <c r="F272" s="1" t="s">
        <v>10472</v>
      </c>
      <c r="G272">
        <v>270109008</v>
      </c>
      <c r="H272">
        <v>8</v>
      </c>
      <c r="I272" s="1" t="s">
        <v>984</v>
      </c>
      <c r="J272" s="1" t="s">
        <v>10491</v>
      </c>
      <c r="K272" s="1" t="s">
        <v>14001</v>
      </c>
      <c r="L272" s="1" t="s">
        <v>10492</v>
      </c>
      <c r="M272" s="1" t="s">
        <v>14002</v>
      </c>
      <c r="N272" s="1">
        <f>+Categorias__2[[#This Row],[Id_producto]]</f>
        <v>270109</v>
      </c>
      <c r="O272" s="1">
        <f>+Categorias__2[[#This Row],[Id_categoría]]</f>
        <v>270109008</v>
      </c>
    </row>
    <row r="273" spans="1:15" hidden="1" x14ac:dyDescent="0.3">
      <c r="A273">
        <v>27</v>
      </c>
      <c r="B273" s="1" t="s">
        <v>7284</v>
      </c>
      <c r="C273">
        <v>2701</v>
      </c>
      <c r="D273" s="1" t="s">
        <v>10359</v>
      </c>
      <c r="E273">
        <v>270109</v>
      </c>
      <c r="F273" s="1" t="s">
        <v>10472</v>
      </c>
      <c r="G273">
        <v>270109009</v>
      </c>
      <c r="H273">
        <v>9</v>
      </c>
      <c r="I273" s="1" t="s">
        <v>10493</v>
      </c>
      <c r="J273" s="1" t="s">
        <v>10494</v>
      </c>
      <c r="K273" s="1" t="s">
        <v>14003</v>
      </c>
      <c r="L273" s="1" t="s">
        <v>10495</v>
      </c>
      <c r="M273" s="1" t="s">
        <v>14004</v>
      </c>
      <c r="N273" s="1">
        <f>+Categorias__2[[#This Row],[Id_producto]]</f>
        <v>270109</v>
      </c>
      <c r="O273" s="1">
        <f>+Categorias__2[[#This Row],[Id_categoría]]</f>
        <v>270109009</v>
      </c>
    </row>
    <row r="274" spans="1:15" hidden="1" x14ac:dyDescent="0.3">
      <c r="A274">
        <v>27</v>
      </c>
      <c r="B274" s="1" t="s">
        <v>7284</v>
      </c>
      <c r="C274">
        <v>2701</v>
      </c>
      <c r="D274" s="1" t="s">
        <v>10359</v>
      </c>
      <c r="E274">
        <v>270109</v>
      </c>
      <c r="F274" s="1" t="s">
        <v>10472</v>
      </c>
      <c r="G274">
        <v>270109010</v>
      </c>
      <c r="H274">
        <v>10</v>
      </c>
      <c r="I274" s="1" t="s">
        <v>10472</v>
      </c>
      <c r="J274" s="1" t="s">
        <v>10524</v>
      </c>
      <c r="K274" s="1" t="s">
        <v>14005</v>
      </c>
      <c r="L274" s="1" t="s">
        <v>10525</v>
      </c>
      <c r="M274" s="1" t="s">
        <v>14006</v>
      </c>
      <c r="N274" s="1">
        <f>+Categorias__2[[#This Row],[Id_producto]]</f>
        <v>270109</v>
      </c>
      <c r="O274" s="1">
        <f>+Categorias__2[[#This Row],[Id_categoría]]</f>
        <v>270109010</v>
      </c>
    </row>
    <row r="275" spans="1:15" hidden="1" x14ac:dyDescent="0.3">
      <c r="A275">
        <v>27</v>
      </c>
      <c r="B275" s="1" t="s">
        <v>7284</v>
      </c>
      <c r="C275">
        <v>2701</v>
      </c>
      <c r="D275" s="1" t="s">
        <v>10359</v>
      </c>
      <c r="E275">
        <v>270110</v>
      </c>
      <c r="F275" s="1" t="s">
        <v>14007</v>
      </c>
      <c r="G275">
        <v>270110001</v>
      </c>
      <c r="H275">
        <v>1</v>
      </c>
      <c r="I275" s="1" t="s">
        <v>14008</v>
      </c>
      <c r="J275" s="1" t="s">
        <v>14009</v>
      </c>
      <c r="K275" s="1" t="s">
        <v>14010</v>
      </c>
      <c r="L275" s="1" t="s">
        <v>14011</v>
      </c>
      <c r="M275" s="1" t="s">
        <v>14012</v>
      </c>
      <c r="N275" s="1">
        <f>+Categorias__2[[#This Row],[Id_producto]]</f>
        <v>270110</v>
      </c>
      <c r="O275" s="1">
        <f>+Categorias__2[[#This Row],[Id_categoría]]</f>
        <v>270110001</v>
      </c>
    </row>
    <row r="276" spans="1:15" hidden="1" x14ac:dyDescent="0.3">
      <c r="A276">
        <v>27</v>
      </c>
      <c r="B276" s="1" t="s">
        <v>7284</v>
      </c>
      <c r="C276">
        <v>2701</v>
      </c>
      <c r="D276" s="1" t="s">
        <v>10359</v>
      </c>
      <c r="E276">
        <v>270110</v>
      </c>
      <c r="F276" s="1" t="s">
        <v>14007</v>
      </c>
      <c r="G276">
        <v>270110002</v>
      </c>
      <c r="H276">
        <v>2</v>
      </c>
      <c r="I276" s="1" t="s">
        <v>14013</v>
      </c>
      <c r="J276" s="1" t="s">
        <v>14014</v>
      </c>
      <c r="K276" s="1" t="s">
        <v>14015</v>
      </c>
      <c r="L276" s="1" t="s">
        <v>14016</v>
      </c>
      <c r="M276" s="1" t="s">
        <v>14017</v>
      </c>
      <c r="N276" s="1">
        <f>+Categorias__2[[#This Row],[Id_producto]]</f>
        <v>270110</v>
      </c>
      <c r="O276" s="1">
        <f>+Categorias__2[[#This Row],[Id_categoría]]</f>
        <v>270110002</v>
      </c>
    </row>
    <row r="277" spans="1:15" hidden="1" x14ac:dyDescent="0.3">
      <c r="A277">
        <v>27</v>
      </c>
      <c r="B277" s="1" t="s">
        <v>7284</v>
      </c>
      <c r="C277">
        <v>2701</v>
      </c>
      <c r="D277" s="1" t="s">
        <v>10359</v>
      </c>
      <c r="E277">
        <v>270110</v>
      </c>
      <c r="F277" s="1" t="s">
        <v>14007</v>
      </c>
      <c r="G277">
        <v>270110003</v>
      </c>
      <c r="H277">
        <v>3</v>
      </c>
      <c r="I277" s="1" t="s">
        <v>14018</v>
      </c>
      <c r="J277" s="1" t="s">
        <v>14019</v>
      </c>
      <c r="K277" s="1" t="s">
        <v>14020</v>
      </c>
      <c r="L277" s="1" t="s">
        <v>14021</v>
      </c>
      <c r="M277" s="1" t="s">
        <v>14022</v>
      </c>
      <c r="N277" s="1">
        <f>+Categorias__2[[#This Row],[Id_producto]]</f>
        <v>270110</v>
      </c>
      <c r="O277" s="1">
        <f>+Categorias__2[[#This Row],[Id_categoría]]</f>
        <v>270110003</v>
      </c>
    </row>
    <row r="278" spans="1:15" hidden="1" x14ac:dyDescent="0.3">
      <c r="A278">
        <v>27</v>
      </c>
      <c r="B278" s="1" t="s">
        <v>7284</v>
      </c>
      <c r="C278">
        <v>2701</v>
      </c>
      <c r="D278" s="1" t="s">
        <v>10359</v>
      </c>
      <c r="E278">
        <v>270111</v>
      </c>
      <c r="F278" s="1" t="s">
        <v>14023</v>
      </c>
      <c r="G278">
        <v>270111001</v>
      </c>
      <c r="H278">
        <v>1</v>
      </c>
      <c r="I278" s="1" t="s">
        <v>14024</v>
      </c>
      <c r="J278" s="1" t="s">
        <v>14025</v>
      </c>
      <c r="K278" s="1" t="s">
        <v>14026</v>
      </c>
      <c r="L278" s="1" t="s">
        <v>14027</v>
      </c>
      <c r="M278" s="1" t="s">
        <v>14028</v>
      </c>
      <c r="N278" s="1">
        <f>+Categorias__2[[#This Row],[Id_producto]]</f>
        <v>270111</v>
      </c>
      <c r="O278" s="1">
        <f>+Categorias__2[[#This Row],[Id_categoría]]</f>
        <v>270111001</v>
      </c>
    </row>
    <row r="279" spans="1:15" hidden="1" x14ac:dyDescent="0.3">
      <c r="A279">
        <v>27</v>
      </c>
      <c r="B279" s="1" t="s">
        <v>7284</v>
      </c>
      <c r="C279">
        <v>2701</v>
      </c>
      <c r="D279" s="1" t="s">
        <v>10359</v>
      </c>
      <c r="E279">
        <v>270111</v>
      </c>
      <c r="F279" s="1" t="s">
        <v>14023</v>
      </c>
      <c r="G279">
        <v>270111002</v>
      </c>
      <c r="H279">
        <v>2</v>
      </c>
      <c r="I279" s="1" t="s">
        <v>14029</v>
      </c>
      <c r="J279" s="1" t="s">
        <v>14030</v>
      </c>
      <c r="K279" s="1" t="s">
        <v>14031</v>
      </c>
      <c r="L279" s="1" t="s">
        <v>14032</v>
      </c>
      <c r="M279" s="1" t="s">
        <v>14033</v>
      </c>
      <c r="N279" s="1">
        <f>+Categorias__2[[#This Row],[Id_producto]]</f>
        <v>270111</v>
      </c>
      <c r="O279" s="1">
        <f>+Categorias__2[[#This Row],[Id_categoría]]</f>
        <v>270111002</v>
      </c>
    </row>
  </sheetData>
  <phoneticPr fontId="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4.4" x14ac:dyDescent="0.3"/>
  <cols>
    <col min="1" max="1" width="8.88671875" bestFit="1" customWidth="1"/>
    <col min="2" max="2" width="17.33203125" bestFit="1" customWidth="1"/>
    <col min="3" max="3" width="16.88671875" bestFit="1" customWidth="1"/>
  </cols>
  <sheetData>
    <row r="1" spans="1:3" x14ac:dyDescent="0.3">
      <c r="A1" t="s">
        <v>7351</v>
      </c>
      <c r="B1" t="s">
        <v>7352</v>
      </c>
      <c r="C1" t="s">
        <v>7353</v>
      </c>
    </row>
    <row r="2" spans="1:3" x14ac:dyDescent="0.3">
      <c r="A2" s="1" t="s">
        <v>7354</v>
      </c>
      <c r="B2" s="1" t="s">
        <v>7355</v>
      </c>
      <c r="C2">
        <v>1</v>
      </c>
    </row>
    <row r="3" spans="1:3" x14ac:dyDescent="0.3">
      <c r="A3" s="1" t="s">
        <v>7356</v>
      </c>
      <c r="B3" s="1" t="s">
        <v>7357</v>
      </c>
      <c r="C3">
        <v>2</v>
      </c>
    </row>
    <row r="4" spans="1:3" x14ac:dyDescent="0.3">
      <c r="A4" s="1" t="s">
        <v>7358</v>
      </c>
      <c r="B4" s="1" t="s">
        <v>7359</v>
      </c>
      <c r="C4">
        <v>3</v>
      </c>
    </row>
    <row r="5" spans="1:3" x14ac:dyDescent="0.3">
      <c r="A5" s="1" t="s">
        <v>7360</v>
      </c>
      <c r="B5" s="1" t="s">
        <v>7361</v>
      </c>
      <c r="C5">
        <v>4</v>
      </c>
    </row>
    <row r="6" spans="1:3" x14ac:dyDescent="0.3">
      <c r="A6" s="1" t="s">
        <v>7362</v>
      </c>
      <c r="B6" s="1" t="s">
        <v>7363</v>
      </c>
      <c r="C6">
        <v>5</v>
      </c>
    </row>
    <row r="7" spans="1:3" x14ac:dyDescent="0.3">
      <c r="A7" s="1" t="s">
        <v>7346</v>
      </c>
      <c r="B7" s="1" t="s">
        <v>7364</v>
      </c>
      <c r="C7">
        <v>6</v>
      </c>
    </row>
    <row r="8" spans="1:3" x14ac:dyDescent="0.3">
      <c r="A8" s="1" t="s">
        <v>7365</v>
      </c>
      <c r="B8" s="1" t="s">
        <v>7366</v>
      </c>
      <c r="C8">
        <v>7</v>
      </c>
    </row>
    <row r="9" spans="1:3" x14ac:dyDescent="0.3">
      <c r="A9" s="1" t="s">
        <v>7367</v>
      </c>
      <c r="B9" s="1" t="s">
        <v>7368</v>
      </c>
      <c r="C9">
        <v>8</v>
      </c>
    </row>
    <row r="10" spans="1:3" x14ac:dyDescent="0.3">
      <c r="A10" s="1" t="s">
        <v>7369</v>
      </c>
      <c r="B10" s="1" t="s">
        <v>7370</v>
      </c>
      <c r="C10">
        <v>9</v>
      </c>
    </row>
    <row r="11" spans="1:3" x14ac:dyDescent="0.3">
      <c r="A11" s="1" t="s">
        <v>7371</v>
      </c>
      <c r="B11" s="1" t="s">
        <v>7372</v>
      </c>
      <c r="C11">
        <v>10</v>
      </c>
    </row>
    <row r="12" spans="1:3" x14ac:dyDescent="0.3">
      <c r="A12" s="1" t="s">
        <v>7373</v>
      </c>
      <c r="B12" s="1" t="s">
        <v>7374</v>
      </c>
      <c r="C12">
        <v>11</v>
      </c>
    </row>
    <row r="13" spans="1:3" x14ac:dyDescent="0.3">
      <c r="A13" s="1" t="s">
        <v>7375</v>
      </c>
      <c r="B13" s="1" t="s">
        <v>7376</v>
      </c>
      <c r="C13">
        <v>12</v>
      </c>
    </row>
    <row r="14" spans="1:3" x14ac:dyDescent="0.3">
      <c r="A14" s="1" t="s">
        <v>7377</v>
      </c>
      <c r="B14" s="1" t="s">
        <v>7378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PRODUCTO</vt:lpstr>
      <vt:lpstr>CATEGORÍA</vt:lpstr>
      <vt:lpstr>Juzgado de Garantía</vt:lpstr>
      <vt:lpstr>Estructura</vt:lpstr>
      <vt:lpstr>REG-PROV-COM</vt:lpstr>
      <vt:lpstr>Dinamica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2021-06-18T21:11:50Z</dcterms:modified>
</cp:coreProperties>
</file>